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D:\Users\User\Desktop\LOTERIA DE BOGOTA\PLANEACION\PLANEACION 2025\RIESGOS\RIESGOS\MATRIZ DE RIESGOS\HISTORICO MATRICES 2025\"/>
    </mc:Choice>
  </mc:AlternateContent>
  <bookViews>
    <workbookView xWindow="0" yWindow="0" windowWidth="20490" windowHeight="5130" firstSheet="6" activeTab="6"/>
  </bookViews>
  <sheets>
    <sheet name="Listas" sheetId="2" state="hidden" r:id="rId1"/>
    <sheet name="Control de cambios" sheetId="3" r:id="rId2"/>
    <sheet name="Ayudas diligenciamiento" sheetId="1" r:id="rId3"/>
    <sheet name="Inventario" sheetId="4" r:id="rId4"/>
    <sheet name="formulas" sheetId="5" state="hidden" r:id="rId5"/>
    <sheet name="Riesgos de Corrupción" sheetId="6" r:id="rId6"/>
    <sheet name="Planeacion y D Estratégico" sheetId="7" r:id="rId7"/>
    <sheet name="G. Comunicaciones" sheetId="8" r:id="rId8"/>
    <sheet name="Explotación JSA AP" sheetId="9" r:id="rId9"/>
    <sheet name="Explotación JSA DOPC" sheetId="10" r:id="rId10"/>
    <sheet name="Control, Ins y Fisca" sheetId="11" r:id="rId11"/>
    <sheet name="Recaudo" sheetId="12" r:id="rId12"/>
    <sheet name="Atención al cliente" sheetId="13" r:id="rId13"/>
    <sheet name="G. TH" sheetId="14" r:id="rId14"/>
    <sheet name="G. Financiera" sheetId="15" r:id="rId15"/>
    <sheet name="Gestión ByS" sheetId="16" r:id="rId16"/>
    <sheet name="G. Documental" sheetId="17" r:id="rId17"/>
    <sheet name="G. TIC" sheetId="18" r:id="rId18"/>
    <sheet name="G. Jurídica" sheetId="19" r:id="rId19"/>
    <sheet name="Evaluación Independiente G" sheetId="20" r:id="rId20"/>
    <sheet name="Control Disciplinario Interno" sheetId="21" r:id="rId21"/>
    <sheet name="Protección de Datos Personales" sheetId="22" r:id="rId22"/>
  </sheets>
  <externalReferences>
    <externalReference r:id="rId23"/>
  </externalReferences>
  <definedNames>
    <definedName name="_xlnm._FilterDatabase" localSheetId="6" hidden="1">'Planeacion y D Estratégico'!$A$3:$XEI$3</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H29" i="16" l="1"/>
  <c r="AG29" i="16"/>
  <c r="AG28" i="16"/>
  <c r="AH28" i="16" s="1"/>
  <c r="AE29" i="16"/>
  <c r="AE28" i="16"/>
  <c r="AA29" i="16"/>
  <c r="Y29" i="16"/>
  <c r="X28" i="16"/>
  <c r="Y28" i="16" s="1"/>
  <c r="W29" i="16"/>
  <c r="U28" i="16"/>
  <c r="R29" i="16"/>
  <c r="R28" i="16"/>
  <c r="P29" i="16"/>
  <c r="U29" i="16" s="1"/>
  <c r="P28" i="16"/>
  <c r="N29" i="16"/>
  <c r="N28" i="16"/>
  <c r="L28" i="16"/>
  <c r="V28" i="16" s="1"/>
  <c r="AN5" i="22"/>
  <c r="AG5" i="22"/>
  <c r="AH5" i="22" s="1"/>
  <c r="AG6" i="22"/>
  <c r="AH6" i="22" s="1"/>
  <c r="AE5" i="22"/>
  <c r="AE6" i="22"/>
  <c r="R5" i="22"/>
  <c r="R6" i="22"/>
  <c r="P5" i="22"/>
  <c r="U5" i="22" s="1"/>
  <c r="X5" i="22" s="1"/>
  <c r="P6" i="22"/>
  <c r="N5" i="22"/>
  <c r="N6" i="22"/>
  <c r="U6" i="22" s="1"/>
  <c r="X6" i="22" s="1"/>
  <c r="Y6" i="22" s="1"/>
  <c r="L5" i="22"/>
  <c r="V5" i="22" s="1"/>
  <c r="W5" i="22" s="1"/>
  <c r="L6" i="22"/>
  <c r="V6" i="22" s="1"/>
  <c r="W6" i="22" s="1"/>
  <c r="AN5" i="21"/>
  <c r="AN11" i="21"/>
  <c r="AE5" i="21"/>
  <c r="AE6" i="21"/>
  <c r="AE7" i="21"/>
  <c r="AE8" i="21"/>
  <c r="AE9" i="21"/>
  <c r="AE10" i="21"/>
  <c r="AE11" i="21"/>
  <c r="AE12" i="21"/>
  <c r="AG5" i="21"/>
  <c r="AH5" i="21" s="1"/>
  <c r="AG6" i="21"/>
  <c r="AH6" i="21" s="1"/>
  <c r="AG7" i="21"/>
  <c r="AH7" i="21" s="1"/>
  <c r="AG8" i="21"/>
  <c r="AH8" i="21" s="1"/>
  <c r="AG9" i="21"/>
  <c r="AH9" i="21" s="1"/>
  <c r="AG10" i="21"/>
  <c r="AH10" i="21" s="1"/>
  <c r="AG11" i="21"/>
  <c r="AG12" i="21"/>
  <c r="AH12" i="21" s="1"/>
  <c r="R5" i="21"/>
  <c r="R6" i="21"/>
  <c r="R7" i="21"/>
  <c r="R8" i="21"/>
  <c r="R9" i="21"/>
  <c r="R10" i="21"/>
  <c r="R11" i="21"/>
  <c r="R12" i="21"/>
  <c r="P5" i="21"/>
  <c r="P6" i="21"/>
  <c r="P7" i="21"/>
  <c r="P8" i="21"/>
  <c r="P9" i="21"/>
  <c r="P10" i="21"/>
  <c r="P11" i="21"/>
  <c r="P12" i="21"/>
  <c r="N5" i="21"/>
  <c r="N6" i="21"/>
  <c r="U6" i="21" s="1"/>
  <c r="X6" i="21" s="1"/>
  <c r="Y6" i="21" s="1"/>
  <c r="N7" i="21"/>
  <c r="N8" i="21"/>
  <c r="U8" i="21" s="1"/>
  <c r="X8" i="21" s="1"/>
  <c r="Y8" i="21" s="1"/>
  <c r="N9" i="21"/>
  <c r="U9" i="21" s="1"/>
  <c r="Y9" i="21" s="1"/>
  <c r="N10" i="21"/>
  <c r="N11" i="21"/>
  <c r="N12" i="21"/>
  <c r="U5" i="21"/>
  <c r="X5" i="21" s="1"/>
  <c r="Y5" i="21" s="1"/>
  <c r="W9" i="21"/>
  <c r="W10" i="21"/>
  <c r="L5" i="21"/>
  <c r="V5" i="21" s="1"/>
  <c r="W5" i="21" s="1"/>
  <c r="L6" i="21"/>
  <c r="V6" i="21" s="1"/>
  <c r="W6" i="21" s="1"/>
  <c r="L7" i="21"/>
  <c r="V7" i="21" s="1"/>
  <c r="W7" i="21" s="1"/>
  <c r="L8" i="21"/>
  <c r="V8" i="21" s="1"/>
  <c r="W8" i="21" s="1"/>
  <c r="L9" i="21"/>
  <c r="L10" i="21"/>
  <c r="L11" i="21"/>
  <c r="V11" i="21" s="1"/>
  <c r="W11" i="21" s="1"/>
  <c r="L12" i="21"/>
  <c r="V12" i="21" s="1"/>
  <c r="W12" i="21" s="1"/>
  <c r="AN14" i="20"/>
  <c r="AG5" i="20"/>
  <c r="AG6" i="20"/>
  <c r="AG7" i="20"/>
  <c r="AG8" i="20"/>
  <c r="AG9" i="20"/>
  <c r="AG10" i="20"/>
  <c r="AH10" i="20" s="1"/>
  <c r="AG11" i="20"/>
  <c r="AH11" i="20" s="1"/>
  <c r="AG12" i="20"/>
  <c r="AG13" i="20"/>
  <c r="AG14" i="20"/>
  <c r="AG15" i="20"/>
  <c r="AE5" i="20"/>
  <c r="AE6" i="20"/>
  <c r="AH6" i="20" s="1"/>
  <c r="AE7" i="20"/>
  <c r="AE8" i="20"/>
  <c r="AE9" i="20"/>
  <c r="AE10" i="20"/>
  <c r="AE11" i="20"/>
  <c r="AE12" i="20"/>
  <c r="AH12" i="20" s="1"/>
  <c r="AE13" i="20"/>
  <c r="AE14" i="20"/>
  <c r="AH14" i="20" s="1"/>
  <c r="AE15" i="20"/>
  <c r="W5" i="20"/>
  <c r="W6" i="20"/>
  <c r="W8" i="20"/>
  <c r="W10" i="20"/>
  <c r="W13" i="20"/>
  <c r="R5" i="20"/>
  <c r="R6" i="20"/>
  <c r="R7" i="20"/>
  <c r="R8" i="20"/>
  <c r="R9" i="20"/>
  <c r="R10" i="20"/>
  <c r="R11" i="20"/>
  <c r="R12" i="20"/>
  <c r="R13" i="20"/>
  <c r="R14" i="20"/>
  <c r="R15" i="20"/>
  <c r="P5" i="20"/>
  <c r="P6" i="20"/>
  <c r="P7" i="20"/>
  <c r="P8" i="20"/>
  <c r="P9" i="20"/>
  <c r="P10" i="20"/>
  <c r="P11" i="20"/>
  <c r="P12" i="20"/>
  <c r="P13" i="20"/>
  <c r="P14" i="20"/>
  <c r="P15" i="20"/>
  <c r="N5" i="20"/>
  <c r="N6" i="20"/>
  <c r="N7" i="20"/>
  <c r="N8" i="20"/>
  <c r="N9" i="20"/>
  <c r="N10" i="20"/>
  <c r="N11" i="20"/>
  <c r="N12" i="20"/>
  <c r="N13" i="20"/>
  <c r="N14" i="20"/>
  <c r="N15" i="20"/>
  <c r="L5" i="20"/>
  <c r="L6" i="20"/>
  <c r="L7" i="20"/>
  <c r="V7" i="20" s="1"/>
  <c r="W7" i="20" s="1"/>
  <c r="L8" i="20"/>
  <c r="L9" i="20"/>
  <c r="V9" i="20" s="1"/>
  <c r="W9" i="20" s="1"/>
  <c r="L10" i="20"/>
  <c r="L11" i="20"/>
  <c r="V11" i="20" s="1"/>
  <c r="W11" i="20" s="1"/>
  <c r="L12" i="20"/>
  <c r="V12" i="20" s="1"/>
  <c r="W12" i="20" s="1"/>
  <c r="L13" i="20"/>
  <c r="L14" i="20"/>
  <c r="V14" i="20" s="1"/>
  <c r="W14" i="20" s="1"/>
  <c r="L15" i="20"/>
  <c r="V15" i="20" s="1"/>
  <c r="W15" i="20" s="1"/>
  <c r="AN11" i="19"/>
  <c r="AN14" i="19"/>
  <c r="AG7" i="19"/>
  <c r="AG5" i="19"/>
  <c r="AG6" i="19"/>
  <c r="AG9" i="19"/>
  <c r="AG10" i="19"/>
  <c r="AG11" i="19"/>
  <c r="AG12" i="19"/>
  <c r="AH12" i="19" s="1"/>
  <c r="AG13" i="19"/>
  <c r="AG14" i="19"/>
  <c r="AG15" i="19"/>
  <c r="AE5" i="19"/>
  <c r="AE6" i="19"/>
  <c r="AE7" i="19"/>
  <c r="AE9" i="19"/>
  <c r="AE10" i="19"/>
  <c r="AH10" i="19" s="1"/>
  <c r="AE11" i="19"/>
  <c r="AE12" i="19"/>
  <c r="AE13" i="19"/>
  <c r="AE14" i="19"/>
  <c r="AE15" i="19"/>
  <c r="W5" i="19"/>
  <c r="W6" i="19"/>
  <c r="Y6" i="19"/>
  <c r="W8" i="19"/>
  <c r="W10" i="19"/>
  <c r="Y10" i="19"/>
  <c r="AA10" i="19"/>
  <c r="W12" i="19"/>
  <c r="U15" i="19"/>
  <c r="X15" i="19" s="1"/>
  <c r="Y15" i="19" s="1"/>
  <c r="R5" i="19"/>
  <c r="R6" i="19"/>
  <c r="R7" i="19"/>
  <c r="R8" i="19"/>
  <c r="R9" i="19"/>
  <c r="R10" i="19"/>
  <c r="R11" i="19"/>
  <c r="R12" i="19"/>
  <c r="R13" i="19"/>
  <c r="R14" i="19"/>
  <c r="R15" i="19"/>
  <c r="P5" i="19"/>
  <c r="P6" i="19"/>
  <c r="P7" i="19"/>
  <c r="P8" i="19"/>
  <c r="P9" i="19"/>
  <c r="P10" i="19"/>
  <c r="P11" i="19"/>
  <c r="P12" i="19"/>
  <c r="P13" i="19"/>
  <c r="P14" i="19"/>
  <c r="P15" i="19"/>
  <c r="N5" i="19"/>
  <c r="N6" i="19"/>
  <c r="U6" i="19" s="1"/>
  <c r="N7" i="19"/>
  <c r="N8" i="19"/>
  <c r="U8" i="19" s="1"/>
  <c r="N9" i="19"/>
  <c r="N10" i="19"/>
  <c r="N11" i="19"/>
  <c r="N12" i="19"/>
  <c r="N13" i="19"/>
  <c r="N14" i="19"/>
  <c r="N15" i="19"/>
  <c r="L5" i="19"/>
  <c r="L6" i="19"/>
  <c r="L7" i="19"/>
  <c r="V7" i="19" s="1"/>
  <c r="W7" i="19" s="1"/>
  <c r="L8" i="19"/>
  <c r="L9" i="19"/>
  <c r="V9" i="19" s="1"/>
  <c r="W9" i="19" s="1"/>
  <c r="L10" i="19"/>
  <c r="L11" i="19"/>
  <c r="V11" i="19" s="1"/>
  <c r="W11" i="19" s="1"/>
  <c r="L12" i="19"/>
  <c r="L13" i="19"/>
  <c r="V13" i="19" s="1"/>
  <c r="W13" i="19" s="1"/>
  <c r="L14" i="19"/>
  <c r="V14" i="19" s="1"/>
  <c r="W14" i="19" s="1"/>
  <c r="L15" i="19"/>
  <c r="V15" i="19" s="1"/>
  <c r="W15" i="19" s="1"/>
  <c r="AN18" i="18"/>
  <c r="AG5" i="18"/>
  <c r="AH5" i="18" s="1"/>
  <c r="AG6" i="18"/>
  <c r="AG7" i="18"/>
  <c r="AH7" i="18" s="1"/>
  <c r="AG8" i="18"/>
  <c r="AG9" i="18"/>
  <c r="AG10" i="18"/>
  <c r="AH10" i="18" s="1"/>
  <c r="AG11" i="18"/>
  <c r="AH11" i="18" s="1"/>
  <c r="AG12" i="18"/>
  <c r="AG13" i="18"/>
  <c r="AG14" i="18"/>
  <c r="AH14" i="18" s="1"/>
  <c r="AG15" i="18"/>
  <c r="AH15" i="18" s="1"/>
  <c r="AG16" i="18"/>
  <c r="AG17" i="18"/>
  <c r="AG18" i="18"/>
  <c r="AH18" i="18" s="1"/>
  <c r="AG19" i="18"/>
  <c r="AH19" i="18" s="1"/>
  <c r="AE5" i="18"/>
  <c r="AE6" i="18"/>
  <c r="AH6" i="18" s="1"/>
  <c r="AE7" i="18"/>
  <c r="AE8" i="18"/>
  <c r="AE9" i="18"/>
  <c r="AE10" i="18"/>
  <c r="AE11" i="18"/>
  <c r="AE12" i="18"/>
  <c r="AE13" i="18"/>
  <c r="AE14" i="18"/>
  <c r="AE15" i="18"/>
  <c r="AE16" i="18"/>
  <c r="AH16" i="18" s="1"/>
  <c r="AE17" i="18"/>
  <c r="AE18" i="18"/>
  <c r="AE19" i="18"/>
  <c r="W5" i="18"/>
  <c r="Y5" i="18"/>
  <c r="AA5" i="18"/>
  <c r="AA7" i="18"/>
  <c r="Y7" i="18"/>
  <c r="W9" i="18"/>
  <c r="Y9" i="18"/>
  <c r="AA9" i="18"/>
  <c r="W13" i="18"/>
  <c r="Y13" i="18"/>
  <c r="AA13" i="18"/>
  <c r="AA15" i="18"/>
  <c r="Y15" i="18"/>
  <c r="W17" i="18"/>
  <c r="Y17" i="18"/>
  <c r="AA17" i="18"/>
  <c r="U6" i="18"/>
  <c r="X6" i="18" s="1"/>
  <c r="Y6" i="18" s="1"/>
  <c r="R5" i="18"/>
  <c r="R6" i="18"/>
  <c r="R7" i="18"/>
  <c r="R8" i="18"/>
  <c r="R9" i="18"/>
  <c r="R10" i="18"/>
  <c r="R11" i="18"/>
  <c r="R12" i="18"/>
  <c r="R13" i="18"/>
  <c r="R14" i="18"/>
  <c r="R15" i="18"/>
  <c r="R16" i="18"/>
  <c r="R17" i="18"/>
  <c r="R18" i="18"/>
  <c r="R19" i="18"/>
  <c r="P5" i="18"/>
  <c r="P6" i="18"/>
  <c r="P7" i="18"/>
  <c r="P8" i="18"/>
  <c r="P9" i="18"/>
  <c r="P10" i="18"/>
  <c r="P11" i="18"/>
  <c r="P12" i="18"/>
  <c r="P13" i="18"/>
  <c r="P14" i="18"/>
  <c r="P15" i="18"/>
  <c r="P16" i="18"/>
  <c r="P17" i="18"/>
  <c r="P18" i="18"/>
  <c r="P19" i="18"/>
  <c r="N5" i="18"/>
  <c r="U5" i="18" s="1"/>
  <c r="N6" i="18"/>
  <c r="N7" i="18"/>
  <c r="N8" i="18"/>
  <c r="U8" i="18" s="1"/>
  <c r="X8" i="18" s="1"/>
  <c r="Y8" i="18" s="1"/>
  <c r="N9" i="18"/>
  <c r="N10" i="18"/>
  <c r="N11" i="18"/>
  <c r="N12" i="18"/>
  <c r="N13" i="18"/>
  <c r="U13" i="18" s="1"/>
  <c r="N14" i="18"/>
  <c r="U14" i="18" s="1"/>
  <c r="X14" i="18" s="1"/>
  <c r="Y14" i="18" s="1"/>
  <c r="N15" i="18"/>
  <c r="U15" i="18" s="1"/>
  <c r="N16" i="18"/>
  <c r="N17" i="18"/>
  <c r="N18" i="18"/>
  <c r="U18" i="18" s="1"/>
  <c r="X18" i="18" s="1"/>
  <c r="Y18" i="18" s="1"/>
  <c r="N19" i="18"/>
  <c r="L6" i="18"/>
  <c r="V6" i="18" s="1"/>
  <c r="L8" i="18"/>
  <c r="V8" i="18" s="1"/>
  <c r="L10" i="18"/>
  <c r="V10" i="18" s="1"/>
  <c r="W10" i="18" s="1"/>
  <c r="L11" i="18"/>
  <c r="V11" i="18" s="1"/>
  <c r="L12" i="18"/>
  <c r="V12" i="18" s="1"/>
  <c r="W12" i="18" s="1"/>
  <c r="L14" i="18"/>
  <c r="V14" i="18" s="1"/>
  <c r="W14" i="18" s="1"/>
  <c r="L16" i="18"/>
  <c r="V16" i="18" s="1"/>
  <c r="L18" i="18"/>
  <c r="V18" i="18" s="1"/>
  <c r="W18" i="18" s="1"/>
  <c r="L19" i="18"/>
  <c r="V19" i="18" s="1"/>
  <c r="AG4" i="22"/>
  <c r="AE4" i="22"/>
  <c r="R4" i="22"/>
  <c r="P4" i="22"/>
  <c r="N4" i="22"/>
  <c r="L4" i="22"/>
  <c r="V4" i="22" s="1"/>
  <c r="AG4" i="21"/>
  <c r="AE4" i="21"/>
  <c r="R4" i="21"/>
  <c r="P4" i="21"/>
  <c r="N4" i="21"/>
  <c r="L4" i="21"/>
  <c r="V4" i="21" s="1"/>
  <c r="W4" i="21" s="1"/>
  <c r="AG4" i="20"/>
  <c r="AE4" i="20"/>
  <c r="R4" i="20"/>
  <c r="P4" i="20"/>
  <c r="N4" i="20"/>
  <c r="L4" i="20"/>
  <c r="V4" i="20" s="1"/>
  <c r="AG4" i="19"/>
  <c r="AE4" i="19"/>
  <c r="R4" i="19"/>
  <c r="P4" i="19"/>
  <c r="N4" i="19"/>
  <c r="L4" i="19"/>
  <c r="V4" i="19" s="1"/>
  <c r="AG4" i="18"/>
  <c r="AE4" i="18"/>
  <c r="R4" i="18"/>
  <c r="P4" i="18"/>
  <c r="N4" i="18"/>
  <c r="L4" i="18"/>
  <c r="V4" i="18" s="1"/>
  <c r="AN17" i="7"/>
  <c r="AN10" i="8"/>
  <c r="AN15" i="9"/>
  <c r="AN8" i="9"/>
  <c r="AN7" i="9"/>
  <c r="AN5" i="9"/>
  <c r="AN16" i="10"/>
  <c r="AN7" i="10"/>
  <c r="AN6" i="10"/>
  <c r="AN10" i="11"/>
  <c r="AN14" i="12"/>
  <c r="AN11" i="12"/>
  <c r="AN7" i="13"/>
  <c r="AN36" i="14"/>
  <c r="AN32" i="14"/>
  <c r="AN23" i="14"/>
  <c r="AN21" i="14"/>
  <c r="AN20" i="14"/>
  <c r="AN21" i="15"/>
  <c r="AN8" i="15"/>
  <c r="AN24" i="16"/>
  <c r="AN13" i="16"/>
  <c r="AN9" i="16"/>
  <c r="AN7" i="16"/>
  <c r="AN4" i="16"/>
  <c r="AN9" i="17"/>
  <c r="AG5" i="17"/>
  <c r="AG6" i="17"/>
  <c r="AH6" i="17" s="1"/>
  <c r="AG7" i="17"/>
  <c r="AG8" i="17"/>
  <c r="AG9" i="17"/>
  <c r="AH9" i="17" s="1"/>
  <c r="AG10" i="17"/>
  <c r="AH10" i="17" s="1"/>
  <c r="AE5" i="17"/>
  <c r="AE6" i="17"/>
  <c r="AE7" i="17"/>
  <c r="AH7" i="17" s="1"/>
  <c r="AE8" i="17"/>
  <c r="AH8" i="17" s="1"/>
  <c r="AE9" i="17"/>
  <c r="AE10" i="17"/>
  <c r="W5" i="17"/>
  <c r="Y5" i="17"/>
  <c r="AA7" i="17"/>
  <c r="Y7" i="17"/>
  <c r="R6" i="17"/>
  <c r="R8" i="17"/>
  <c r="R9" i="17"/>
  <c r="R10" i="17"/>
  <c r="P6" i="17"/>
  <c r="U6" i="17" s="1"/>
  <c r="X6" i="17" s="1"/>
  <c r="Y6" i="17" s="1"/>
  <c r="P8" i="17"/>
  <c r="U8" i="17" s="1"/>
  <c r="X8" i="17" s="1"/>
  <c r="Y8" i="17" s="1"/>
  <c r="P9" i="17"/>
  <c r="U9" i="17" s="1"/>
  <c r="X9" i="17" s="1"/>
  <c r="Y9" i="17" s="1"/>
  <c r="P10" i="17"/>
  <c r="U10" i="17" s="1"/>
  <c r="X10" i="17" s="1"/>
  <c r="Y10" i="17" s="1"/>
  <c r="N6" i="17"/>
  <c r="N8" i="17"/>
  <c r="N9" i="17"/>
  <c r="N10" i="17"/>
  <c r="L6" i="17"/>
  <c r="V6" i="17" s="1"/>
  <c r="L8" i="17"/>
  <c r="V8" i="17" s="1"/>
  <c r="L9" i="17"/>
  <c r="V9" i="17" s="1"/>
  <c r="W9" i="17" s="1"/>
  <c r="L10" i="17"/>
  <c r="V10" i="17" s="1"/>
  <c r="AG4" i="17"/>
  <c r="AE4" i="17"/>
  <c r="R4" i="17"/>
  <c r="P4" i="17"/>
  <c r="N4" i="17"/>
  <c r="L4" i="17"/>
  <c r="V4" i="17" s="1"/>
  <c r="AG5" i="16"/>
  <c r="AG6" i="16"/>
  <c r="AG7" i="16"/>
  <c r="AG9" i="16"/>
  <c r="AG10" i="16"/>
  <c r="AG11" i="16"/>
  <c r="AG12" i="16"/>
  <c r="AG13" i="16"/>
  <c r="AG14" i="16"/>
  <c r="AG15" i="16"/>
  <c r="AG16" i="16"/>
  <c r="AG18" i="16"/>
  <c r="AG20" i="16"/>
  <c r="AG22" i="16"/>
  <c r="AG24" i="16"/>
  <c r="AG26" i="16"/>
  <c r="AE5" i="16"/>
  <c r="AE6" i="16"/>
  <c r="AE7" i="16"/>
  <c r="AE9" i="16"/>
  <c r="AE10" i="16"/>
  <c r="AE11" i="16"/>
  <c r="AE12" i="16"/>
  <c r="AE13" i="16"/>
  <c r="AE14" i="16"/>
  <c r="AE15" i="16"/>
  <c r="AE16" i="16"/>
  <c r="AE18" i="16"/>
  <c r="AE20" i="16"/>
  <c r="AE22" i="16"/>
  <c r="AE24" i="16"/>
  <c r="AH24" i="16" s="1"/>
  <c r="AE26" i="16"/>
  <c r="N17" i="16"/>
  <c r="P17" i="16"/>
  <c r="R17" i="16"/>
  <c r="W17" i="16"/>
  <c r="N8" i="16"/>
  <c r="P8" i="16"/>
  <c r="R8" i="16"/>
  <c r="W5" i="16"/>
  <c r="W6" i="16"/>
  <c r="W10" i="16"/>
  <c r="W12" i="16"/>
  <c r="W14" i="16"/>
  <c r="W15" i="16"/>
  <c r="W19" i="16"/>
  <c r="W20" i="16"/>
  <c r="W21" i="16"/>
  <c r="W23" i="16"/>
  <c r="W25" i="16"/>
  <c r="W27" i="16"/>
  <c r="R5" i="16"/>
  <c r="R6" i="16"/>
  <c r="R7" i="16"/>
  <c r="R9" i="16"/>
  <c r="R10" i="16"/>
  <c r="R11" i="16"/>
  <c r="R12" i="16"/>
  <c r="R13" i="16"/>
  <c r="R14" i="16"/>
  <c r="R15" i="16"/>
  <c r="R16" i="16"/>
  <c r="R18" i="16"/>
  <c r="R19" i="16"/>
  <c r="R20" i="16"/>
  <c r="R21" i="16"/>
  <c r="R22" i="16"/>
  <c r="R23" i="16"/>
  <c r="R24" i="16"/>
  <c r="R25" i="16"/>
  <c r="R26" i="16"/>
  <c r="R27" i="16"/>
  <c r="P5" i="16"/>
  <c r="P6" i="16"/>
  <c r="P7" i="16"/>
  <c r="P9" i="16"/>
  <c r="P10" i="16"/>
  <c r="P11" i="16"/>
  <c r="P12" i="16"/>
  <c r="P13" i="16"/>
  <c r="P14" i="16"/>
  <c r="P15" i="16"/>
  <c r="P16" i="16"/>
  <c r="P18" i="16"/>
  <c r="P19" i="16"/>
  <c r="P20" i="16"/>
  <c r="P21" i="16"/>
  <c r="P22" i="16"/>
  <c r="P23" i="16"/>
  <c r="P24" i="16"/>
  <c r="P25" i="16"/>
  <c r="P26" i="16"/>
  <c r="P27" i="16"/>
  <c r="N5" i="16"/>
  <c r="N6" i="16"/>
  <c r="N7" i="16"/>
  <c r="N9" i="16"/>
  <c r="N10" i="16"/>
  <c r="N11" i="16"/>
  <c r="N12" i="16"/>
  <c r="N13" i="16"/>
  <c r="N14" i="16"/>
  <c r="N15" i="16"/>
  <c r="N16" i="16"/>
  <c r="N18" i="16"/>
  <c r="N22" i="16"/>
  <c r="N23" i="16"/>
  <c r="N24" i="16"/>
  <c r="N26" i="16"/>
  <c r="N27" i="16"/>
  <c r="L7" i="16"/>
  <c r="V7" i="16" s="1"/>
  <c r="W7" i="16" s="1"/>
  <c r="L9" i="16"/>
  <c r="V9" i="16" s="1"/>
  <c r="W9" i="16" s="1"/>
  <c r="L11" i="16"/>
  <c r="V11" i="16" s="1"/>
  <c r="W11" i="16" s="1"/>
  <c r="L13" i="16"/>
  <c r="V13" i="16" s="1"/>
  <c r="W13" i="16" s="1"/>
  <c r="L16" i="16"/>
  <c r="V16" i="16" s="1"/>
  <c r="W16" i="16" s="1"/>
  <c r="L18" i="16"/>
  <c r="V18" i="16" s="1"/>
  <c r="W18" i="16" s="1"/>
  <c r="L22" i="16"/>
  <c r="V22" i="16" s="1"/>
  <c r="W22" i="16" s="1"/>
  <c r="L24" i="16"/>
  <c r="V24" i="16" s="1"/>
  <c r="W24" i="16" s="1"/>
  <c r="L26" i="16"/>
  <c r="V26" i="16" s="1"/>
  <c r="W26" i="16" s="1"/>
  <c r="AG4" i="16"/>
  <c r="AE4" i="16"/>
  <c r="R4" i="16"/>
  <c r="P4" i="16"/>
  <c r="N4" i="16"/>
  <c r="L4" i="16"/>
  <c r="V4" i="16" s="1"/>
  <c r="W4" i="16" s="1"/>
  <c r="AG5" i="15"/>
  <c r="AH5" i="15" s="1"/>
  <c r="AG6" i="15"/>
  <c r="AG7" i="15"/>
  <c r="AH7" i="15" s="1"/>
  <c r="AG8" i="15"/>
  <c r="AH8" i="15" s="1"/>
  <c r="AG9" i="15"/>
  <c r="AG10" i="15"/>
  <c r="AG11" i="15"/>
  <c r="AG12" i="15"/>
  <c r="AG13" i="15"/>
  <c r="AH13" i="15" s="1"/>
  <c r="AG14" i="15"/>
  <c r="AG15" i="15"/>
  <c r="AH15" i="15" s="1"/>
  <c r="AG16" i="15"/>
  <c r="AH16" i="15" s="1"/>
  <c r="AG17" i="15"/>
  <c r="AG18" i="15"/>
  <c r="AG19" i="15"/>
  <c r="AG20" i="15"/>
  <c r="AG21" i="15"/>
  <c r="AH21" i="15" s="1"/>
  <c r="AG22" i="15"/>
  <c r="AE5" i="15"/>
  <c r="AE6" i="15"/>
  <c r="AE7" i="15"/>
  <c r="AE8" i="15"/>
  <c r="AE9" i="15"/>
  <c r="AE10" i="15"/>
  <c r="AE11" i="15"/>
  <c r="AE12" i="15"/>
  <c r="AH12" i="15" s="1"/>
  <c r="AE13" i="15"/>
  <c r="AE14" i="15"/>
  <c r="AE15" i="15"/>
  <c r="AE16" i="15"/>
  <c r="AE17" i="15"/>
  <c r="AE18" i="15"/>
  <c r="AE19" i="15"/>
  <c r="AE20" i="15"/>
  <c r="AH20" i="15" s="1"/>
  <c r="AE21" i="15"/>
  <c r="AE22" i="15"/>
  <c r="Y5" i="15"/>
  <c r="AA5" i="15"/>
  <c r="W5" i="15"/>
  <c r="Y6" i="15"/>
  <c r="W6" i="15"/>
  <c r="Y7" i="15"/>
  <c r="W7" i="15"/>
  <c r="W9" i="15"/>
  <c r="Y9" i="15"/>
  <c r="W10" i="15"/>
  <c r="AA10" i="15"/>
  <c r="U12" i="15"/>
  <c r="W12" i="15"/>
  <c r="Y12" i="15"/>
  <c r="U13" i="15"/>
  <c r="W13" i="15"/>
  <c r="U15" i="15"/>
  <c r="Y15" i="15" s="1"/>
  <c r="W15" i="15"/>
  <c r="U16" i="15"/>
  <c r="W16" i="15"/>
  <c r="Y16" i="15"/>
  <c r="AA16" i="15"/>
  <c r="R8" i="15"/>
  <c r="R11" i="15"/>
  <c r="R14" i="15"/>
  <c r="R17" i="15"/>
  <c r="R18" i="15"/>
  <c r="R19" i="15"/>
  <c r="R20" i="15"/>
  <c r="R21" i="15"/>
  <c r="R22" i="15"/>
  <c r="P8" i="15"/>
  <c r="P11" i="15"/>
  <c r="P14" i="15"/>
  <c r="P17" i="15"/>
  <c r="P18" i="15"/>
  <c r="P19" i="15"/>
  <c r="P20" i="15"/>
  <c r="P21" i="15"/>
  <c r="P22" i="15"/>
  <c r="N8" i="15"/>
  <c r="N11" i="15"/>
  <c r="U11" i="15" s="1"/>
  <c r="X11" i="15" s="1"/>
  <c r="N14" i="15"/>
  <c r="U14" i="15" s="1"/>
  <c r="X14" i="15" s="1"/>
  <c r="N17" i="15"/>
  <c r="N18" i="15"/>
  <c r="N19" i="15"/>
  <c r="U19" i="15" s="1"/>
  <c r="X19" i="15" s="1"/>
  <c r="N20" i="15"/>
  <c r="U20" i="15" s="1"/>
  <c r="X20" i="15" s="1"/>
  <c r="Y20" i="15" s="1"/>
  <c r="N21" i="15"/>
  <c r="N22" i="15"/>
  <c r="L8" i="15"/>
  <c r="V8" i="15" s="1"/>
  <c r="L11" i="15"/>
  <c r="V11" i="15" s="1"/>
  <c r="W11" i="15" s="1"/>
  <c r="L14" i="15"/>
  <c r="V14" i="15" s="1"/>
  <c r="W14" i="15" s="1"/>
  <c r="L17" i="15"/>
  <c r="V17" i="15" s="1"/>
  <c r="L18" i="15"/>
  <c r="V18" i="15" s="1"/>
  <c r="L19" i="15"/>
  <c r="V19" i="15" s="1"/>
  <c r="W19" i="15" s="1"/>
  <c r="L20" i="15"/>
  <c r="V20" i="15" s="1"/>
  <c r="W20" i="15" s="1"/>
  <c r="L21" i="15"/>
  <c r="V21" i="15" s="1"/>
  <c r="W21" i="15" s="1"/>
  <c r="L22" i="15"/>
  <c r="V22" i="15" s="1"/>
  <c r="W22" i="15" s="1"/>
  <c r="AG4" i="15"/>
  <c r="AH4" i="15" s="1"/>
  <c r="AE4" i="15"/>
  <c r="R4" i="15"/>
  <c r="P4" i="15"/>
  <c r="N4" i="15"/>
  <c r="L4" i="15"/>
  <c r="V4" i="15" s="1"/>
  <c r="AG16" i="7"/>
  <c r="AH16" i="7" s="1"/>
  <c r="AG14" i="7"/>
  <c r="AH14" i="7" s="1"/>
  <c r="AG11" i="7"/>
  <c r="AH11" i="7" s="1"/>
  <c r="AG12" i="7"/>
  <c r="AH12" i="7" s="1"/>
  <c r="AG9" i="7"/>
  <c r="AE9" i="7"/>
  <c r="AH9" i="7" s="1"/>
  <c r="AG7" i="7"/>
  <c r="AH7" i="7" s="1"/>
  <c r="AE7" i="7"/>
  <c r="AG5" i="7"/>
  <c r="AH5" i="7" s="1"/>
  <c r="AE5" i="7"/>
  <c r="AG5" i="14"/>
  <c r="AH5" i="14" s="1"/>
  <c r="AG6" i="14"/>
  <c r="AH6" i="14" s="1"/>
  <c r="AG7" i="14"/>
  <c r="AH7" i="14" s="1"/>
  <c r="AG8" i="14"/>
  <c r="AG9" i="14"/>
  <c r="AG10" i="14"/>
  <c r="AH10" i="14"/>
  <c r="AG11" i="14"/>
  <c r="AG12" i="14"/>
  <c r="AG13" i="14"/>
  <c r="AG14" i="14"/>
  <c r="AG15" i="14"/>
  <c r="AH15" i="14" s="1"/>
  <c r="AG16" i="14"/>
  <c r="AG17" i="14"/>
  <c r="AG18" i="14"/>
  <c r="AH18" i="14" s="1"/>
  <c r="AG19" i="14"/>
  <c r="AG20" i="14"/>
  <c r="AG21" i="14"/>
  <c r="AG22" i="14"/>
  <c r="AG23" i="14"/>
  <c r="AG24" i="14"/>
  <c r="AH24" i="14" s="1"/>
  <c r="AG25" i="14"/>
  <c r="AG26" i="14"/>
  <c r="AG27" i="14"/>
  <c r="AG28" i="14"/>
  <c r="AG29" i="14"/>
  <c r="AG30" i="14"/>
  <c r="AG32" i="14"/>
  <c r="AH32" i="14" s="1"/>
  <c r="AG34" i="14"/>
  <c r="AG36" i="14"/>
  <c r="AG37" i="14"/>
  <c r="AE5" i="14"/>
  <c r="AE6" i="14"/>
  <c r="AE7" i="14"/>
  <c r="AE8" i="14"/>
  <c r="AH8" i="14" s="1"/>
  <c r="AE9" i="14"/>
  <c r="AE10" i="14"/>
  <c r="AE11" i="14"/>
  <c r="AE12" i="14"/>
  <c r="AH12" i="14" s="1"/>
  <c r="AE13" i="14"/>
  <c r="AE14" i="14"/>
  <c r="AE15" i="14"/>
  <c r="AE16" i="14"/>
  <c r="AE17" i="14"/>
  <c r="AE18" i="14"/>
  <c r="AE19" i="14"/>
  <c r="AE20" i="14"/>
  <c r="AH20" i="14" s="1"/>
  <c r="AE21" i="14"/>
  <c r="AE22" i="14"/>
  <c r="AE23" i="14"/>
  <c r="AE24" i="14"/>
  <c r="AE25" i="14"/>
  <c r="AE26" i="14"/>
  <c r="AH26" i="14" s="1"/>
  <c r="AE27" i="14"/>
  <c r="AH27" i="14" s="1"/>
  <c r="AE28" i="14"/>
  <c r="AE29" i="14"/>
  <c r="AE30" i="14"/>
  <c r="AE32" i="14"/>
  <c r="AE34" i="14"/>
  <c r="AE36" i="14"/>
  <c r="AH36" i="14" s="1"/>
  <c r="AE37" i="14"/>
  <c r="AC15" i="14"/>
  <c r="U5" i="14"/>
  <c r="Y5" i="14" s="1"/>
  <c r="W5" i="14"/>
  <c r="U6" i="14"/>
  <c r="Y6" i="14" s="1"/>
  <c r="W6" i="14"/>
  <c r="V12" i="14"/>
  <c r="W12" i="14" s="1"/>
  <c r="U13" i="14"/>
  <c r="Y13" i="14" s="1"/>
  <c r="W13" i="14"/>
  <c r="U14" i="14"/>
  <c r="W14" i="14"/>
  <c r="W16" i="14"/>
  <c r="U22" i="14"/>
  <c r="W22" i="14"/>
  <c r="U26" i="14"/>
  <c r="AA26" i="14"/>
  <c r="Y26" i="14"/>
  <c r="U29" i="14"/>
  <c r="Y29" i="14" s="1"/>
  <c r="W29" i="14"/>
  <c r="U30" i="14"/>
  <c r="X30" i="14" s="1"/>
  <c r="U31" i="14"/>
  <c r="Y31" i="14" s="1"/>
  <c r="W31" i="14"/>
  <c r="U33" i="14"/>
  <c r="W33" i="14"/>
  <c r="Y33" i="14"/>
  <c r="R7" i="14"/>
  <c r="R12" i="14"/>
  <c r="R15" i="14"/>
  <c r="R17" i="14"/>
  <c r="R20" i="14"/>
  <c r="R21" i="14"/>
  <c r="R23" i="14"/>
  <c r="R24" i="14"/>
  <c r="R25" i="14"/>
  <c r="R27" i="14"/>
  <c r="R28" i="14"/>
  <c r="R30" i="14"/>
  <c r="R32" i="14"/>
  <c r="R34" i="14"/>
  <c r="R36" i="14"/>
  <c r="R37" i="14"/>
  <c r="P7" i="14"/>
  <c r="P12" i="14"/>
  <c r="P15" i="14"/>
  <c r="P17" i="14"/>
  <c r="P20" i="14"/>
  <c r="P21" i="14"/>
  <c r="P23" i="14"/>
  <c r="P24" i="14"/>
  <c r="P25" i="14"/>
  <c r="P27" i="14"/>
  <c r="P28" i="14"/>
  <c r="P30" i="14"/>
  <c r="P32" i="14"/>
  <c r="P34" i="14"/>
  <c r="P36" i="14"/>
  <c r="P37" i="14"/>
  <c r="N7" i="14"/>
  <c r="U7" i="14" s="1"/>
  <c r="X7" i="14" s="1"/>
  <c r="Y7" i="14" s="1"/>
  <c r="N12" i="14"/>
  <c r="N15" i="14"/>
  <c r="U15" i="14" s="1"/>
  <c r="X15" i="14" s="1"/>
  <c r="Y15" i="14" s="1"/>
  <c r="N16" i="14"/>
  <c r="U16" i="14" s="1"/>
  <c r="Y16" i="14" s="1"/>
  <c r="N17" i="14"/>
  <c r="U17" i="14" s="1"/>
  <c r="X17" i="14" s="1"/>
  <c r="Y17" i="14" s="1"/>
  <c r="N20" i="14"/>
  <c r="U20" i="14" s="1"/>
  <c r="X20" i="14" s="1"/>
  <c r="Y20" i="14" s="1"/>
  <c r="N21" i="14"/>
  <c r="U21" i="14" s="1"/>
  <c r="X21" i="14" s="1"/>
  <c r="Y21" i="14" s="1"/>
  <c r="N23" i="14"/>
  <c r="N24" i="14"/>
  <c r="U24" i="14" s="1"/>
  <c r="X24" i="14" s="1"/>
  <c r="Y24" i="14" s="1"/>
  <c r="N25" i="14"/>
  <c r="U25" i="14" s="1"/>
  <c r="X25" i="14" s="1"/>
  <c r="Y25" i="14" s="1"/>
  <c r="N27" i="14"/>
  <c r="U27" i="14" s="1"/>
  <c r="X27" i="14" s="1"/>
  <c r="Y27" i="14" s="1"/>
  <c r="N28" i="14"/>
  <c r="N30" i="14"/>
  <c r="N32" i="14"/>
  <c r="N34" i="14"/>
  <c r="U34" i="14" s="1"/>
  <c r="X34" i="14" s="1"/>
  <c r="Y34" i="14" s="1"/>
  <c r="N36" i="14"/>
  <c r="N37" i="14"/>
  <c r="L7" i="14"/>
  <c r="V7" i="14" s="1"/>
  <c r="W7" i="14" s="1"/>
  <c r="L12" i="14"/>
  <c r="L15" i="14"/>
  <c r="V15" i="14" s="1"/>
  <c r="W15" i="14" s="1"/>
  <c r="L17" i="14"/>
  <c r="V17" i="14" s="1"/>
  <c r="W17" i="14" s="1"/>
  <c r="L20" i="14"/>
  <c r="V20" i="14" s="1"/>
  <c r="W20" i="14" s="1"/>
  <c r="L21" i="14"/>
  <c r="V21" i="14" s="1"/>
  <c r="W21" i="14" s="1"/>
  <c r="L23" i="14"/>
  <c r="V23" i="14" s="1"/>
  <c r="W23" i="14" s="1"/>
  <c r="L24" i="14"/>
  <c r="V24" i="14" s="1"/>
  <c r="W24" i="14" s="1"/>
  <c r="L25" i="14"/>
  <c r="V25" i="14" s="1"/>
  <c r="W25" i="14" s="1"/>
  <c r="L27" i="14"/>
  <c r="V27" i="14" s="1"/>
  <c r="W27" i="14" s="1"/>
  <c r="L28" i="14"/>
  <c r="V28" i="14" s="1"/>
  <c r="W28" i="14" s="1"/>
  <c r="L30" i="14"/>
  <c r="V30" i="14" s="1"/>
  <c r="W30" i="14" s="1"/>
  <c r="L32" i="14"/>
  <c r="V32" i="14" s="1"/>
  <c r="W32" i="14" s="1"/>
  <c r="L34" i="14"/>
  <c r="V34" i="14" s="1"/>
  <c r="L36" i="14"/>
  <c r="V36" i="14" s="1"/>
  <c r="W36" i="14" s="1"/>
  <c r="L37" i="14"/>
  <c r="V37" i="14" s="1"/>
  <c r="W37" i="14" s="1"/>
  <c r="AG4" i="14"/>
  <c r="AE4" i="14"/>
  <c r="R4" i="14"/>
  <c r="P4" i="14"/>
  <c r="N4" i="14"/>
  <c r="L4" i="14"/>
  <c r="V4" i="14" s="1"/>
  <c r="W4" i="14" s="1"/>
  <c r="AE5" i="13"/>
  <c r="AE6" i="13"/>
  <c r="AE7" i="13"/>
  <c r="R6" i="13"/>
  <c r="R7" i="13"/>
  <c r="P6" i="13"/>
  <c r="P7" i="13"/>
  <c r="N6" i="13"/>
  <c r="N7" i="13"/>
  <c r="L6" i="13"/>
  <c r="V6" i="13" s="1"/>
  <c r="W6" i="13" s="1"/>
  <c r="L7" i="13"/>
  <c r="V7" i="13" s="1"/>
  <c r="W7" i="13" s="1"/>
  <c r="AG7" i="13"/>
  <c r="AG6" i="13"/>
  <c r="AG5" i="13"/>
  <c r="AG4" i="13"/>
  <c r="AE4" i="13"/>
  <c r="R4" i="13"/>
  <c r="P4" i="13"/>
  <c r="N4" i="13"/>
  <c r="L4" i="13"/>
  <c r="V4" i="13" s="1"/>
  <c r="AG5" i="12"/>
  <c r="AG6" i="12"/>
  <c r="AG7" i="12"/>
  <c r="AH7" i="12" s="1"/>
  <c r="AG8" i="12"/>
  <c r="AG9" i="12"/>
  <c r="AG10" i="12"/>
  <c r="AH10" i="12" s="1"/>
  <c r="AG11" i="12"/>
  <c r="AH11" i="12" s="1"/>
  <c r="AG12" i="12"/>
  <c r="AH12" i="12" s="1"/>
  <c r="AG13" i="12"/>
  <c r="AH13" i="12" s="1"/>
  <c r="AG14" i="12"/>
  <c r="AG15" i="12"/>
  <c r="AH15" i="12" s="1"/>
  <c r="AE15" i="12"/>
  <c r="AE14" i="12"/>
  <c r="AE13" i="12"/>
  <c r="AE12" i="12"/>
  <c r="AE11" i="12"/>
  <c r="AE10" i="12"/>
  <c r="AE9" i="12"/>
  <c r="AE8" i="12"/>
  <c r="AE7" i="12"/>
  <c r="AE6" i="12"/>
  <c r="AE5" i="12"/>
  <c r="R8" i="12"/>
  <c r="R9" i="12"/>
  <c r="R11" i="12"/>
  <c r="R13" i="12"/>
  <c r="R14" i="12"/>
  <c r="R15" i="12"/>
  <c r="P9" i="12"/>
  <c r="P11" i="12"/>
  <c r="P13" i="12"/>
  <c r="P14" i="12"/>
  <c r="P15" i="12"/>
  <c r="O8" i="12"/>
  <c r="P8" i="12" s="1"/>
  <c r="N9" i="12"/>
  <c r="N11" i="12"/>
  <c r="N13" i="12"/>
  <c r="N14" i="12"/>
  <c r="N15" i="12"/>
  <c r="U15" i="12" s="1"/>
  <c r="X15" i="12" s="1"/>
  <c r="Y15" i="12" s="1"/>
  <c r="M8" i="12"/>
  <c r="N8" i="12" s="1"/>
  <c r="U8" i="12" s="1"/>
  <c r="X8" i="12" s="1"/>
  <c r="Y8" i="12" s="1"/>
  <c r="L8" i="12"/>
  <c r="V8" i="12" s="1"/>
  <c r="W8" i="12" s="1"/>
  <c r="L9" i="12"/>
  <c r="V9" i="12" s="1"/>
  <c r="W9" i="12" s="1"/>
  <c r="L11" i="12"/>
  <c r="V11" i="12" s="1"/>
  <c r="W11" i="12" s="1"/>
  <c r="L13" i="12"/>
  <c r="V13" i="12" s="1"/>
  <c r="W13" i="12" s="1"/>
  <c r="L14" i="12"/>
  <c r="V14" i="12" s="1"/>
  <c r="L15" i="12"/>
  <c r="V15" i="12" s="1"/>
  <c r="W15" i="12" s="1"/>
  <c r="AG4" i="12"/>
  <c r="AE4" i="12"/>
  <c r="R4" i="12"/>
  <c r="P4" i="12"/>
  <c r="N4" i="12"/>
  <c r="L4" i="12"/>
  <c r="V4" i="12" s="1"/>
  <c r="R7" i="11"/>
  <c r="R9" i="11"/>
  <c r="R10" i="11"/>
  <c r="R11" i="11"/>
  <c r="P7" i="11"/>
  <c r="P9" i="11"/>
  <c r="P10" i="11"/>
  <c r="P11" i="11"/>
  <c r="N7" i="11"/>
  <c r="N9" i="11"/>
  <c r="N10" i="11"/>
  <c r="N11" i="11"/>
  <c r="L7" i="11"/>
  <c r="V7" i="11" s="1"/>
  <c r="L9" i="11"/>
  <c r="V9" i="11" s="1"/>
  <c r="L10" i="11"/>
  <c r="V10" i="11" s="1"/>
  <c r="W10" i="11" s="1"/>
  <c r="L11" i="11"/>
  <c r="V11" i="11" s="1"/>
  <c r="AG11" i="11"/>
  <c r="AE11" i="11"/>
  <c r="AG10" i="11"/>
  <c r="AE10" i="11"/>
  <c r="AG9" i="11"/>
  <c r="AE9" i="11"/>
  <c r="AG8" i="11"/>
  <c r="AE8" i="11"/>
  <c r="AG7" i="11"/>
  <c r="AE7" i="11"/>
  <c r="AG4" i="11"/>
  <c r="AE4" i="11"/>
  <c r="R4" i="11"/>
  <c r="P4" i="11"/>
  <c r="N4" i="11"/>
  <c r="L4" i="11"/>
  <c r="V4" i="11" s="1"/>
  <c r="AH14" i="10"/>
  <c r="AG5" i="10"/>
  <c r="AH5" i="10" s="1"/>
  <c r="AG6" i="10"/>
  <c r="AH6" i="10" s="1"/>
  <c r="AG7" i="10"/>
  <c r="AG8" i="10"/>
  <c r="AH8" i="10" s="1"/>
  <c r="AG9" i="10"/>
  <c r="AG10" i="10"/>
  <c r="AH10" i="10" s="1"/>
  <c r="AG11" i="10"/>
  <c r="AG12" i="10"/>
  <c r="AG13" i="10"/>
  <c r="AH13" i="10" s="1"/>
  <c r="AG14" i="10"/>
  <c r="AG15" i="10"/>
  <c r="AG16" i="10"/>
  <c r="AH16" i="10" s="1"/>
  <c r="AG17" i="10"/>
  <c r="AE5" i="10"/>
  <c r="AE6" i="10"/>
  <c r="AE7" i="10"/>
  <c r="AE8" i="10"/>
  <c r="AE9" i="10"/>
  <c r="AE10" i="10"/>
  <c r="AE11" i="10"/>
  <c r="AH11" i="10" s="1"/>
  <c r="AE12" i="10"/>
  <c r="AE13" i="10"/>
  <c r="AE14" i="10"/>
  <c r="AE15" i="10"/>
  <c r="AE16" i="10"/>
  <c r="AE17" i="10"/>
  <c r="V15" i="10"/>
  <c r="W15" i="10" s="1"/>
  <c r="R6" i="10"/>
  <c r="R7" i="10"/>
  <c r="R9" i="10"/>
  <c r="R13" i="10"/>
  <c r="R14" i="10"/>
  <c r="R15" i="10"/>
  <c r="R16" i="10"/>
  <c r="R17" i="10"/>
  <c r="P6" i="10"/>
  <c r="P7" i="10"/>
  <c r="P9" i="10"/>
  <c r="P13" i="10"/>
  <c r="P14" i="10"/>
  <c r="P15" i="10"/>
  <c r="P16" i="10"/>
  <c r="P17" i="10"/>
  <c r="N17" i="10"/>
  <c r="N16" i="10"/>
  <c r="N15" i="10"/>
  <c r="U15" i="10" s="1"/>
  <c r="X15" i="10" s="1"/>
  <c r="Y15" i="10" s="1"/>
  <c r="N14" i="10"/>
  <c r="N13" i="10"/>
  <c r="U13" i="10" s="1"/>
  <c r="X13" i="10" s="1"/>
  <c r="Y13" i="10" s="1"/>
  <c r="N9" i="10"/>
  <c r="U9" i="10" s="1"/>
  <c r="X9" i="10" s="1"/>
  <c r="Y9" i="10" s="1"/>
  <c r="N7" i="10"/>
  <c r="U7" i="10" s="1"/>
  <c r="X7" i="10" s="1"/>
  <c r="Y7" i="10" s="1"/>
  <c r="N6" i="10"/>
  <c r="N4" i="10"/>
  <c r="P4" i="10"/>
  <c r="R4" i="10"/>
  <c r="L17" i="10"/>
  <c r="V17" i="10" s="1"/>
  <c r="W17" i="10" s="1"/>
  <c r="L16" i="10"/>
  <c r="V16" i="10" s="1"/>
  <c r="L15" i="10"/>
  <c r="L14" i="10"/>
  <c r="V14" i="10" s="1"/>
  <c r="W14" i="10" s="1"/>
  <c r="L13" i="10"/>
  <c r="V13" i="10" s="1"/>
  <c r="L9" i="10"/>
  <c r="V9" i="10" s="1"/>
  <c r="L7" i="10"/>
  <c r="V7" i="10" s="1"/>
  <c r="W7" i="10" s="1"/>
  <c r="L6" i="10"/>
  <c r="V6" i="10" s="1"/>
  <c r="W6" i="10" s="1"/>
  <c r="L4" i="10"/>
  <c r="V4" i="10" s="1"/>
  <c r="AG4" i="10"/>
  <c r="AE4" i="10"/>
  <c r="AR5" i="9"/>
  <c r="AG17" i="9"/>
  <c r="AG16" i="9"/>
  <c r="AG15" i="9"/>
  <c r="AG14" i="9"/>
  <c r="AG13" i="9"/>
  <c r="AG12" i="9"/>
  <c r="AG11" i="9"/>
  <c r="AH11" i="9" s="1"/>
  <c r="AG10" i="9"/>
  <c r="AG9" i="9"/>
  <c r="AG8" i="9"/>
  <c r="AG7" i="9"/>
  <c r="AG6" i="9"/>
  <c r="AH6" i="9" s="1"/>
  <c r="AG5" i="9"/>
  <c r="AE16" i="9"/>
  <c r="AH16" i="9" s="1"/>
  <c r="AE15" i="9"/>
  <c r="AH15" i="9" s="1"/>
  <c r="AE14" i="9"/>
  <c r="AE13" i="9"/>
  <c r="AE12" i="9"/>
  <c r="AE11" i="9"/>
  <c r="AE10" i="9"/>
  <c r="AH10" i="9" s="1"/>
  <c r="AE9" i="9"/>
  <c r="AE8" i="9"/>
  <c r="AH8" i="9" s="1"/>
  <c r="AE7" i="9"/>
  <c r="AH7" i="9" s="1"/>
  <c r="AE6" i="9"/>
  <c r="AE5" i="9"/>
  <c r="V6" i="9"/>
  <c r="W6" i="9" s="1"/>
  <c r="R16" i="9"/>
  <c r="R15" i="9"/>
  <c r="R14" i="9"/>
  <c r="R13" i="9"/>
  <c r="R12" i="9"/>
  <c r="R10" i="9"/>
  <c r="R8" i="9"/>
  <c r="R7" i="9"/>
  <c r="R6" i="9"/>
  <c r="R5" i="9"/>
  <c r="P14" i="9"/>
  <c r="P13" i="9"/>
  <c r="P16" i="9"/>
  <c r="P15" i="9"/>
  <c r="P12" i="9"/>
  <c r="P10" i="9"/>
  <c r="P8" i="9"/>
  <c r="P7" i="9"/>
  <c r="U7" i="9" s="1"/>
  <c r="X7" i="9" s="1"/>
  <c r="Y7" i="9" s="1"/>
  <c r="P6" i="9"/>
  <c r="P5" i="9"/>
  <c r="N16" i="9"/>
  <c r="U16" i="9" s="1"/>
  <c r="X16" i="9" s="1"/>
  <c r="Y16" i="9" s="1"/>
  <c r="N15" i="9"/>
  <c r="N14" i="9"/>
  <c r="U14" i="9" s="1"/>
  <c r="X14" i="9" s="1"/>
  <c r="N13" i="9"/>
  <c r="U13" i="9" s="1"/>
  <c r="X13" i="9" s="1"/>
  <c r="Y13" i="9" s="1"/>
  <c r="N12" i="9"/>
  <c r="N10" i="9"/>
  <c r="N8" i="9"/>
  <c r="U8" i="9" s="1"/>
  <c r="X8" i="9" s="1"/>
  <c r="Y8" i="9" s="1"/>
  <c r="N7" i="9"/>
  <c r="N6" i="9"/>
  <c r="U6" i="9" s="1"/>
  <c r="X6" i="9" s="1"/>
  <c r="N5" i="9"/>
  <c r="L16" i="9"/>
  <c r="V16" i="9" s="1"/>
  <c r="L15" i="9"/>
  <c r="V15" i="9" s="1"/>
  <c r="L14" i="9"/>
  <c r="V14" i="9" s="1"/>
  <c r="W14" i="9" s="1"/>
  <c r="L13" i="9"/>
  <c r="V13" i="9" s="1"/>
  <c r="W13" i="9" s="1"/>
  <c r="L12" i="9"/>
  <c r="V12" i="9" s="1"/>
  <c r="L10" i="9"/>
  <c r="V10" i="9" s="1"/>
  <c r="W10" i="9" s="1"/>
  <c r="L8" i="9"/>
  <c r="V8" i="9" s="1"/>
  <c r="L7" i="9"/>
  <c r="V7" i="9" s="1"/>
  <c r="L6" i="9"/>
  <c r="L5" i="9"/>
  <c r="V5" i="9" s="1"/>
  <c r="W5" i="9" s="1"/>
  <c r="AG4" i="9"/>
  <c r="AE4" i="9"/>
  <c r="R4" i="9"/>
  <c r="P4" i="9"/>
  <c r="N4" i="9"/>
  <c r="L4" i="9"/>
  <c r="V4" i="9" s="1"/>
  <c r="AG11" i="8"/>
  <c r="AG10" i="8"/>
  <c r="AG9" i="8"/>
  <c r="AG8" i="8"/>
  <c r="AH8" i="8" s="1"/>
  <c r="AG7" i="8"/>
  <c r="AH7" i="8" s="1"/>
  <c r="AG6" i="8"/>
  <c r="AH6" i="8" s="1"/>
  <c r="AG5" i="8"/>
  <c r="AH5" i="8" s="1"/>
  <c r="AE11" i="8"/>
  <c r="AE10" i="8"/>
  <c r="AE9" i="8"/>
  <c r="AE8" i="8"/>
  <c r="AE7" i="8"/>
  <c r="AE6" i="8"/>
  <c r="AE5" i="8"/>
  <c r="R11" i="8"/>
  <c r="R8" i="8"/>
  <c r="R7" i="8"/>
  <c r="P11" i="8"/>
  <c r="P10" i="8"/>
  <c r="P7" i="8"/>
  <c r="P4" i="8"/>
  <c r="N11" i="8"/>
  <c r="U11" i="8" s="1"/>
  <c r="X11" i="8" s="1"/>
  <c r="Y11" i="8" s="1"/>
  <c r="N10" i="8"/>
  <c r="N8" i="8"/>
  <c r="N7" i="8"/>
  <c r="L11" i="8"/>
  <c r="V11" i="8" s="1"/>
  <c r="W11" i="8" s="1"/>
  <c r="L10" i="8"/>
  <c r="V10" i="8" s="1"/>
  <c r="L8" i="8"/>
  <c r="W8" i="8" s="1"/>
  <c r="L7" i="8"/>
  <c r="V7" i="8" s="1"/>
  <c r="W7" i="8" s="1"/>
  <c r="L4" i="8"/>
  <c r="V4" i="8" s="1"/>
  <c r="N4" i="8"/>
  <c r="R4" i="8"/>
  <c r="U4" i="8" s="1"/>
  <c r="X4" i="8" s="1"/>
  <c r="Y4" i="8" s="1"/>
  <c r="AE4" i="8"/>
  <c r="AG4" i="8"/>
  <c r="P8" i="8"/>
  <c r="R10" i="8"/>
  <c r="W6" i="6"/>
  <c r="AH11" i="21" l="1"/>
  <c r="AH4" i="20"/>
  <c r="AH9" i="20"/>
  <c r="AH13" i="20"/>
  <c r="AH5" i="20"/>
  <c r="AH8" i="20"/>
  <c r="AH15" i="20"/>
  <c r="AH7" i="20"/>
  <c r="U13" i="19"/>
  <c r="X13" i="19" s="1"/>
  <c r="Y13" i="19" s="1"/>
  <c r="U5" i="19"/>
  <c r="Y5" i="19" s="1"/>
  <c r="U12" i="19"/>
  <c r="Y12" i="19" s="1"/>
  <c r="U10" i="19"/>
  <c r="AH6" i="19"/>
  <c r="U9" i="19"/>
  <c r="X9" i="19" s="1"/>
  <c r="Y9" i="19" s="1"/>
  <c r="AH7" i="19"/>
  <c r="U11" i="19"/>
  <c r="X11" i="19" s="1"/>
  <c r="Y11" i="19" s="1"/>
  <c r="U14" i="19"/>
  <c r="X14" i="19" s="1"/>
  <c r="Y14" i="19" s="1"/>
  <c r="AH11" i="19"/>
  <c r="AH13" i="19"/>
  <c r="U10" i="18"/>
  <c r="X10" i="18" s="1"/>
  <c r="Y10" i="18" s="1"/>
  <c r="AH13" i="18"/>
  <c r="U17" i="18"/>
  <c r="U9" i="18"/>
  <c r="U16" i="18"/>
  <c r="X16" i="18" s="1"/>
  <c r="Y16" i="18" s="1"/>
  <c r="U7" i="18"/>
  <c r="AH9" i="18"/>
  <c r="U12" i="18"/>
  <c r="X12" i="18" s="1"/>
  <c r="Y12" i="18" s="1"/>
  <c r="AH8" i="18"/>
  <c r="AH5" i="17"/>
  <c r="W28" i="16"/>
  <c r="Z28" i="16"/>
  <c r="AA28" i="16" s="1"/>
  <c r="U17" i="16"/>
  <c r="U21" i="16"/>
  <c r="Y21" i="16" s="1"/>
  <c r="U22" i="15"/>
  <c r="X22" i="15" s="1"/>
  <c r="U8" i="15"/>
  <c r="X8" i="15" s="1"/>
  <c r="Y8" i="15" s="1"/>
  <c r="AH22" i="15"/>
  <c r="AH14" i="15"/>
  <c r="AH6" i="15"/>
  <c r="U21" i="15"/>
  <c r="X21" i="15" s="1"/>
  <c r="AH19" i="15"/>
  <c r="AH11" i="15"/>
  <c r="U18" i="15"/>
  <c r="X18" i="15" s="1"/>
  <c r="Y18" i="15" s="1"/>
  <c r="AH18" i="15"/>
  <c r="AH10" i="15"/>
  <c r="U17" i="15"/>
  <c r="X17" i="15" s="1"/>
  <c r="Y17" i="15" s="1"/>
  <c r="AH17" i="15"/>
  <c r="AH9" i="15"/>
  <c r="AH30" i="14"/>
  <c r="AH23" i="14"/>
  <c r="AH16" i="14"/>
  <c r="U36" i="14"/>
  <c r="X36" i="14" s="1"/>
  <c r="Y36" i="14" s="1"/>
  <c r="U23" i="14"/>
  <c r="X23" i="14" s="1"/>
  <c r="Y23" i="14" s="1"/>
  <c r="U37" i="14"/>
  <c r="X37" i="14" s="1"/>
  <c r="Y37" i="14" s="1"/>
  <c r="AH29" i="14"/>
  <c r="AH22" i="14"/>
  <c r="AH28" i="14"/>
  <c r="U12" i="14"/>
  <c r="X12" i="14" s="1"/>
  <c r="Y12" i="14" s="1"/>
  <c r="AH37" i="14"/>
  <c r="AH14" i="14"/>
  <c r="U32" i="14"/>
  <c r="X32" i="14" s="1"/>
  <c r="Y32" i="14" s="1"/>
  <c r="AH19" i="14"/>
  <c r="U28" i="14"/>
  <c r="X28" i="14" s="1"/>
  <c r="Y28" i="14" s="1"/>
  <c r="AH25" i="14"/>
  <c r="AH34" i="14"/>
  <c r="U7" i="13"/>
  <c r="X7" i="13" s="1"/>
  <c r="Y7" i="13" s="1"/>
  <c r="U6" i="13"/>
  <c r="X6" i="13" s="1"/>
  <c r="AH9" i="12"/>
  <c r="AH14" i="12"/>
  <c r="AH6" i="12"/>
  <c r="U13" i="12"/>
  <c r="X13" i="12" s="1"/>
  <c r="Y13" i="12" s="1"/>
  <c r="AH5" i="12"/>
  <c r="U11" i="12"/>
  <c r="X11" i="12" s="1"/>
  <c r="Y11" i="12" s="1"/>
  <c r="U9" i="12"/>
  <c r="X9" i="12" s="1"/>
  <c r="Y9" i="12" s="1"/>
  <c r="U14" i="12"/>
  <c r="X14" i="12" s="1"/>
  <c r="Y14" i="12" s="1"/>
  <c r="U14" i="10"/>
  <c r="X14" i="10" s="1"/>
  <c r="AH12" i="10"/>
  <c r="AH17" i="10"/>
  <c r="AH9" i="10"/>
  <c r="U16" i="10"/>
  <c r="X16" i="10" s="1"/>
  <c r="Y16" i="10" s="1"/>
  <c r="AH15" i="10"/>
  <c r="AH7" i="10"/>
  <c r="U6" i="10"/>
  <c r="X6" i="10" s="1"/>
  <c r="U12" i="9"/>
  <c r="X12" i="9" s="1"/>
  <c r="Y12" i="9" s="1"/>
  <c r="AH12" i="9"/>
  <c r="U4" i="9"/>
  <c r="X4" i="9" s="1"/>
  <c r="Y4" i="9" s="1"/>
  <c r="AH9" i="9"/>
  <c r="AH5" i="9"/>
  <c r="AH13" i="9"/>
  <c r="AH14" i="9"/>
  <c r="U10" i="9"/>
  <c r="X10" i="9" s="1"/>
  <c r="Y10" i="9" s="1"/>
  <c r="U10" i="8"/>
  <c r="X10" i="8" s="1"/>
  <c r="Y10" i="8" s="1"/>
  <c r="AH9" i="8"/>
  <c r="AH10" i="8"/>
  <c r="U13" i="16"/>
  <c r="X13" i="16" s="1"/>
  <c r="Y13" i="16" s="1"/>
  <c r="AH12" i="16"/>
  <c r="AH11" i="16"/>
  <c r="U19" i="16"/>
  <c r="Y19" i="16" s="1"/>
  <c r="AH9" i="16"/>
  <c r="AH15" i="16"/>
  <c r="AH6" i="16"/>
  <c r="W14" i="12"/>
  <c r="W8" i="18"/>
  <c r="AH12" i="18"/>
  <c r="W9" i="10"/>
  <c r="U17" i="10"/>
  <c r="X17" i="10" s="1"/>
  <c r="Y17" i="10" s="1"/>
  <c r="W34" i="14"/>
  <c r="W17" i="15"/>
  <c r="W8" i="17"/>
  <c r="W7" i="9"/>
  <c r="W13" i="10"/>
  <c r="W10" i="17"/>
  <c r="W15" i="9"/>
  <c r="W16" i="18"/>
  <c r="W6" i="17"/>
  <c r="AH4" i="8"/>
  <c r="W8" i="15"/>
  <c r="W6" i="18"/>
  <c r="U5" i="9"/>
  <c r="X5" i="9" s="1"/>
  <c r="Y5" i="9" s="1"/>
  <c r="U15" i="9"/>
  <c r="X15" i="9" s="1"/>
  <c r="Y15" i="9" s="1"/>
  <c r="U7" i="8"/>
  <c r="X7" i="8" s="1"/>
  <c r="AH11" i="8"/>
  <c r="W16" i="10"/>
  <c r="AH8" i="12"/>
  <c r="U4" i="13"/>
  <c r="X4" i="13" s="1"/>
  <c r="Y4" i="13" s="1"/>
  <c r="U19" i="18"/>
  <c r="X19" i="18" s="1"/>
  <c r="Y19" i="18" s="1"/>
  <c r="U11" i="18"/>
  <c r="X11" i="18" s="1"/>
  <c r="Y11" i="18" s="1"/>
  <c r="U7" i="19"/>
  <c r="X7" i="19" s="1"/>
  <c r="Y7" i="19" s="1"/>
  <c r="U11" i="11"/>
  <c r="X11" i="11" s="1"/>
  <c r="Y11" i="11" s="1"/>
  <c r="AH20" i="16"/>
  <c r="U7" i="11"/>
  <c r="X7" i="11" s="1"/>
  <c r="Y7" i="11" s="1"/>
  <c r="AH21" i="14"/>
  <c r="AH7" i="16"/>
  <c r="AH15" i="19"/>
  <c r="AH5" i="19"/>
  <c r="AH14" i="19"/>
  <c r="AH11" i="14"/>
  <c r="AH5" i="16"/>
  <c r="AH13" i="16"/>
  <c r="AH4" i="21"/>
  <c r="AH4" i="10"/>
  <c r="AH9" i="14"/>
  <c r="U27" i="16"/>
  <c r="Y27" i="16" s="1"/>
  <c r="U14" i="16"/>
  <c r="Y14" i="16" s="1"/>
  <c r="U5" i="16"/>
  <c r="Y5" i="16" s="1"/>
  <c r="U20" i="16"/>
  <c r="Y20" i="16" s="1"/>
  <c r="AH17" i="18"/>
  <c r="AH4" i="9"/>
  <c r="AH13" i="14"/>
  <c r="AH18" i="16"/>
  <c r="AH9" i="19"/>
  <c r="U9" i="11"/>
  <c r="X9" i="11" s="1"/>
  <c r="Y9" i="11" s="1"/>
  <c r="AH17" i="14"/>
  <c r="AH16" i="16"/>
  <c r="AH26" i="16"/>
  <c r="U15" i="16"/>
  <c r="Y15" i="16" s="1"/>
  <c r="U6" i="16"/>
  <c r="Y6" i="16" s="1"/>
  <c r="U11" i="16"/>
  <c r="X11" i="16" s="1"/>
  <c r="Y11" i="16" s="1"/>
  <c r="AH10" i="16"/>
  <c r="U8" i="16"/>
  <c r="Y8" i="16" s="1"/>
  <c r="AH22" i="16"/>
  <c r="AH14" i="16"/>
  <c r="U10" i="11"/>
  <c r="X10" i="11" s="1"/>
  <c r="Y10" i="11" s="1"/>
  <c r="W7" i="11"/>
  <c r="W11" i="11"/>
  <c r="W9" i="11"/>
  <c r="U7" i="21"/>
  <c r="X7" i="21" s="1"/>
  <c r="Y7" i="21" s="1"/>
  <c r="U11" i="21"/>
  <c r="X11" i="21" s="1"/>
  <c r="Y11" i="21" s="1"/>
  <c r="U10" i="21"/>
  <c r="Y8" i="19"/>
  <c r="AA8" i="19"/>
  <c r="AH4" i="22"/>
  <c r="Y5" i="22"/>
  <c r="U4" i="22"/>
  <c r="X4" i="22" s="1"/>
  <c r="Y4" i="22" s="1"/>
  <c r="U12" i="21"/>
  <c r="X12" i="21" s="1"/>
  <c r="AA10" i="21"/>
  <c r="Y10" i="21"/>
  <c r="AA9" i="21"/>
  <c r="U4" i="21"/>
  <c r="X4" i="21" s="1"/>
  <c r="Y4" i="21" s="1"/>
  <c r="U15" i="20"/>
  <c r="X15" i="20" s="1"/>
  <c r="Y15" i="20" s="1"/>
  <c r="U7" i="20"/>
  <c r="X7" i="20" s="1"/>
  <c r="Y7" i="20" s="1"/>
  <c r="U4" i="20"/>
  <c r="X4" i="20" s="1"/>
  <c r="Y4" i="20" s="1"/>
  <c r="U9" i="20"/>
  <c r="X9" i="20" s="1"/>
  <c r="Y9" i="20" s="1"/>
  <c r="U8" i="20"/>
  <c r="Y8" i="20" s="1"/>
  <c r="U12" i="20"/>
  <c r="X12" i="20" s="1"/>
  <c r="Y12" i="20" s="1"/>
  <c r="U14" i="20"/>
  <c r="X14" i="20" s="1"/>
  <c r="Y14" i="20" s="1"/>
  <c r="U10" i="20"/>
  <c r="Y10" i="20" s="1"/>
  <c r="U13" i="20"/>
  <c r="AA13" i="20" s="1"/>
  <c r="U5" i="20"/>
  <c r="Y5" i="20" s="1"/>
  <c r="U6" i="20"/>
  <c r="Y6" i="20" s="1"/>
  <c r="U11" i="20"/>
  <c r="X11" i="20" s="1"/>
  <c r="Y11" i="20" s="1"/>
  <c r="AA8" i="20"/>
  <c r="AH4" i="19"/>
  <c r="AA6" i="19"/>
  <c r="AA12" i="19"/>
  <c r="AA5" i="19"/>
  <c r="U4" i="19"/>
  <c r="X4" i="19" s="1"/>
  <c r="Y4" i="19" s="1"/>
  <c r="AH4" i="18"/>
  <c r="W19" i="18"/>
  <c r="W15" i="18"/>
  <c r="W11" i="18"/>
  <c r="W7" i="18"/>
  <c r="W4" i="22"/>
  <c r="W4" i="20"/>
  <c r="W4" i="19"/>
  <c r="U4" i="18"/>
  <c r="X4" i="18" s="1"/>
  <c r="Y4" i="18" s="1"/>
  <c r="W4" i="18"/>
  <c r="AH4" i="17"/>
  <c r="W7" i="17"/>
  <c r="AA5" i="17"/>
  <c r="U4" i="17"/>
  <c r="X4" i="17" s="1"/>
  <c r="Y4" i="17" s="1"/>
  <c r="W4" i="17"/>
  <c r="AA17" i="16"/>
  <c r="Y17" i="16"/>
  <c r="AA8" i="16"/>
  <c r="W8" i="16"/>
  <c r="U22" i="16"/>
  <c r="X22" i="16" s="1"/>
  <c r="Y22" i="16" s="1"/>
  <c r="U10" i="16"/>
  <c r="Y10" i="16" s="1"/>
  <c r="U24" i="16"/>
  <c r="X24" i="16" s="1"/>
  <c r="Y24" i="16" s="1"/>
  <c r="U26" i="16"/>
  <c r="X26" i="16" s="1"/>
  <c r="Y26" i="16" s="1"/>
  <c r="U23" i="16"/>
  <c r="Y23" i="16" s="1"/>
  <c r="U25" i="16"/>
  <c r="Y25" i="16" s="1"/>
  <c r="U12" i="16"/>
  <c r="Y12" i="16" s="1"/>
  <c r="U18" i="16"/>
  <c r="X18" i="16" s="1"/>
  <c r="Y18" i="16" s="1"/>
  <c r="U16" i="16"/>
  <c r="X16" i="16" s="1"/>
  <c r="Y16" i="16" s="1"/>
  <c r="U7" i="16"/>
  <c r="X7" i="16" s="1"/>
  <c r="Y7" i="16" s="1"/>
  <c r="U9" i="16"/>
  <c r="X9" i="16" s="1"/>
  <c r="Y9" i="16" s="1"/>
  <c r="AA20" i="16"/>
  <c r="AH4" i="16"/>
  <c r="AA12" i="16"/>
  <c r="AA21" i="16"/>
  <c r="AA5" i="16"/>
  <c r="AA14" i="16"/>
  <c r="AA10" i="16"/>
  <c r="AA6" i="16"/>
  <c r="AA27" i="16"/>
  <c r="AA23" i="16"/>
  <c r="AA19" i="16"/>
  <c r="AA15" i="16"/>
  <c r="U4" i="16"/>
  <c r="X4" i="16" s="1"/>
  <c r="Y4" i="16" s="1"/>
  <c r="AA9" i="15"/>
  <c r="Y10" i="15"/>
  <c r="Y19" i="15"/>
  <c r="Y14" i="15"/>
  <c r="Y21" i="15"/>
  <c r="Y11" i="15"/>
  <c r="Y13" i="15"/>
  <c r="AA13" i="15"/>
  <c r="Y22" i="15"/>
  <c r="AA12" i="15"/>
  <c r="W18" i="15"/>
  <c r="AA6" i="15"/>
  <c r="AA15" i="15"/>
  <c r="AA7" i="15"/>
  <c r="U4" i="15"/>
  <c r="X4" i="15" s="1"/>
  <c r="Y4" i="15" s="1"/>
  <c r="W4" i="15"/>
  <c r="AH4" i="14"/>
  <c r="AA16" i="14"/>
  <c r="Y30" i="14"/>
  <c r="AA14" i="14"/>
  <c r="Y14" i="14"/>
  <c r="AA22" i="14"/>
  <c r="Y22" i="14"/>
  <c r="AA6" i="14"/>
  <c r="AA29" i="14"/>
  <c r="W26" i="14"/>
  <c r="AA13" i="14"/>
  <c r="AA5" i="14"/>
  <c r="AA31" i="14"/>
  <c r="AA33" i="14"/>
  <c r="U4" i="14"/>
  <c r="X4" i="14" s="1"/>
  <c r="Y4" i="14" s="1"/>
  <c r="Y6" i="13"/>
  <c r="AH4" i="13"/>
  <c r="AH7" i="13"/>
  <c r="AH5" i="13"/>
  <c r="AH6" i="13"/>
  <c r="W4" i="13"/>
  <c r="U4" i="12"/>
  <c r="X4" i="12" s="1"/>
  <c r="Y4" i="12" s="1"/>
  <c r="AH4" i="12"/>
  <c r="W4" i="12"/>
  <c r="AH9" i="11"/>
  <c r="AH8" i="11"/>
  <c r="U4" i="11"/>
  <c r="X4" i="11" s="1"/>
  <c r="Y4" i="11" s="1"/>
  <c r="AH10" i="11"/>
  <c r="AH7" i="11"/>
  <c r="AH4" i="11"/>
  <c r="AH11" i="11"/>
  <c r="W4" i="11"/>
  <c r="Y6" i="10"/>
  <c r="Y14" i="10"/>
  <c r="U4" i="10"/>
  <c r="X4" i="10" s="1"/>
  <c r="Y4" i="10" s="1"/>
  <c r="W4" i="10"/>
  <c r="Y6" i="9"/>
  <c r="W8" i="9"/>
  <c r="W16" i="9"/>
  <c r="Y14" i="9"/>
  <c r="W12" i="9"/>
  <c r="W4" i="9"/>
  <c r="U8" i="8"/>
  <c r="Y8" i="8" s="1"/>
  <c r="W4" i="8"/>
  <c r="W10" i="8"/>
  <c r="AL28" i="16" l="1"/>
  <c r="AM28" i="16" s="1"/>
  <c r="AL29" i="16" s="1"/>
  <c r="AM29" i="16" s="1"/>
  <c r="AN28" i="16" s="1"/>
  <c r="Y7" i="8"/>
  <c r="Y12" i="21"/>
  <c r="Y13" i="20"/>
  <c r="AA10" i="20"/>
  <c r="AA5" i="20"/>
  <c r="AA6" i="20"/>
  <c r="AA25" i="16"/>
  <c r="AA8" i="8"/>
  <c r="AL8" i="8" l="1"/>
  <c r="AM8" i="8" s="1"/>
  <c r="AL9" i="8" l="1"/>
  <c r="AM9" i="8" s="1"/>
  <c r="AG18" i="7" l="1"/>
  <c r="AH18" i="7" s="1"/>
  <c r="AG17" i="7"/>
  <c r="AH17" i="7" s="1"/>
  <c r="AG15" i="7"/>
  <c r="AH15" i="7" s="1"/>
  <c r="AG13" i="7"/>
  <c r="AH13" i="7" s="1"/>
  <c r="AG10" i="7"/>
  <c r="AH10" i="7" s="1"/>
  <c r="AG8" i="7"/>
  <c r="AG6" i="7"/>
  <c r="AE8" i="7"/>
  <c r="AE6" i="7"/>
  <c r="R18" i="7"/>
  <c r="R17" i="7"/>
  <c r="R15" i="7"/>
  <c r="R13" i="7"/>
  <c r="R10" i="7"/>
  <c r="U10" i="7" s="1"/>
  <c r="X10" i="7" s="1"/>
  <c r="Y10" i="7" s="1"/>
  <c r="R8" i="7"/>
  <c r="R6" i="7"/>
  <c r="P18" i="7"/>
  <c r="P17" i="7"/>
  <c r="P15" i="7"/>
  <c r="P13" i="7"/>
  <c r="P8" i="7"/>
  <c r="P6" i="7"/>
  <c r="N18" i="7"/>
  <c r="N17" i="7"/>
  <c r="N15" i="7"/>
  <c r="N13" i="7"/>
  <c r="N8" i="7"/>
  <c r="N6" i="7"/>
  <c r="L10" i="7"/>
  <c r="V10" i="7" s="1"/>
  <c r="L18" i="7"/>
  <c r="V18" i="7" s="1"/>
  <c r="L17" i="7"/>
  <c r="V17" i="7" s="1"/>
  <c r="L15" i="7"/>
  <c r="V15" i="7" s="1"/>
  <c r="L13" i="7"/>
  <c r="V13" i="7" s="1"/>
  <c r="W13" i="7" s="1"/>
  <c r="L8" i="7"/>
  <c r="V8" i="7" s="1"/>
  <c r="W8" i="7" s="1"/>
  <c r="L6" i="7"/>
  <c r="V6" i="7" s="1"/>
  <c r="AG4" i="7"/>
  <c r="AE4" i="7"/>
  <c r="R4" i="7"/>
  <c r="P4" i="7"/>
  <c r="N4" i="7"/>
  <c r="L4" i="7"/>
  <c r="V4" i="7" s="1"/>
  <c r="U17" i="7" l="1"/>
  <c r="X17" i="7" s="1"/>
  <c r="Y17" i="7" s="1"/>
  <c r="AH6" i="7"/>
  <c r="AH8" i="7"/>
  <c r="U13" i="7"/>
  <c r="X13" i="7" s="1"/>
  <c r="Y13" i="7" s="1"/>
  <c r="U15" i="7"/>
  <c r="X15" i="7" s="1"/>
  <c r="Y15" i="7" s="1"/>
  <c r="U18" i="7"/>
  <c r="X18" i="7" s="1"/>
  <c r="Y18" i="7" s="1"/>
  <c r="U8" i="7"/>
  <c r="X8" i="7" s="1"/>
  <c r="Y8" i="7" s="1"/>
  <c r="U6" i="7"/>
  <c r="X6" i="7" s="1"/>
  <c r="Y6" i="7" s="1"/>
  <c r="W10" i="7"/>
  <c r="W4" i="7"/>
  <c r="W18" i="7"/>
  <c r="W17" i="7"/>
  <c r="W15" i="7"/>
  <c r="W6" i="7"/>
  <c r="U4" i="7"/>
  <c r="X4" i="7" s="1"/>
  <c r="Y4" i="7" s="1"/>
  <c r="AH4" i="7"/>
  <c r="AW30" i="6" l="1"/>
  <c r="AW28" i="6"/>
  <c r="AW25" i="6"/>
  <c r="AW23" i="6"/>
  <c r="AW18" i="6"/>
  <c r="AW15" i="6"/>
  <c r="AW14" i="6"/>
  <c r="AW12" i="6"/>
  <c r="AW11" i="6"/>
  <c r="AW10" i="6"/>
  <c r="AA29" i="6"/>
  <c r="X29" i="6"/>
  <c r="Y29" i="6" s="1"/>
  <c r="V29" i="6"/>
  <c r="V28" i="6"/>
  <c r="AA27" i="6"/>
  <c r="AA26" i="6"/>
  <c r="AA24" i="6"/>
  <c r="AA22" i="6"/>
  <c r="AA21" i="6"/>
  <c r="AA20" i="6"/>
  <c r="AA19" i="6"/>
  <c r="AA17" i="6"/>
  <c r="X17" i="6"/>
  <c r="Y17" i="6" s="1"/>
  <c r="V17" i="6"/>
  <c r="AA16" i="6"/>
  <c r="X16" i="6"/>
  <c r="Y16" i="6" s="1"/>
  <c r="V16" i="6"/>
  <c r="V11" i="6"/>
  <c r="R30" i="6"/>
  <c r="R28" i="6"/>
  <c r="R27" i="6"/>
  <c r="R26" i="6"/>
  <c r="R25" i="6"/>
  <c r="R24" i="6"/>
  <c r="R23" i="6"/>
  <c r="R22" i="6"/>
  <c r="U22" i="6" s="1"/>
  <c r="X22" i="6" s="1"/>
  <c r="Y22" i="6" s="1"/>
  <c r="R21" i="6"/>
  <c r="R20" i="6"/>
  <c r="R19" i="6"/>
  <c r="R18" i="6"/>
  <c r="R15" i="6"/>
  <c r="R14" i="6"/>
  <c r="R12" i="6"/>
  <c r="R11" i="6"/>
  <c r="R10" i="6"/>
  <c r="R8" i="6"/>
  <c r="R5" i="6"/>
  <c r="P30" i="6"/>
  <c r="P28" i="6"/>
  <c r="P27" i="6"/>
  <c r="P26" i="6"/>
  <c r="P25" i="6"/>
  <c r="P24" i="6"/>
  <c r="P23" i="6"/>
  <c r="P22" i="6"/>
  <c r="P21" i="6"/>
  <c r="P20" i="6"/>
  <c r="P19" i="6"/>
  <c r="P18" i="6"/>
  <c r="P15" i="6"/>
  <c r="P14" i="6"/>
  <c r="P12" i="6"/>
  <c r="P11" i="6"/>
  <c r="P10" i="6"/>
  <c r="P8" i="6"/>
  <c r="P5" i="6"/>
  <c r="N30" i="6"/>
  <c r="N28" i="6"/>
  <c r="U28" i="6" s="1"/>
  <c r="X28" i="6" s="1"/>
  <c r="Y28" i="6" s="1"/>
  <c r="N27" i="6"/>
  <c r="N26" i="6"/>
  <c r="N25" i="6"/>
  <c r="N24" i="6"/>
  <c r="N23" i="6"/>
  <c r="N22" i="6"/>
  <c r="N21" i="6"/>
  <c r="N20" i="6"/>
  <c r="U20" i="6" s="1"/>
  <c r="X20" i="6" s="1"/>
  <c r="Y20" i="6" s="1"/>
  <c r="N19" i="6"/>
  <c r="N18" i="6"/>
  <c r="N15" i="6"/>
  <c r="N14" i="6"/>
  <c r="N12" i="6"/>
  <c r="N11" i="6"/>
  <c r="N10" i="6"/>
  <c r="N8" i="6"/>
  <c r="U8" i="6" s="1"/>
  <c r="N5" i="6"/>
  <c r="AF5" i="6"/>
  <c r="AF6" i="6"/>
  <c r="AF7" i="6"/>
  <c r="AF8" i="6"/>
  <c r="AF9" i="6"/>
  <c r="AF10" i="6"/>
  <c r="AF15" i="6"/>
  <c r="AF16" i="6"/>
  <c r="AF17" i="6"/>
  <c r="AF18" i="6"/>
  <c r="AF19" i="6"/>
  <c r="AF20" i="6"/>
  <c r="AF21" i="6"/>
  <c r="AF22" i="6"/>
  <c r="AF23" i="6"/>
  <c r="AF24" i="6"/>
  <c r="AF25" i="6"/>
  <c r="AF26" i="6"/>
  <c r="AF27" i="6"/>
  <c r="AF28" i="6"/>
  <c r="AF29" i="6"/>
  <c r="AF30" i="6"/>
  <c r="AH5" i="6"/>
  <c r="AH6" i="6"/>
  <c r="AH7" i="6"/>
  <c r="AH8" i="6"/>
  <c r="AH9" i="6"/>
  <c r="AH10" i="6"/>
  <c r="AH15" i="6"/>
  <c r="AH16" i="6"/>
  <c r="AH17" i="6"/>
  <c r="AH18" i="6"/>
  <c r="AH19" i="6"/>
  <c r="AH20" i="6"/>
  <c r="AH21" i="6"/>
  <c r="AH22" i="6"/>
  <c r="AH23" i="6"/>
  <c r="AH24" i="6"/>
  <c r="AH25" i="6"/>
  <c r="AH26" i="6"/>
  <c r="AH27" i="6"/>
  <c r="AH28" i="6"/>
  <c r="AH29" i="6"/>
  <c r="AH30" i="6"/>
  <c r="AI17" i="6"/>
  <c r="BA30" i="6"/>
  <c r="BD30" i="6"/>
  <c r="L11" i="6"/>
  <c r="L12" i="6"/>
  <c r="V12" i="6" s="1"/>
  <c r="L14" i="6"/>
  <c r="V14" i="6" s="1"/>
  <c r="L5" i="6"/>
  <c r="V5" i="6" s="1"/>
  <c r="L8" i="6"/>
  <c r="V8" i="6" s="1"/>
  <c r="L10" i="6"/>
  <c r="V10" i="6" s="1"/>
  <c r="L15" i="6"/>
  <c r="V15" i="6" s="1"/>
  <c r="AK17" i="6"/>
  <c r="AR17" i="6"/>
  <c r="AT17" i="6"/>
  <c r="L18" i="6"/>
  <c r="V18" i="6" s="1"/>
  <c r="L19" i="6"/>
  <c r="V19" i="6" s="1"/>
  <c r="L20" i="6"/>
  <c r="V20" i="6" s="1"/>
  <c r="L21" i="6"/>
  <c r="V21" i="6" s="1"/>
  <c r="L22" i="6"/>
  <c r="V22" i="6" s="1"/>
  <c r="L23" i="6"/>
  <c r="V23" i="6" s="1"/>
  <c r="L24" i="6"/>
  <c r="V24" i="6" s="1"/>
  <c r="L25" i="6"/>
  <c r="V25" i="6" s="1"/>
  <c r="L26" i="6"/>
  <c r="V26" i="6" s="1"/>
  <c r="L27" i="6"/>
  <c r="V27" i="6" s="1"/>
  <c r="L28" i="6"/>
  <c r="L30" i="6"/>
  <c r="V30" i="6" s="1"/>
  <c r="W9" i="6" l="1"/>
  <c r="U12" i="6"/>
  <c r="X12" i="6" s="1"/>
  <c r="Y12" i="6" s="1"/>
  <c r="W30" i="6"/>
  <c r="W11" i="6"/>
  <c r="W10" i="6"/>
  <c r="W4" i="6"/>
  <c r="W5" i="6"/>
  <c r="W14" i="6"/>
  <c r="AI20" i="6"/>
  <c r="W12" i="6"/>
  <c r="U18" i="6"/>
  <c r="X18" i="6" s="1"/>
  <c r="Y18" i="6" s="1"/>
  <c r="U26" i="6"/>
  <c r="X26" i="6" s="1"/>
  <c r="Y26" i="6" s="1"/>
  <c r="W28" i="6"/>
  <c r="W7" i="6"/>
  <c r="W8" i="6"/>
  <c r="U11" i="6"/>
  <c r="X11" i="6" s="1"/>
  <c r="Y11" i="6" s="1"/>
  <c r="W18" i="6"/>
  <c r="U25" i="6"/>
  <c r="X25" i="6" s="1"/>
  <c r="Y25" i="6" s="1"/>
  <c r="W25" i="6"/>
  <c r="AI27" i="6"/>
  <c r="U24" i="6"/>
  <c r="X24" i="6" s="1"/>
  <c r="Y24" i="6" s="1"/>
  <c r="W23" i="6"/>
  <c r="AI28" i="6"/>
  <c r="AI8" i="6"/>
  <c r="U23" i="6"/>
  <c r="X23" i="6" s="1"/>
  <c r="Y23" i="6" s="1"/>
  <c r="U15" i="6"/>
  <c r="X15" i="6" s="1"/>
  <c r="AI19" i="6"/>
  <c r="W15" i="6"/>
  <c r="U19" i="6"/>
  <c r="X19" i="6" s="1"/>
  <c r="Y19" i="6" s="1"/>
  <c r="U27" i="6"/>
  <c r="X27" i="6" s="1"/>
  <c r="Y27" i="6" s="1"/>
  <c r="U21" i="6"/>
  <c r="X21" i="6" s="1"/>
  <c r="Y21" i="6" s="1"/>
  <c r="U10" i="6"/>
  <c r="X10" i="6" s="1"/>
  <c r="U30" i="6"/>
  <c r="X30" i="6" s="1"/>
  <c r="Y30" i="6" s="1"/>
  <c r="AW17" i="6"/>
  <c r="AI7" i="6"/>
  <c r="U14" i="6"/>
  <c r="X14" i="6" s="1"/>
  <c r="AI26" i="6"/>
  <c r="AI18" i="6"/>
  <c r="AW16" i="6"/>
  <c r="AI25" i="6"/>
  <c r="U5" i="6"/>
  <c r="X5" i="6" s="1"/>
  <c r="AI6" i="6"/>
  <c r="AI5" i="6"/>
  <c r="X8" i="6"/>
  <c r="Y8" i="6" s="1"/>
  <c r="AI24" i="6"/>
  <c r="AI16" i="6"/>
  <c r="AI29" i="6"/>
  <c r="AI21" i="6"/>
  <c r="AI9" i="6"/>
  <c r="AI23" i="6"/>
  <c r="AI15" i="6"/>
  <c r="AI30" i="6"/>
  <c r="AI22" i="6"/>
  <c r="AI10" i="6"/>
  <c r="Y14" i="6" l="1"/>
  <c r="Y10" i="6"/>
  <c r="Y15" i="6"/>
  <c r="Y5" i="6"/>
  <c r="P4" i="6"/>
  <c r="L4" i="6"/>
  <c r="V4" i="6" s="1"/>
  <c r="R4" i="6"/>
  <c r="BD4" i="6"/>
  <c r="BA4" i="6"/>
  <c r="AH4" i="6"/>
  <c r="AF4" i="6"/>
  <c r="N4" i="6"/>
  <c r="C24" i="5"/>
  <c r="C26" i="5"/>
  <c r="C25" i="5"/>
  <c r="C23" i="5"/>
  <c r="C22" i="5"/>
  <c r="C21" i="5"/>
  <c r="C20" i="5"/>
  <c r="C19" i="5"/>
  <c r="C18" i="5"/>
  <c r="C17" i="5"/>
  <c r="C16" i="5"/>
  <c r="C15" i="5"/>
  <c r="C14" i="5"/>
  <c r="C13" i="5"/>
  <c r="C12" i="5"/>
  <c r="C11" i="5"/>
  <c r="C10" i="5"/>
  <c r="C9" i="5"/>
  <c r="C8" i="5"/>
  <c r="C7" i="5"/>
  <c r="C6" i="5"/>
  <c r="C5" i="5"/>
  <c r="C4" i="5"/>
  <c r="C3" i="5"/>
  <c r="C2" i="5"/>
  <c r="D54" i="4"/>
  <c r="I4" i="4"/>
  <c r="I13" i="4" s="1"/>
  <c r="Z29" i="1"/>
  <c r="Z28" i="1"/>
  <c r="Z27" i="1"/>
  <c r="Z26" i="1"/>
  <c r="Z11" i="8" l="1"/>
  <c r="AA11" i="8" s="1"/>
  <c r="AL11" i="8" s="1"/>
  <c r="AM11" i="8" s="1"/>
  <c r="AN11" i="8" s="1"/>
  <c r="Z6" i="9"/>
  <c r="AA6" i="9" s="1"/>
  <c r="AL6" i="9" s="1"/>
  <c r="AM6" i="9" s="1"/>
  <c r="AN6" i="9" s="1"/>
  <c r="Z18" i="18"/>
  <c r="AA18" i="18" s="1"/>
  <c r="Z9" i="11"/>
  <c r="AA9" i="11" s="1"/>
  <c r="Z6" i="21"/>
  <c r="AA6" i="21" s="1"/>
  <c r="AL6" i="21" s="1"/>
  <c r="AM6" i="21" s="1"/>
  <c r="AN6" i="21" s="1"/>
  <c r="Z11" i="15"/>
  <c r="AA11" i="15" s="1"/>
  <c r="AL11" i="15" s="1"/>
  <c r="AM11" i="15" s="1"/>
  <c r="AL12" i="15" s="1"/>
  <c r="AM12" i="15" s="1"/>
  <c r="AL13" i="15" s="1"/>
  <c r="AM13" i="15" s="1"/>
  <c r="AN11" i="15" s="1"/>
  <c r="Z30" i="14"/>
  <c r="AA30" i="14" s="1"/>
  <c r="AL30" i="14" s="1"/>
  <c r="AM30" i="14" s="1"/>
  <c r="AN30" i="14" s="1"/>
  <c r="Z24" i="14"/>
  <c r="AA24" i="14" s="1"/>
  <c r="AL24" i="14" s="1"/>
  <c r="AM24" i="14" s="1"/>
  <c r="AN24" i="14" s="1"/>
  <c r="Z21" i="14"/>
  <c r="AA21" i="14" s="1"/>
  <c r="AL21" i="14" s="1"/>
  <c r="AM21" i="14" s="1"/>
  <c r="AL22" i="14" s="1"/>
  <c r="AM22" i="14" s="1"/>
  <c r="Z25" i="14"/>
  <c r="AA25" i="14" s="1"/>
  <c r="AL25" i="14" s="1"/>
  <c r="AM25" i="14" s="1"/>
  <c r="AL26" i="14" s="1"/>
  <c r="AM26" i="14" s="1"/>
  <c r="AN25" i="14" s="1"/>
  <c r="Z17" i="14"/>
  <c r="AA17" i="14" s="1"/>
  <c r="AL17" i="14" s="1"/>
  <c r="AM17" i="14" s="1"/>
  <c r="AL18" i="14" s="1"/>
  <c r="AM18" i="14" s="1"/>
  <c r="AL19" i="14" s="1"/>
  <c r="AM19" i="14" s="1"/>
  <c r="AN17" i="14" s="1"/>
  <c r="Z11" i="21"/>
  <c r="AA11" i="21" s="1"/>
  <c r="AL11" i="21" s="1"/>
  <c r="AM11" i="21" s="1"/>
  <c r="Z14" i="10"/>
  <c r="AA14" i="10" s="1"/>
  <c r="AL14" i="10" s="1"/>
  <c r="AM14" i="10" s="1"/>
  <c r="AN14" i="10" s="1"/>
  <c r="Z11" i="18"/>
  <c r="AA11" i="18" s="1"/>
  <c r="Z6" i="18"/>
  <c r="AA6" i="18" s="1"/>
  <c r="AL6" i="18" s="1"/>
  <c r="AM6" i="18" s="1"/>
  <c r="AL7" i="18" s="1"/>
  <c r="AM7" i="18" s="1"/>
  <c r="AN6" i="18" s="1"/>
  <c r="Z8" i="21"/>
  <c r="AA8" i="21" s="1"/>
  <c r="Z15" i="20"/>
  <c r="AA15" i="20" s="1"/>
  <c r="AL15" i="20" s="1"/>
  <c r="AM15" i="20" s="1"/>
  <c r="AN15" i="20" s="1"/>
  <c r="Z7" i="16"/>
  <c r="AA7" i="16" s="1"/>
  <c r="AL7" i="16" s="1"/>
  <c r="AM7" i="16" s="1"/>
  <c r="Z20" i="15"/>
  <c r="AA20" i="15" s="1"/>
  <c r="AL20" i="15" s="1"/>
  <c r="AM20" i="15" s="1"/>
  <c r="AN20" i="15" s="1"/>
  <c r="Z5" i="9"/>
  <c r="AA5" i="9" s="1"/>
  <c r="AL5" i="9" s="1"/>
  <c r="AM5" i="9" s="1"/>
  <c r="Z24" i="16"/>
  <c r="AA24" i="16" s="1"/>
  <c r="AL24" i="16" s="1"/>
  <c r="AM24" i="16" s="1"/>
  <c r="Z4" i="13"/>
  <c r="AA4" i="13" s="1"/>
  <c r="AL4" i="13" s="1"/>
  <c r="AM4" i="13" s="1"/>
  <c r="AL5" i="13" s="1"/>
  <c r="AM5" i="13" s="1"/>
  <c r="AN4" i="13" s="1"/>
  <c r="Z15" i="10"/>
  <c r="AA15" i="10" s="1"/>
  <c r="AL15" i="10" s="1"/>
  <c r="AM15" i="10" s="1"/>
  <c r="AN15" i="10" s="1"/>
  <c r="Z14" i="12"/>
  <c r="AA14" i="12" s="1"/>
  <c r="Z34" i="14"/>
  <c r="AA34" i="14" s="1"/>
  <c r="AL34" i="14" s="1"/>
  <c r="AM34" i="14" s="1"/>
  <c r="AN34" i="14" s="1"/>
  <c r="Z7" i="9"/>
  <c r="AA7" i="9" s="1"/>
  <c r="AL7" i="9" s="1"/>
  <c r="AM7" i="9" s="1"/>
  <c r="Z10" i="18"/>
  <c r="AA10" i="18" s="1"/>
  <c r="Z28" i="14"/>
  <c r="AA28" i="14" s="1"/>
  <c r="AL28" i="14" s="1"/>
  <c r="AM28" i="14" s="1"/>
  <c r="AL29" i="14" s="1"/>
  <c r="AM29" i="14" s="1"/>
  <c r="AN28" i="14" s="1"/>
  <c r="Z15" i="19"/>
  <c r="AA15" i="19" s="1"/>
  <c r="AL15" i="19" s="1"/>
  <c r="AM15" i="19" s="1"/>
  <c r="AN15" i="19" s="1"/>
  <c r="Z9" i="17"/>
  <c r="AA9" i="17" s="1"/>
  <c r="AL9" i="17" s="1"/>
  <c r="AM9" i="17" s="1"/>
  <c r="Z13" i="16"/>
  <c r="AA13" i="16" s="1"/>
  <c r="AL13" i="16" s="1"/>
  <c r="AM13" i="16" s="1"/>
  <c r="AL14" i="16" s="1"/>
  <c r="AM14" i="16" s="1"/>
  <c r="AL15" i="16" s="1"/>
  <c r="AM15" i="16" s="1"/>
  <c r="Z12" i="14"/>
  <c r="AA12" i="14" s="1"/>
  <c r="AL12" i="14" s="1"/>
  <c r="AM12" i="14" s="1"/>
  <c r="AL13" i="14" s="1"/>
  <c r="AM13" i="14" s="1"/>
  <c r="AL14" i="14" s="1"/>
  <c r="AM14" i="14" s="1"/>
  <c r="AN12" i="14" s="1"/>
  <c r="Z4" i="9"/>
  <c r="AA4" i="9" s="1"/>
  <c r="AL4" i="9" s="1"/>
  <c r="AM4" i="9" s="1"/>
  <c r="AN4" i="9" s="1"/>
  <c r="Z22" i="15"/>
  <c r="AA22" i="15" s="1"/>
  <c r="AL22" i="15" s="1"/>
  <c r="AM22" i="15" s="1"/>
  <c r="AN22" i="15" s="1"/>
  <c r="Z15" i="14"/>
  <c r="AA15" i="14" s="1"/>
  <c r="AL15" i="14" s="1"/>
  <c r="AM15" i="14" s="1"/>
  <c r="AL16" i="14" s="1"/>
  <c r="AM16" i="14" s="1"/>
  <c r="AN15" i="14" s="1"/>
  <c r="Z10" i="8"/>
  <c r="AA10" i="8" s="1"/>
  <c r="AL10" i="8" s="1"/>
  <c r="AM10" i="8" s="1"/>
  <c r="Z9" i="12"/>
  <c r="AA9" i="12" s="1"/>
  <c r="AL9" i="12" s="1"/>
  <c r="AM9" i="12" s="1"/>
  <c r="AL10" i="12" s="1"/>
  <c r="AM10" i="12" s="1"/>
  <c r="AN9" i="12" s="1"/>
  <c r="Z11" i="12"/>
  <c r="AA11" i="12" s="1"/>
  <c r="AL11" i="12" s="1"/>
  <c r="AM11" i="12" s="1"/>
  <c r="AL12" i="12" s="1"/>
  <c r="AM12" i="12" s="1"/>
  <c r="Z4" i="8"/>
  <c r="AA4" i="8" s="1"/>
  <c r="AL4" i="8" s="1"/>
  <c r="AM4" i="8" s="1"/>
  <c r="AL5" i="8" s="1"/>
  <c r="AM5" i="8" s="1"/>
  <c r="AL6" i="8" s="1"/>
  <c r="AM6" i="8" s="1"/>
  <c r="AN4" i="8" s="1"/>
  <c r="Z8" i="9"/>
  <c r="AA8" i="9" s="1"/>
  <c r="AL8" i="9" s="1"/>
  <c r="AM8" i="9" s="1"/>
  <c r="AL9" i="9" s="1"/>
  <c r="AM9" i="9" s="1"/>
  <c r="Z11" i="11"/>
  <c r="AA11" i="11" s="1"/>
  <c r="AL11" i="11" s="1"/>
  <c r="AM11" i="11" s="1"/>
  <c r="AN11" i="11" s="1"/>
  <c r="Z13" i="19"/>
  <c r="AA13" i="19" s="1"/>
  <c r="AL13" i="19" s="1"/>
  <c r="AM13" i="19" s="1"/>
  <c r="AN13" i="19" s="1"/>
  <c r="Z8" i="18"/>
  <c r="AA8" i="18" s="1"/>
  <c r="AL8" i="18" s="1"/>
  <c r="AM8" i="18" s="1"/>
  <c r="AL9" i="18" s="1"/>
  <c r="AM9" i="18" s="1"/>
  <c r="AN8" i="18" s="1"/>
  <c r="Z17" i="15"/>
  <c r="AA17" i="15" s="1"/>
  <c r="AL17" i="15" s="1"/>
  <c r="AM17" i="15" s="1"/>
  <c r="AN17" i="15" s="1"/>
  <c r="Z16" i="9"/>
  <c r="AA16" i="9" s="1"/>
  <c r="AL16" i="9" s="1"/>
  <c r="AM16" i="9" s="1"/>
  <c r="AN16" i="9" s="1"/>
  <c r="Z14" i="9"/>
  <c r="AA14" i="9" s="1"/>
  <c r="AL14" i="9" s="1"/>
  <c r="AM14" i="9" s="1"/>
  <c r="AN14" i="9" s="1"/>
  <c r="Z27" i="14"/>
  <c r="AA27" i="14" s="1"/>
  <c r="AL27" i="14" s="1"/>
  <c r="AM27" i="14" s="1"/>
  <c r="AN27" i="14" s="1"/>
  <c r="Z14" i="19"/>
  <c r="AA14" i="19" s="1"/>
  <c r="AL14" i="19" s="1"/>
  <c r="AM14" i="19" s="1"/>
  <c r="Z32" i="14"/>
  <c r="AA32" i="14" s="1"/>
  <c r="AL32" i="14" s="1"/>
  <c r="AM32" i="14" s="1"/>
  <c r="Z20" i="14"/>
  <c r="AA20" i="14" s="1"/>
  <c r="AL20" i="14" s="1"/>
  <c r="AM20" i="14" s="1"/>
  <c r="Z6" i="10"/>
  <c r="AA6" i="10" s="1"/>
  <c r="AL6" i="10" s="1"/>
  <c r="AM6" i="10" s="1"/>
  <c r="Z13" i="10"/>
  <c r="AA13" i="10" s="1"/>
  <c r="AL13" i="10" s="1"/>
  <c r="AM13" i="10" s="1"/>
  <c r="AN13" i="10" s="1"/>
  <c r="Z15" i="12"/>
  <c r="AA15" i="12" s="1"/>
  <c r="Z9" i="19"/>
  <c r="AA9" i="19" s="1"/>
  <c r="AL9" i="19" s="1"/>
  <c r="AM9" i="19" s="1"/>
  <c r="AL10" i="19" s="1"/>
  <c r="AM10" i="19" s="1"/>
  <c r="AN9" i="19" s="1"/>
  <c r="Z14" i="18"/>
  <c r="AA14" i="18" s="1"/>
  <c r="AL14" i="18" s="1"/>
  <c r="AM14" i="18" s="1"/>
  <c r="AL15" i="18" s="1"/>
  <c r="AM15" i="18" s="1"/>
  <c r="AN14" i="18" s="1"/>
  <c r="Z19" i="15"/>
  <c r="AA19" i="15" s="1"/>
  <c r="AL19" i="15" s="1"/>
  <c r="AM19" i="15" s="1"/>
  <c r="AN19" i="15" s="1"/>
  <c r="Z10" i="9"/>
  <c r="AA10" i="9" s="1"/>
  <c r="AL10" i="9" s="1"/>
  <c r="AM10" i="9" s="1"/>
  <c r="AL11" i="9" s="1"/>
  <c r="AM11" i="9" s="1"/>
  <c r="AN10" i="9" s="1"/>
  <c r="Z7" i="13"/>
  <c r="AA7" i="13" s="1"/>
  <c r="AL7" i="13" s="1"/>
  <c r="AM7" i="13" s="1"/>
  <c r="Z10" i="17"/>
  <c r="AA10" i="17" s="1"/>
  <c r="AL10" i="17" s="1"/>
  <c r="AM10" i="17" s="1"/>
  <c r="AN10" i="17" s="1"/>
  <c r="Z18" i="15"/>
  <c r="AA18" i="15" s="1"/>
  <c r="AL18" i="15" s="1"/>
  <c r="AM18" i="15" s="1"/>
  <c r="AN18" i="15" s="1"/>
  <c r="Z8" i="15"/>
  <c r="AA8" i="15" s="1"/>
  <c r="Z5" i="22"/>
  <c r="AA5" i="22" s="1"/>
  <c r="AL5" i="22" s="1"/>
  <c r="AM5" i="22" s="1"/>
  <c r="Z36" i="14"/>
  <c r="AA36" i="14" s="1"/>
  <c r="AL36" i="14" s="1"/>
  <c r="AM36" i="14" s="1"/>
  <c r="Z23" i="14"/>
  <c r="AA23" i="14" s="1"/>
  <c r="AL23" i="14" s="1"/>
  <c r="AM23" i="14" s="1"/>
  <c r="Z6" i="13"/>
  <c r="AA6" i="13" s="1"/>
  <c r="AL6" i="13" s="1"/>
  <c r="AM6" i="13" s="1"/>
  <c r="AN6" i="13" s="1"/>
  <c r="Z13" i="12"/>
  <c r="AA13" i="12" s="1"/>
  <c r="AL13" i="12" s="1"/>
  <c r="AM13" i="12" s="1"/>
  <c r="AN13" i="12" s="1"/>
  <c r="Z9" i="10"/>
  <c r="AA9" i="10" s="1"/>
  <c r="Z8" i="17"/>
  <c r="AA8" i="17" s="1"/>
  <c r="Z16" i="18"/>
  <c r="AA16" i="18" s="1"/>
  <c r="AL16" i="18" s="1"/>
  <c r="AM16" i="18" s="1"/>
  <c r="AL17" i="18" s="1"/>
  <c r="AM17" i="18" s="1"/>
  <c r="AN16" i="18" s="1"/>
  <c r="Z19" i="18"/>
  <c r="AA19" i="18" s="1"/>
  <c r="Z12" i="9"/>
  <c r="AA12" i="9" s="1"/>
  <c r="Z7" i="11"/>
  <c r="AA7" i="11" s="1"/>
  <c r="AL7" i="11" s="1"/>
  <c r="AM7" i="11" s="1"/>
  <c r="AL8" i="11" s="1"/>
  <c r="AM8" i="11" s="1"/>
  <c r="AN7" i="11" s="1"/>
  <c r="Z6" i="22"/>
  <c r="AA6" i="22" s="1"/>
  <c r="AL6" i="22" s="1"/>
  <c r="AM6" i="22" s="1"/>
  <c r="AN6" i="22" s="1"/>
  <c r="Z11" i="19"/>
  <c r="AA11" i="19" s="1"/>
  <c r="Z22" i="16"/>
  <c r="AA22" i="16" s="1"/>
  <c r="AL22" i="16" s="1"/>
  <c r="AM22" i="16" s="1"/>
  <c r="AN22" i="16" s="1"/>
  <c r="Z14" i="15"/>
  <c r="AA14" i="15" s="1"/>
  <c r="AL14" i="15" s="1"/>
  <c r="AM14" i="15" s="1"/>
  <c r="AL15" i="15" s="1"/>
  <c r="AM15" i="15" s="1"/>
  <c r="AL16" i="15" s="1"/>
  <c r="AM16" i="15" s="1"/>
  <c r="AN14" i="15" s="1"/>
  <c r="Z37" i="14"/>
  <c r="AA37" i="14" s="1"/>
  <c r="AL37" i="14" s="1"/>
  <c r="AM37" i="14" s="1"/>
  <c r="AN37" i="14" s="1"/>
  <c r="Z8" i="12"/>
  <c r="AA8" i="12" s="1"/>
  <c r="AL8" i="12" s="1"/>
  <c r="AM8" i="12" s="1"/>
  <c r="AN8" i="12" s="1"/>
  <c r="Z16" i="10"/>
  <c r="AA16" i="10" s="1"/>
  <c r="Z7" i="14"/>
  <c r="AA7" i="14" s="1"/>
  <c r="AL7" i="14" s="1"/>
  <c r="AM7" i="14" s="1"/>
  <c r="AL8" i="14" s="1"/>
  <c r="AM8" i="14" s="1"/>
  <c r="AL9" i="14" s="1"/>
  <c r="AM9" i="14" s="1"/>
  <c r="AL10" i="14" s="1"/>
  <c r="AM10" i="14" s="1"/>
  <c r="Z7" i="10"/>
  <c r="AA7" i="10" s="1"/>
  <c r="AL7" i="10" s="1"/>
  <c r="AM7" i="10" s="1"/>
  <c r="AL8" i="10" s="1"/>
  <c r="AM8" i="10" s="1"/>
  <c r="Z12" i="18"/>
  <c r="AA12" i="18" s="1"/>
  <c r="AL12" i="18" s="1"/>
  <c r="AM12" i="18" s="1"/>
  <c r="AL13" i="18" s="1"/>
  <c r="AM13" i="18" s="1"/>
  <c r="AN12" i="18" s="1"/>
  <c r="Z6" i="17"/>
  <c r="AA6" i="17" s="1"/>
  <c r="Z5" i="21"/>
  <c r="AA5" i="21" s="1"/>
  <c r="AL5" i="21" s="1"/>
  <c r="AM5" i="21" s="1"/>
  <c r="Z7" i="20"/>
  <c r="AA7" i="20" s="1"/>
  <c r="AL7" i="20" s="1"/>
  <c r="AM7" i="20" s="1"/>
  <c r="AL8" i="20" s="1"/>
  <c r="AM8" i="20" s="1"/>
  <c r="AN7" i="20" s="1"/>
  <c r="Z21" i="15"/>
  <c r="AA21" i="15" s="1"/>
  <c r="AL21" i="15" s="1"/>
  <c r="AM21" i="15" s="1"/>
  <c r="Z13" i="9"/>
  <c r="AA13" i="9" s="1"/>
  <c r="AL13" i="9" s="1"/>
  <c r="AM13" i="9" s="1"/>
  <c r="AN13" i="9" s="1"/>
  <c r="Z12" i="21"/>
  <c r="AA12" i="21" s="1"/>
  <c r="AL12" i="21" s="1"/>
  <c r="AM12" i="21" s="1"/>
  <c r="AN12" i="21" s="1"/>
  <c r="Z9" i="20"/>
  <c r="AA9" i="20" s="1"/>
  <c r="AL9" i="20" s="1"/>
  <c r="AM9" i="20" s="1"/>
  <c r="AL10" i="20" s="1"/>
  <c r="AM10" i="20" s="1"/>
  <c r="AN9" i="20" s="1"/>
  <c r="Z4" i="22"/>
  <c r="AA4" i="22" s="1"/>
  <c r="AL4" i="22" s="1"/>
  <c r="AM4" i="22" s="1"/>
  <c r="AN4" i="22" s="1"/>
  <c r="Z12" i="20"/>
  <c r="AA12" i="20" s="1"/>
  <c r="AL12" i="20" s="1"/>
  <c r="AM12" i="20" s="1"/>
  <c r="AL13" i="20" s="1"/>
  <c r="AM13" i="20" s="1"/>
  <c r="AN12" i="20" s="1"/>
  <c r="Z4" i="16"/>
  <c r="AA4" i="16" s="1"/>
  <c r="AL4" i="16" s="1"/>
  <c r="AM4" i="16" s="1"/>
  <c r="AL5" i="16" s="1"/>
  <c r="AM5" i="16" s="1"/>
  <c r="AL6" i="16" s="1"/>
  <c r="AM6" i="16" s="1"/>
  <c r="Z4" i="17"/>
  <c r="AA4" i="17" s="1"/>
  <c r="AL4" i="17" s="1"/>
  <c r="AM4" i="17" s="1"/>
  <c r="AL5" i="17" s="1"/>
  <c r="AM5" i="17" s="1"/>
  <c r="AN4" i="17" s="1"/>
  <c r="Z11" i="16"/>
  <c r="AA11" i="16" s="1"/>
  <c r="AL11" i="16" s="1"/>
  <c r="AM11" i="16" s="1"/>
  <c r="AL12" i="16" s="1"/>
  <c r="AM12" i="16" s="1"/>
  <c r="AN11" i="16" s="1"/>
  <c r="Z9" i="16"/>
  <c r="AA9" i="16" s="1"/>
  <c r="AL9" i="16" s="1"/>
  <c r="AM9" i="16" s="1"/>
  <c r="AL10" i="16" s="1"/>
  <c r="AM10" i="16" s="1"/>
  <c r="Z4" i="21"/>
  <c r="AA4" i="21" s="1"/>
  <c r="AL4" i="21" s="1"/>
  <c r="AM4" i="21" s="1"/>
  <c r="AN4" i="21" s="1"/>
  <c r="Z11" i="20"/>
  <c r="AA11" i="20" s="1"/>
  <c r="AL11" i="20" s="1"/>
  <c r="AM11" i="20" s="1"/>
  <c r="AN11" i="20" s="1"/>
  <c r="Z4" i="15"/>
  <c r="AA4" i="15" s="1"/>
  <c r="AL4" i="15" s="1"/>
  <c r="AM4" i="15" s="1"/>
  <c r="AL5" i="15" s="1"/>
  <c r="AM5" i="15" s="1"/>
  <c r="AL6" i="15" s="1"/>
  <c r="AM6" i="15" s="1"/>
  <c r="Z4" i="19"/>
  <c r="AA4" i="19" s="1"/>
  <c r="AL4" i="19" s="1"/>
  <c r="AM4" i="19" s="1"/>
  <c r="AL5" i="19" s="1"/>
  <c r="AM5" i="19" s="1"/>
  <c r="AL6" i="19" s="1"/>
  <c r="AM6" i="19" s="1"/>
  <c r="AN4" i="19" s="1"/>
  <c r="Z17" i="10"/>
  <c r="AA17" i="10" s="1"/>
  <c r="Z18" i="16"/>
  <c r="AA18" i="16" s="1"/>
  <c r="AL18" i="16" s="1"/>
  <c r="AM18" i="16" s="1"/>
  <c r="Z14" i="20"/>
  <c r="AA14" i="20" s="1"/>
  <c r="AL14" i="20" s="1"/>
  <c r="AM14" i="20" s="1"/>
  <c r="Z4" i="14"/>
  <c r="AA4" i="14" s="1"/>
  <c r="AL4" i="14" s="1"/>
  <c r="AM4" i="14" s="1"/>
  <c r="AL5" i="14" s="1"/>
  <c r="AM5" i="14" s="1"/>
  <c r="Z4" i="11"/>
  <c r="AA4" i="11" s="1"/>
  <c r="AL4" i="11" s="1"/>
  <c r="AM4" i="11" s="1"/>
  <c r="AN4" i="11" s="1"/>
  <c r="Z4" i="12"/>
  <c r="AA4" i="12" s="1"/>
  <c r="AL4" i="12" s="1"/>
  <c r="AM4" i="12" s="1"/>
  <c r="Z7" i="21"/>
  <c r="AA7" i="21" s="1"/>
  <c r="AL7" i="21" s="1"/>
  <c r="AM7" i="21" s="1"/>
  <c r="AN7" i="21" s="1"/>
  <c r="Z15" i="9"/>
  <c r="AA15" i="9" s="1"/>
  <c r="AL15" i="9" s="1"/>
  <c r="AM15" i="9" s="1"/>
  <c r="Z7" i="19"/>
  <c r="AA7" i="19" s="1"/>
  <c r="Z10" i="11"/>
  <c r="AA10" i="11" s="1"/>
  <c r="Z4" i="20"/>
  <c r="AA4" i="20" s="1"/>
  <c r="AL4" i="20" s="1"/>
  <c r="AM4" i="20" s="1"/>
  <c r="AL5" i="20" s="1"/>
  <c r="AM5" i="20" s="1"/>
  <c r="AL6" i="20" s="1"/>
  <c r="AM6" i="20" s="1"/>
  <c r="AN4" i="20" s="1"/>
  <c r="Z4" i="18"/>
  <c r="AA4" i="18" s="1"/>
  <c r="AL4" i="18" s="1"/>
  <c r="AM4" i="18" s="1"/>
  <c r="AL5" i="18" s="1"/>
  <c r="AM5" i="18" s="1"/>
  <c r="AN4" i="18" s="1"/>
  <c r="Z4" i="10"/>
  <c r="AA4" i="10" s="1"/>
  <c r="AL4" i="10" s="1"/>
  <c r="AM4" i="10" s="1"/>
  <c r="AL5" i="10" s="1"/>
  <c r="AM5" i="10" s="1"/>
  <c r="AN4" i="10" s="1"/>
  <c r="Z7" i="8"/>
  <c r="AA7" i="8" s="1"/>
  <c r="AL7" i="8" s="1"/>
  <c r="AM7" i="8" s="1"/>
  <c r="AN7" i="8" s="1"/>
  <c r="Z16" i="16"/>
  <c r="AA16" i="16" s="1"/>
  <c r="AL16" i="16" s="1"/>
  <c r="AM16" i="16" s="1"/>
  <c r="AN16" i="16" s="1"/>
  <c r="Z26" i="16"/>
  <c r="AA26" i="16" s="1"/>
  <c r="Z12" i="6"/>
  <c r="AA12" i="6" s="1"/>
  <c r="AU12" i="6" s="1"/>
  <c r="AV12" i="6" s="1"/>
  <c r="Z15" i="6"/>
  <c r="AA15" i="6" s="1"/>
  <c r="AU15" i="6" s="1"/>
  <c r="AV15" i="6" s="1"/>
  <c r="Z18" i="6"/>
  <c r="AA18" i="6" s="1"/>
  <c r="Z28" i="6"/>
  <c r="AA28" i="6" s="1"/>
  <c r="Z8" i="6"/>
  <c r="AA8" i="6" s="1"/>
  <c r="Z25" i="6"/>
  <c r="AA25" i="6" s="1"/>
  <c r="Z23" i="6"/>
  <c r="AA23" i="6" s="1"/>
  <c r="Z30" i="6"/>
  <c r="AA30" i="6" s="1"/>
  <c r="AU30" i="6" s="1"/>
  <c r="AV30" i="6" s="1"/>
  <c r="Z14" i="6"/>
  <c r="AA14" i="6" s="1"/>
  <c r="AU14" i="6" s="1"/>
  <c r="AV14" i="6" s="1"/>
  <c r="Z5" i="6"/>
  <c r="AA5" i="6" s="1"/>
  <c r="Z10" i="6"/>
  <c r="AA10" i="6" s="1"/>
  <c r="AU10" i="6" s="1"/>
  <c r="AV10" i="6" s="1"/>
  <c r="Z4" i="6"/>
  <c r="Z11" i="6"/>
  <c r="AA11" i="6" s="1"/>
  <c r="AU11" i="6" s="1"/>
  <c r="AV11" i="6" s="1"/>
  <c r="Z10" i="7"/>
  <c r="AA10" i="7" s="1"/>
  <c r="Z8" i="7"/>
  <c r="AA8" i="7" s="1"/>
  <c r="Z17" i="7"/>
  <c r="AA17" i="7" s="1"/>
  <c r="Z13" i="7"/>
  <c r="AA13" i="7" s="1"/>
  <c r="Z15" i="7"/>
  <c r="AA15" i="7" s="1"/>
  <c r="AL15" i="7" s="1"/>
  <c r="AM15" i="7" s="1"/>
  <c r="Z6" i="7"/>
  <c r="AA6" i="7" s="1"/>
  <c r="Z4" i="7"/>
  <c r="AA4" i="7" s="1"/>
  <c r="AL4" i="7" s="1"/>
  <c r="AM4" i="7" s="1"/>
  <c r="Z18" i="7"/>
  <c r="AA18" i="7" s="1"/>
  <c r="AL18" i="7" s="1"/>
  <c r="AM18" i="7" s="1"/>
  <c r="AN18" i="7" s="1"/>
  <c r="U4" i="6"/>
  <c r="X4" i="6" s="1"/>
  <c r="Y4" i="6" s="1"/>
  <c r="AI4" i="6"/>
  <c r="AL20" i="16" l="1"/>
  <c r="AM20" i="16" s="1"/>
  <c r="AN18" i="16" s="1"/>
  <c r="AL26" i="16"/>
  <c r="AM26" i="16" s="1"/>
  <c r="AN26" i="16" s="1"/>
  <c r="AL8" i="21"/>
  <c r="AM8" i="21"/>
  <c r="AL9" i="21" s="1"/>
  <c r="AM9" i="21" s="1"/>
  <c r="AL10" i="21" s="1"/>
  <c r="AM10" i="21" s="1"/>
  <c r="AN8" i="21" s="1"/>
  <c r="AL6" i="14"/>
  <c r="AM6" i="14" s="1"/>
  <c r="AN4" i="14" s="1"/>
  <c r="AU20" i="6"/>
  <c r="AV20" i="6" s="1"/>
  <c r="AW20" i="6" s="1"/>
  <c r="AU19" i="6"/>
  <c r="AV19" i="6"/>
  <c r="AW19" i="6" s="1"/>
  <c r="AV22" i="6"/>
  <c r="AW22" i="6" s="1"/>
  <c r="AU22" i="6"/>
  <c r="AU21" i="6"/>
  <c r="AV21" i="6"/>
  <c r="AW21" i="6" s="1"/>
  <c r="AU18" i="6"/>
  <c r="AV18" i="6" s="1"/>
  <c r="AL19" i="18"/>
  <c r="AM19" i="18"/>
  <c r="AN19" i="18" s="1"/>
  <c r="AL11" i="18"/>
  <c r="AM11" i="18" s="1"/>
  <c r="AN11" i="18" s="1"/>
  <c r="AN7" i="14"/>
  <c r="AL11" i="14"/>
  <c r="AM11" i="14" s="1"/>
  <c r="AL15" i="12"/>
  <c r="AM15" i="12"/>
  <c r="AN15" i="12" s="1"/>
  <c r="AL7" i="19"/>
  <c r="AM7" i="19" s="1"/>
  <c r="AL8" i="19" s="1"/>
  <c r="AM8" i="19" s="1"/>
  <c r="AN7" i="19" s="1"/>
  <c r="AL17" i="10"/>
  <c r="AM17" i="10" s="1"/>
  <c r="AN17" i="10" s="1"/>
  <c r="AL8" i="17"/>
  <c r="AM8" i="17" s="1"/>
  <c r="AN8" i="17" s="1"/>
  <c r="AL9" i="11"/>
  <c r="AM9" i="11" s="1"/>
  <c r="AN9" i="11" s="1"/>
  <c r="AL10" i="11"/>
  <c r="AM10" i="11" s="1"/>
  <c r="AL14" i="12"/>
  <c r="AM14" i="12" s="1"/>
  <c r="AV29" i="6"/>
  <c r="AU29" i="6"/>
  <c r="AU28" i="6"/>
  <c r="AV28" i="6" s="1"/>
  <c r="AL16" i="10"/>
  <c r="AM16" i="10"/>
  <c r="AL8" i="15"/>
  <c r="AM8" i="15" s="1"/>
  <c r="AL9" i="15" s="1"/>
  <c r="AM9" i="15" s="1"/>
  <c r="AL10" i="15" s="1"/>
  <c r="AM10" i="15" s="1"/>
  <c r="AL6" i="17"/>
  <c r="AM6" i="17"/>
  <c r="AL7" i="17" s="1"/>
  <c r="AM7" i="17" s="1"/>
  <c r="AN6" i="17" s="1"/>
  <c r="AL9" i="10"/>
  <c r="AM9" i="10"/>
  <c r="AL10" i="10" s="1"/>
  <c r="AM10" i="10" s="1"/>
  <c r="AL11" i="10" s="1"/>
  <c r="AM11" i="10" s="1"/>
  <c r="AL12" i="10" s="1"/>
  <c r="AM12" i="10" s="1"/>
  <c r="AN9" i="10" s="1"/>
  <c r="AL10" i="18"/>
  <c r="AM10" i="18"/>
  <c r="AN10" i="18" s="1"/>
  <c r="AL18" i="18"/>
  <c r="AM18" i="18" s="1"/>
  <c r="AU5" i="6"/>
  <c r="AV5" i="6" s="1"/>
  <c r="AV8" i="6"/>
  <c r="AU8" i="6"/>
  <c r="AA4" i="6"/>
  <c r="AU4" i="6" s="1"/>
  <c r="AU24" i="6"/>
  <c r="AV24" i="6" s="1"/>
  <c r="AW24" i="6" s="1"/>
  <c r="AU23" i="6"/>
  <c r="AV23" i="6" s="1"/>
  <c r="AL7" i="15"/>
  <c r="AM7" i="15"/>
  <c r="AN4" i="15" s="1"/>
  <c r="AL11" i="19"/>
  <c r="AM11" i="19" s="1"/>
  <c r="AL12" i="19" s="1"/>
  <c r="AM12" i="19" s="1"/>
  <c r="AM12" i="9"/>
  <c r="AN12" i="9" s="1"/>
  <c r="AL12" i="9"/>
  <c r="AV27" i="6"/>
  <c r="AW27" i="6" s="1"/>
  <c r="AV26" i="6"/>
  <c r="AW26" i="6" s="1"/>
  <c r="AU26" i="6"/>
  <c r="AU25" i="6"/>
  <c r="AV25" i="6" s="1"/>
  <c r="AL5" i="12"/>
  <c r="AM5" i="12" s="1"/>
  <c r="AL6" i="12" s="1"/>
  <c r="AM6" i="12" s="1"/>
  <c r="AL7" i="12" s="1"/>
  <c r="AM7" i="12" s="1"/>
  <c r="AN4" i="12" s="1"/>
  <c r="AL16" i="7"/>
  <c r="AM16" i="7" s="1"/>
  <c r="AN15" i="7" s="1"/>
  <c r="AL5" i="7"/>
  <c r="AM5" i="7" s="1"/>
  <c r="AN4" i="7" s="1"/>
  <c r="AL17" i="7"/>
  <c r="AM17" i="7" s="1"/>
  <c r="AL13" i="7"/>
  <c r="AM13" i="7" s="1"/>
  <c r="AL8" i="7"/>
  <c r="AM8" i="7" s="1"/>
  <c r="AL6" i="7"/>
  <c r="AM6" i="7" s="1"/>
  <c r="AL10" i="7"/>
  <c r="AM10" i="7" s="1"/>
  <c r="AU9" i="6" l="1"/>
  <c r="AV9" i="6" s="1"/>
  <c r="AW8" i="6" s="1"/>
  <c r="AU6" i="6"/>
  <c r="AV6" i="6" s="1"/>
  <c r="AV4" i="6"/>
  <c r="AW4" i="6" s="1"/>
  <c r="AL11" i="7"/>
  <c r="AM11" i="7"/>
  <c r="AL7" i="7"/>
  <c r="AM7" i="7" s="1"/>
  <c r="AN6" i="7" s="1"/>
  <c r="AL14" i="7"/>
  <c r="AM14" i="7" s="1"/>
  <c r="AN13" i="7" s="1"/>
  <c r="AL9" i="7"/>
  <c r="AM9" i="7" s="1"/>
  <c r="AN8" i="7" s="1"/>
  <c r="AV7" i="6" l="1"/>
  <c r="AW5" i="6" s="1"/>
  <c r="AU7" i="6"/>
  <c r="AL12" i="7"/>
  <c r="AM12" i="7" s="1"/>
  <c r="AN10" i="7" s="1"/>
</calcChain>
</file>

<file path=xl/comments1.xml><?xml version="1.0" encoding="utf-8"?>
<comments xmlns="http://schemas.openxmlformats.org/spreadsheetml/2006/main">
  <authors>
    <author>User</author>
  </authors>
  <commentList>
    <comment ref="BF3" authorId="0" shapeId="0">
      <text>
        <r>
          <rPr>
            <b/>
            <sz val="9"/>
            <color indexed="81"/>
            <rFont val="Tahoma"/>
            <family val="2"/>
          </rPr>
          <t>Responder 
SI o NO</t>
        </r>
      </text>
    </comment>
  </commentList>
</comments>
</file>

<file path=xl/comments2.xml><?xml version="1.0" encoding="utf-8"?>
<comments xmlns="http://schemas.openxmlformats.org/spreadsheetml/2006/main">
  <authors>
    <author>User</author>
  </authors>
  <commentList>
    <comment ref="AW3" authorId="0" shapeId="0">
      <text>
        <r>
          <rPr>
            <b/>
            <sz val="9"/>
            <color indexed="81"/>
            <rFont val="Tahoma"/>
            <family val="2"/>
          </rPr>
          <t>Responder 
SI o NO</t>
        </r>
      </text>
    </comment>
  </commentList>
</comments>
</file>

<file path=xl/sharedStrings.xml><?xml version="1.0" encoding="utf-8"?>
<sst xmlns="http://schemas.openxmlformats.org/spreadsheetml/2006/main" count="5538" uniqueCount="1277">
  <si>
    <r>
      <rPr>
        <b/>
        <sz val="11"/>
        <color theme="1"/>
        <rFont val="Calibri"/>
        <family val="2"/>
        <scheme val="minor"/>
      </rPr>
      <t>Nota:</t>
    </r>
    <r>
      <rPr>
        <sz val="11"/>
        <color theme="1"/>
        <rFont val="Calibri"/>
        <family val="2"/>
        <scheme val="minor"/>
      </rPr>
      <t xml:space="preserve"> La siguiente información fue tomada de la Guía para la administración del riesgo y el diseño de controles en entidades públicas del Departamento Administrativo de la Función Pública (2022) en su versión 6:</t>
    </r>
  </si>
  <si>
    <t>1) Identificación del riesgo:</t>
  </si>
  <si>
    <t>2) Valoración del riesgo:</t>
  </si>
  <si>
    <t>2.1. Análisis de riesgos:</t>
  </si>
  <si>
    <t>2.2. Evaluación de riesgos:</t>
  </si>
  <si>
    <t>1.1. Factores de riesgo:</t>
  </si>
  <si>
    <t>1.2. Clasificación del riesgo:</t>
  </si>
  <si>
    <t>2.1.1. Determinar la probabilidad:</t>
  </si>
  <si>
    <t>2.1.2. Definir el nivel de impacto:</t>
  </si>
  <si>
    <t>2.2.1. Valoración de riesgo inherente:</t>
  </si>
  <si>
    <t>2.2.1. Valoración de controles:</t>
  </si>
  <si>
    <t>2.2.2. Tratamiento del riesgo:</t>
  </si>
  <si>
    <r>
      <rPr>
        <b/>
        <sz val="11"/>
        <color theme="1"/>
        <rFont val="Calibri"/>
        <family val="2"/>
        <scheme val="minor"/>
      </rPr>
      <t xml:space="preserve">Nota: </t>
    </r>
    <r>
      <rPr>
        <sz val="11"/>
        <color theme="1"/>
        <rFont val="Calibri"/>
        <family val="2"/>
        <scheme val="minor"/>
      </rPr>
      <t>Se presenta patrimonio con corte a 30-04-2024 como guía:</t>
    </r>
  </si>
  <si>
    <t>a 30 de abril de 2024</t>
  </si>
  <si>
    <t>Patrimonio Lotería de Bogotá</t>
  </si>
  <si>
    <t>Área de impacto</t>
  </si>
  <si>
    <t>Factor de riesgo</t>
  </si>
  <si>
    <t>Clasificación del riesgo</t>
  </si>
  <si>
    <t>Probabilidad</t>
  </si>
  <si>
    <t>Nivel de impacto</t>
  </si>
  <si>
    <t>Tipo de control</t>
  </si>
  <si>
    <t>Tipo de riesgo</t>
  </si>
  <si>
    <t>Documentación</t>
  </si>
  <si>
    <t>Frecuencia</t>
  </si>
  <si>
    <t>Tratamiento</t>
  </si>
  <si>
    <t>Activo de información</t>
  </si>
  <si>
    <t>Criterio afectado</t>
  </si>
  <si>
    <t>Procesos</t>
  </si>
  <si>
    <t>Afectación económica</t>
  </si>
  <si>
    <t>Afectación reputacional</t>
  </si>
  <si>
    <t>Interrupción de la operación</t>
  </si>
  <si>
    <t>Periodicidad</t>
  </si>
  <si>
    <t>Materialización del riesgo</t>
  </si>
  <si>
    <t>Evento externo</t>
  </si>
  <si>
    <t>Daños a activos fijos / eventos externos</t>
  </si>
  <si>
    <t>Muy baja</t>
  </si>
  <si>
    <t>Leve</t>
  </si>
  <si>
    <t>Correctivo</t>
  </si>
  <si>
    <t>Ambiental</t>
  </si>
  <si>
    <t>Documentado</t>
  </si>
  <si>
    <t>Continua</t>
  </si>
  <si>
    <t>Aceptar</t>
  </si>
  <si>
    <t>Hardware</t>
  </si>
  <si>
    <t>Confidencialidad</t>
  </si>
  <si>
    <t>Atención y Servicio al Cliente</t>
  </si>
  <si>
    <t>Menor al 1% del patrimonio de la Lotería de Bogotá</t>
  </si>
  <si>
    <t>El riesgo afecta la imagen de algún área de la organización</t>
  </si>
  <si>
    <t>Interrupción de la operación por menos de un día</t>
  </si>
  <si>
    <t>Diaria</t>
  </si>
  <si>
    <t>SÍ</t>
  </si>
  <si>
    <t>Financiero</t>
  </si>
  <si>
    <t>Ejecución y administración de procesos</t>
  </si>
  <si>
    <t>Baja</t>
  </si>
  <si>
    <t>Menor</t>
  </si>
  <si>
    <t>Detectivo</t>
  </si>
  <si>
    <t>Contractual</t>
  </si>
  <si>
    <t>Sin documentar</t>
  </si>
  <si>
    <t>Aleatoria</t>
  </si>
  <si>
    <t>Evitar</t>
  </si>
  <si>
    <t>Software</t>
  </si>
  <si>
    <t>Disponibilidad</t>
  </si>
  <si>
    <t>Control Disciplinario Interno</t>
  </si>
  <si>
    <t>Entre el 1% y el 3% del patrimonio de la Lotería de Bogotá</t>
  </si>
  <si>
    <t>El riesgo afecta la imagen de la entidad internamente, de conocimiento general nivel interno, de junta directiva y accionistas y/o de proveedores</t>
  </si>
  <si>
    <t>Interrupción de la operación por un día completo</t>
  </si>
  <si>
    <t>Semanal</t>
  </si>
  <si>
    <t>NO</t>
  </si>
  <si>
    <t>Afectación económica y reputacional</t>
  </si>
  <si>
    <t>Infraestructura</t>
  </si>
  <si>
    <t>Fallas tecnológicas</t>
  </si>
  <si>
    <t>Media</t>
  </si>
  <si>
    <t>Moderado</t>
  </si>
  <si>
    <t>Preventivo</t>
  </si>
  <si>
    <t>Corrupción</t>
  </si>
  <si>
    <t>Mitigar</t>
  </si>
  <si>
    <t>Servicios</t>
  </si>
  <si>
    <t>Integridad</t>
  </si>
  <si>
    <t>Control, Inspección y Fiscalización</t>
  </si>
  <si>
    <t>Entre el 3% y el 6% del patrimonio de la Lotería de Bogotá</t>
  </si>
  <si>
    <t>El riesgo afecta la imagen de la entidad con algunos usuarios de relevancia frente al logro de los objetivos</t>
  </si>
  <si>
    <t>Interrupción de la operación mayor a 1 día y menor a 2 días</t>
  </si>
  <si>
    <t>Mensual</t>
  </si>
  <si>
    <t>Fraude externo</t>
  </si>
  <si>
    <t>Alta</t>
  </si>
  <si>
    <t>Mayor</t>
  </si>
  <si>
    <t>Estratégico</t>
  </si>
  <si>
    <t>Reducir</t>
  </si>
  <si>
    <t>Documental</t>
  </si>
  <si>
    <t>NA</t>
  </si>
  <si>
    <t>Evaluación Independiente y Control a la Gestión</t>
  </si>
  <si>
    <t>Entre el 6% y el 10% del patrimonio de la Lotería de Bogotá</t>
  </si>
  <si>
    <t>El riesgo afecta la imagen de la entidad con efecto publicitario sostenido a nivel de sector administrativo, nivel departamental o municipal</t>
  </si>
  <si>
    <t>Interrupción de la operación por dos días completos</t>
  </si>
  <si>
    <t>Bimestral</t>
  </si>
  <si>
    <t>Talento humano</t>
  </si>
  <si>
    <t>Fraude interno</t>
  </si>
  <si>
    <t>Muy alta</t>
  </si>
  <si>
    <t>Catastrófico</t>
  </si>
  <si>
    <t>Transferir</t>
  </si>
  <si>
    <t>Confidencialidad e integridad</t>
  </si>
  <si>
    <t>Explotación de JSA</t>
  </si>
  <si>
    <t>Mayor al 10% del patrimonio de la Lotería de Bogotá</t>
  </si>
  <si>
    <t>El riesgo afecta la imagen de la entidad a nivel nacional, con efecto publicitario sostenido a nivel país</t>
  </si>
  <si>
    <t>Interrupción de la operación por más de dos días</t>
  </si>
  <si>
    <t>Trimestral</t>
  </si>
  <si>
    <t>Tecnología</t>
  </si>
  <si>
    <t>Relaciones laborales</t>
  </si>
  <si>
    <t>Gestión</t>
  </si>
  <si>
    <t>Hardware y software</t>
  </si>
  <si>
    <t>Gestión de Bienes y Servicios</t>
  </si>
  <si>
    <t>Semestral</t>
  </si>
  <si>
    <t>Usuarios, productos y prácticas</t>
  </si>
  <si>
    <t>Hardware, software y servicios</t>
  </si>
  <si>
    <t>Gestión de Comunicaciones</t>
  </si>
  <si>
    <t>Anual</t>
  </si>
  <si>
    <t>Fraude interno y externo</t>
  </si>
  <si>
    <t>Seguridad de la información</t>
  </si>
  <si>
    <t>Gestión del Talento Humano</t>
  </si>
  <si>
    <t>Seguridad y Salud en el Trabajo</t>
  </si>
  <si>
    <t>Gestión Documental</t>
  </si>
  <si>
    <t>Tecnológico</t>
  </si>
  <si>
    <t>Gestión Financiera y Contable</t>
  </si>
  <si>
    <t>Soborno</t>
  </si>
  <si>
    <t>Gestión Jurídica</t>
  </si>
  <si>
    <t>Protección de datos personales</t>
  </si>
  <si>
    <t>Gestión Tecnologías e Información</t>
  </si>
  <si>
    <t>Planeación y Direccionamiento Estratégico</t>
  </si>
  <si>
    <t>Recaudo</t>
  </si>
  <si>
    <t>Control de cambios</t>
  </si>
  <si>
    <t>FECHA</t>
  </si>
  <si>
    <t>DESCRIPCIÓN Y JUSTIFICACIÓN DEL CAMBIO</t>
  </si>
  <si>
    <t>VERSIÓN</t>
  </si>
  <si>
    <t>Se aprueba la matriz de riesgos 2025 en su primera versión.</t>
  </si>
  <si>
    <t>Control de revisión y aprobación</t>
  </si>
  <si>
    <t>Consolidación</t>
  </si>
  <si>
    <t>Revisión</t>
  </si>
  <si>
    <t>Aprobación</t>
  </si>
  <si>
    <r>
      <rPr>
        <b/>
        <sz val="11"/>
        <rFont val="Calibri"/>
        <family val="2"/>
        <scheme val="minor"/>
      </rPr>
      <t xml:space="preserve">DAVID FERNANDO PINZÓN GALVIS
</t>
    </r>
    <r>
      <rPr>
        <sz val="11"/>
        <rFont val="Calibri"/>
        <family val="2"/>
        <scheme val="minor"/>
      </rPr>
      <t>Contratista Oficina de Asesora de Planeación</t>
    </r>
  </si>
  <si>
    <r>
      <rPr>
        <b/>
        <sz val="11"/>
        <rFont val="Calibri"/>
        <family val="2"/>
        <scheme val="minor"/>
      </rPr>
      <t xml:space="preserve">OSCAR FABIAN MELO VARGAS
</t>
    </r>
    <r>
      <rPr>
        <sz val="11"/>
        <rFont val="Calibri"/>
        <family val="2"/>
        <scheme val="minor"/>
      </rPr>
      <t xml:space="preserve">
Jefe Oficina Asesora de Planeación</t>
    </r>
  </si>
  <si>
    <t>COMITÉ INSTITUCIONAL DE COORDINACIÓN DE CONTROL INTERNO</t>
  </si>
  <si>
    <t>TIPO DE RIESGOS POR PROCESO</t>
  </si>
  <si>
    <t>Proceso</t>
  </si>
  <si>
    <t>Cantidad</t>
  </si>
  <si>
    <t>Responsable</t>
  </si>
  <si>
    <t>Jefe Oficina Asesora de Planeación</t>
  </si>
  <si>
    <t>Subgerente Comercial y de Operaciones - Profesional I Comunicaciones y Mercadeo</t>
  </si>
  <si>
    <t>Protección de Datos Personales</t>
  </si>
  <si>
    <t>Explotación JSA Apuestas Permanentes</t>
  </si>
  <si>
    <t>Jefe Unidad de Apuestas y Control de Juegos</t>
  </si>
  <si>
    <t>Fiscal</t>
  </si>
  <si>
    <t>Explotación JSA Loterías</t>
  </si>
  <si>
    <t>Directora de Operación de Productos y Comercialización</t>
  </si>
  <si>
    <t>Gestión de Recaudo</t>
  </si>
  <si>
    <t>Jefe Unidad Financiera y Contable - Profesional I de Cartera</t>
  </si>
  <si>
    <t>Profesional III Atención al Cliente</t>
  </si>
  <si>
    <t>Gestión de Talento Humano</t>
  </si>
  <si>
    <t>Jefe Unidad de Talento Humano.</t>
  </si>
  <si>
    <t>Jefe Unidad Financiera y Contable</t>
  </si>
  <si>
    <t>Presupuestal</t>
  </si>
  <si>
    <t>Secretaria General - Jefe Unidad de Recursos Físicos</t>
  </si>
  <si>
    <t>Jefe Unidad de Recursos Físicos - Profesional de Gestión Documental</t>
  </si>
  <si>
    <t>Gestión de las Tecnologías y la Información</t>
  </si>
  <si>
    <t>Seguridad de la Información</t>
  </si>
  <si>
    <t>Jefe Oficina de Gestión Tecnológica e Innovación - Profesional de Seguridad de la Información</t>
  </si>
  <si>
    <t>Jefe Oficina Jurídica</t>
  </si>
  <si>
    <t>Jefe Oficina de Control Interno</t>
  </si>
  <si>
    <t>Jefe Oficina de Control Disciplinario Interno</t>
  </si>
  <si>
    <t>Oficial de Cumplimiento</t>
  </si>
  <si>
    <t>Transversales</t>
  </si>
  <si>
    <t>Todos los Jefes de área</t>
  </si>
  <si>
    <t>TOTAL</t>
  </si>
  <si>
    <t>RESUMEN TIPO DE RIESGOS LOTERÍA DE BOGOTÁ</t>
  </si>
  <si>
    <t>Cantidad 2025</t>
  </si>
  <si>
    <t>Riesgo inherente</t>
  </si>
  <si>
    <t>%</t>
  </si>
  <si>
    <t>Bajo</t>
  </si>
  <si>
    <t>Alto</t>
  </si>
  <si>
    <t>Extremo</t>
  </si>
  <si>
    <t>IDENTIFICACIÓN DEL RIESGO</t>
  </si>
  <si>
    <t>VALORACIÓN RIESGO INHERENTE</t>
  </si>
  <si>
    <t>VALORACIÓN DE CONTROLES</t>
  </si>
  <si>
    <t>RIESGO RESIDUAL</t>
  </si>
  <si>
    <t>Control</t>
  </si>
  <si>
    <t>Descripción del control</t>
  </si>
  <si>
    <t>Atributos de eficiencia</t>
  </si>
  <si>
    <t>Valoración control</t>
  </si>
  <si>
    <t>Atributos informativos</t>
  </si>
  <si>
    <t>Riesgo residual</t>
  </si>
  <si>
    <t>Plan de Acción</t>
  </si>
  <si>
    <t>Fecha Inicio</t>
  </si>
  <si>
    <t>Fecha Fin</t>
  </si>
  <si>
    <t>Entregable</t>
  </si>
  <si>
    <t>Objetivo Estratégico</t>
  </si>
  <si>
    <t>Causas</t>
  </si>
  <si>
    <t>Descripción del riesgo</t>
  </si>
  <si>
    <t>Consecuencias</t>
  </si>
  <si>
    <t>Nivel de ocurrencia (Por año)</t>
  </si>
  <si>
    <t>Porcentaje de probabilidad</t>
  </si>
  <si>
    <t>Activo de información afectado</t>
  </si>
  <si>
    <t>% Impacto</t>
  </si>
  <si>
    <t>Probabilidad inherente</t>
  </si>
  <si>
    <t>Impacto inherente</t>
  </si>
  <si>
    <t>Zona de riesgo Inherente</t>
  </si>
  <si>
    <t>Justificación de valoración en probabilidad e impacto</t>
  </si>
  <si>
    <t>Peso</t>
  </si>
  <si>
    <t>Implementación</t>
  </si>
  <si>
    <t>¿Información confiable?</t>
  </si>
  <si>
    <t>Decisión sobre desviaciones</t>
  </si>
  <si>
    <t>Soporte</t>
  </si>
  <si>
    <t>¿Tiene autoridad y función ?</t>
  </si>
  <si>
    <t>1. Ofrecimiento de dádivas en el trámite.
2. Presiones indebidas de terceros.
3. Soportes del trámite incompletos, adulterados.</t>
  </si>
  <si>
    <t>RC-02</t>
  </si>
  <si>
    <t>Posibilidad de afectación económica y reputacional por generar autorización de promocionales y rifas con incumplimiento de requisitos con el fin de beneficiar a un tercero</t>
  </si>
  <si>
    <t>1. Demandas al proceso.
2. Procesos disciplinarios, fiscales y penales.</t>
  </si>
  <si>
    <t>En probabilidad se determina el riesgo de carácter semanal, y debido a que nunca se ha materializado, se califica su nivel de ocurrencia en cero.
Frente al impacto económico y reputacional, en ambos casos es leve, según las escalas de valoración del impacto.</t>
  </si>
  <si>
    <t>Revisión y validación de los documentos suministrados por el solicitante y verificar el cumplimiento de los requisitos exigidos por la ley</t>
  </si>
  <si>
    <t>El profesional  de la Unidad de Apuestas cada vez que se radica una solicitud debe revisar y validar cada uno de los documentos soporte de dicha solicitud. Esta revisión debe estar efectuada en terminos de completitud de acuerdo a la lista de chequeo vigente y en cuanto a su calidad se debe revisar los requisitos definidos en el marco legal y los expuestos en el respectivo instructivo.</t>
  </si>
  <si>
    <t>Manual</t>
  </si>
  <si>
    <t>Confiable</t>
  </si>
  <si>
    <t>SI</t>
  </si>
  <si>
    <t>Si existen inconsistencias el profesional 3 de la unidad de apuestas debe requerir al solicitante las correcciones o aclaraciones pertinentes.</t>
  </si>
  <si>
    <t>Instructivo solicitud juegos promocionales y rifas (web) 
https://www.loteriadebogota.com/wp-content/uploads/files/promocionales/instructivo_solicitud.pdf
Decreto 1068 de 2015
Decreto 2104 de 2016
Procedimiento autorización y emisión de concepto PRO-420-191-10</t>
  </si>
  <si>
    <t>Cada vez que exista solicitud</t>
  </si>
  <si>
    <t>Plataforma de Juegos Promocionales y Rifas</t>
  </si>
  <si>
    <t>Asignado</t>
  </si>
  <si>
    <t>Profesional III de apuestas</t>
  </si>
  <si>
    <t>Adecuado</t>
  </si>
  <si>
    <t>Desarrollar e implementar una mejora en el aplicativo de promocionales para que la revisión por parte de los funcionarios de la Lotería y los diferentes requerimientos al solicitante queden operados y registrados dentro del sistema o aplicativo.</t>
  </si>
  <si>
    <t>1. Inadecuados controles en el seguimiento de utilización de formularios
2. Posibilidad de fallas tecnológicas en el aplicativo de reporte en línea y tiempo real (Chanseguro)</t>
  </si>
  <si>
    <t>RC-03</t>
  </si>
  <si>
    <t>Posibilidad de inadecuada utilización, pérdida y/o hurto de los formularios por parte del Concesionario con el fin de beneficio propio o de terceros</t>
  </si>
  <si>
    <t>1. Aumento del juego ilegal
2. Disminución de recursos para la salud
3. Terminación anticipada del contrato de concesión</t>
  </si>
  <si>
    <t>Se estableció periodicidad diaria, nivel de ocurrencia uno, ya que no se cuenta con línea base, afectación económica mayor, teniendo en cuenta la dificultad para cuantificar el mercado ilegal de juegos de suerte y azar, y afectación reputacional moderada, en tanto la imagen de la Lotería se vería afectada con algunos usuarios.</t>
  </si>
  <si>
    <t>Solicitar al concesionario un reporte trimestral del listado de los formularios usados en otros productos y servicios</t>
  </si>
  <si>
    <t>Trimestralmente, el profesional responsable de la Unidad de Apuestas Permanentes y Control de Juegos solicitará un reporte del listado de los formularios usados en otros productos y servicios, en el marco de las visitas de fiscalización.</t>
  </si>
  <si>
    <t>Si el concesionario no envía la información, se reitera la solicitud mediante oficio firmado por el supervisor del contrato</t>
  </si>
  <si>
    <t>Relación de documentos solicitados al concesionario, en las visitas de fiscalización</t>
  </si>
  <si>
    <t>Reponsable de la Unidad de Apuestas y Control de Juegos</t>
  </si>
  <si>
    <t>Dejar evidencia en el informe de fiscalización de la información recibida por parte del concesionario frente al listado de los formularios usados en otros productos y servicios</t>
  </si>
  <si>
    <t>Profesional unidad de apuestas</t>
  </si>
  <si>
    <t>Informe de Fiscalización</t>
  </si>
  <si>
    <t>Reportar a la plataforma de auditoría la distribución y asignación de formularios</t>
  </si>
  <si>
    <t>Diariamente, se debe llevar el registro de los formularios entregados desde las bodegas a los satélites, y de los satélites a los colocadores, incluidos los empleados, este reporte se debe realizar al sistema de auditoría del concedente.</t>
  </si>
  <si>
    <t>Si el concesionario no envía la información, se verifica que no se debe a una falla tecnológica interna de la Lotería de Bogotá, si no se debe a esto, se envía solicitud mediante oficio firmado por el supervisor del contrato al concesionario.</t>
  </si>
  <si>
    <t>Reporte generado por plataforma de auditoría</t>
  </si>
  <si>
    <t>Diariamente</t>
  </si>
  <si>
    <t>Dejar evidencia en el informe de fiscalización si el concesionario reportó a la plataforma de auditoría la distribución y asignación de formularios del juego de apuestas permanentes o chance</t>
  </si>
  <si>
    <t>Solicitar al concesionario informar a la entidad concedente la pérdida y/o hurto de formulario, soportado con las denuncias ante entidades competentes</t>
  </si>
  <si>
    <t>Trimestralmente, el profesional responsable de la Unidad de Apuestas Permanentes y Control de Juegos solicitará al concesionario informar a la entidad concedente la pérdida y/o hurto de formulario, soportado con las denuncias ante entidades competentes, en el marco de las visitas de fiscalización.</t>
  </si>
  <si>
    <t>Dejar evidencia en el informe de fiscalización si el concesionario reportó la pérdida y/o hurto de formularios del juego de apuestas permanentes o chance</t>
  </si>
  <si>
    <t>1.Inconsistencias en el reporte de retenidos generado semanalmente.
2. Estados de cuenta incorrectos o desactualizados
3. Ofrecimiento de beneficios por parte de terceros
4. Seguimiento inadecuado al estado de las pólizas</t>
  </si>
  <si>
    <t>RC-04</t>
  </si>
  <si>
    <t>Posibilidad de afectación económica y reputacional por entrega o retención de billetería, o asignación de cupos a distribuidores con incumplimiento de requisitos con fin de favorecer a un tercero a cambio de beneficios.</t>
  </si>
  <si>
    <t>1. Incremento de cartera vencida
2. Pérdida de garantías en un cobro jurídico
3. Apertura de procesos disciplinarios
4. Hallazgos de entes de control</t>
  </si>
  <si>
    <t>Se estableció la periodicidad semanal, debido a que la distribución de la billetería se realiza semanalmente, y nivel de ocurrencia 1, porque el riesgo se materializó una vez en la vigencia 2020.
Frente al impacto, se definió una afectación económica por debajo del 1% del patrimonio de la Lotería de Bogotá (leve), pero la materialización del riesgo conllevaría a una afectación reputacional menor, debido al conocimiento de la Junta Directiva sobre la afectación de la imagen.</t>
  </si>
  <si>
    <t>Reporte semanal por parte de la Unidad Financiera y Contable de los distribuidotres retenidos.</t>
  </si>
  <si>
    <t>El profesional de cartera semanalmente realiza una revisión de los reportes de cartera y del estado de las garantías de los distribuidores con el propósito de identificar incumplimientos en los distribuidores para determinar a cuales de ellos se reteniene el despacho de billetería.</t>
  </si>
  <si>
    <t>Los distribuidores con incumplimiento en sus garantías  y/o pagos deben ser retenidos. No se debe realizar el despacho semanal de billetería</t>
  </si>
  <si>
    <t>Procedimiento Asignación y Distribución de Billetería PRO-410-199-9</t>
  </si>
  <si>
    <t>Memorandos sobre distribución y retención por parte de la Unidad Financiera</t>
  </si>
  <si>
    <t>Profesional de cartera de Unidad Financiera y Contable</t>
  </si>
  <si>
    <t>Actualizar el procedimiento de Asignación y distribución de billetería para fortalecer en descripción de criterios y lineamientos los controles del procedimiento e incorporar control correctivo de autorización de despacho.
Procedimiento Gestión de Cartera PRO-310-244
Este procedimiento debe ser revisado con cartera y actualizar retención de distribuidores virtuales
Contrato atípico</t>
  </si>
  <si>
    <t>Profesional de Cartera</t>
  </si>
  <si>
    <t>Procedimiento asignación y distribución de billetería
PRO-410-199</t>
  </si>
  <si>
    <t>Reporte semanal por parte de la Unidad de Loterías de las garantías.</t>
  </si>
  <si>
    <t>El profesional de la Unidad de Loterías semanalmente realiza una revisión del estado de las garantías de los distribuidores con el propósito de identificar incumplimientos en los distribuidores para determinar a cuales de ellos se reteniene el despacho de billetería.</t>
  </si>
  <si>
    <t>Correo electrónico sobre la retención de billetería por garantía</t>
  </si>
  <si>
    <t>Profesional de la Unidad de Loterías</t>
  </si>
  <si>
    <t xml:space="preserve">Actualizar el procedimiento de gestión de cartera para fortalecer en la descripción de criterios y lineamientos los controles e incorporar con claridad el Concepto de la Secertaría General sobre el estado de las garantias de los distribuidores.
Analizar, definir y documentar los lineamientos claros del concepto semanal del estado de las ganatias por parte de la Secretaría General. Se debe incorporar lineamientos de responsabilidad, frecuencia, horario, medios, soporte en ausencias.
Debe cambiarse el concepto de proporcionar un listado, por el de generar un concepto sobre el estado de las garantías con el fin que dentro de su campo y rol efectue un análisis y genere alertas sobre vencimientos.
El memorando UF  debe remitir antes 3:30 pm., así mismo el jefe de unidad Loterias debe revisar previo al despacho </t>
  </si>
  <si>
    <t>Secretaria General</t>
  </si>
  <si>
    <t>Procedimiento de cartera actualizado</t>
  </si>
  <si>
    <t>1. Oportunidad y razonalización de la situación por parte del profesional de Cartera
2. Ofrecimiento de retribución económica para despacho sin cumplimiento de requisitos
3. Falta de ética profesional del profesional de cartera</t>
  </si>
  <si>
    <t>RC-05</t>
  </si>
  <si>
    <t xml:space="preserve">Posibilidad de afectación económica y reputacional por despacho a distribuidores sin cumplimiento de requisitos con el fin de beneficio propio o de terceros, a causa de la oportunidad  y razonalizacion de la situacion  por parte del profesional de Cartera ;  Ofrecimiento de retribucion  economica para despacho sin cumplimiento de requisitos : Falta de Etica profesional del Profesional de  Cartera </t>
  </si>
  <si>
    <t>1. Incremento de cartera
2. Investigaciones disciplinarias y judiciales</t>
  </si>
  <si>
    <t>Se estableció periodicidad diaria, debido a que el despacho se realiza con esta periodicidad, nivel de ocurrencia en cero, debido a que el riesgo no se ha materializado, afectación económica leve, ya que el valor en el peor caso de materializarse el riesgo estaría por debajo del 1% del patrimonio de la Lotería de Bogotá.
Frente a la afectación reputacional es menor, debido a la iimagen afectada de la organización de manera interna.</t>
  </si>
  <si>
    <t xml:space="preserve">Constatar en forma preliminar la conciliacion efectuadas  ppr parte de los distribuidores de las entidad con el fin de identificar recaudos que no se hayan cargado al aplicativo por las  diferente  razones que puedan darse lo que permite  llegar a fin de mes con un conciliacion mas limpia. </t>
  </si>
  <si>
    <t>En caso de que los valores de las conciliaciones no concuerdan, se realizan los ajustes correspondientes con las áreas responsables.</t>
  </si>
  <si>
    <t>Conciliación realizada</t>
  </si>
  <si>
    <t>Conciliaciones bancarias: Profesional del área de Contabilidad
Conciliaciones de premios: Responsable de Unidad de Loterías y profesional de Cartera</t>
  </si>
  <si>
    <t xml:space="preserve">Actualizar el procedimiento PRO-310-244 Gestión de Cartera, para incluir lo relacionado con conciliaciones, de manuera mensual y todo se reportar por correo al sistema de informacion contable </t>
  </si>
  <si>
    <t>Procedimiento actualizado</t>
  </si>
  <si>
    <t>N/A</t>
  </si>
  <si>
    <t>1. Fácil acceso a plantilla institucional de documentos de la entidad, posibilitando la realización de certificados con información falsa.
2. Intereses indebidos para la expedición de certificados</t>
  </si>
  <si>
    <t>RC-06</t>
  </si>
  <si>
    <t>Posibilidad de afectación reputacional por expedición de certificados laborales con información falsa por un funcionario de la Unidad de Talento Humano con el fin de beneficio propio o de un tercero</t>
  </si>
  <si>
    <t>1. Pérdida de credibilidad ante agentes externos.
2. Investigaciones disciplinarias y penales</t>
  </si>
  <si>
    <t>Verificación de soportes para la expedición de certificados laborales</t>
  </si>
  <si>
    <t>El responsable de expedición de certificados proyecta el documento para firma de la Jefe de la Unidad de Talento Humano con los soportes correspondientes, cada vez que sea requerido.</t>
  </si>
  <si>
    <t>1. Vulneribilidad del Sistema administrativo, financiero y misional.
2. Fallas en el Sistema administrativo, financiero y misional.</t>
  </si>
  <si>
    <t>RC-07</t>
  </si>
  <si>
    <t>Posibilidad de afectación económica y reputacional debido a liquidación errónea de la nómina con el fin de beneficio propio o de un tercero</t>
  </si>
  <si>
    <t>1. Investigaciones disciplinarias.
2. Investigaciones penales.
3. Investigaciones fiscales.</t>
  </si>
  <si>
    <t>Revisión por parte del Jefe de la Unidad de Talento Humano de la prenómina</t>
  </si>
  <si>
    <t>El Profesional de nómina mensualmente debe enviar a revisión del Jefe de la Unidad de Talento Humano la prenómina con los soportes correspondientes.</t>
  </si>
  <si>
    <t>Procedimiento liquidación nómina PRO.320-221-8.</t>
  </si>
  <si>
    <t>Enviar a revisión con los soportes correspondientes la prenómina a Secretaría General</t>
  </si>
  <si>
    <t>El Profesional de nómina, previa validación por parte del Jefe de la Unidad de Talento Humano envía a revisión de la Secretaría General la prenómina con los soportes correspondientes.</t>
  </si>
  <si>
    <t>Si la Secretaría General solicita algún ajuste frente a la prenómina, el responsable de la Unidad de Talento Humano valida, y ajusta, luego envía de nuevo la prenómina a la Secretaría General, previa cvalidación por parte del Jefe de la Unidad de Talento Humano</t>
  </si>
  <si>
    <t>1. Intereses indebidos para la vinculación de talento humano.</t>
  </si>
  <si>
    <t>RC-08</t>
  </si>
  <si>
    <t>Posibilidad de afectación reputacional por expedición de certificados experiencia e idoneidad sin el lleno de requisitos con el fin de beneficio propio o de un tercero</t>
  </si>
  <si>
    <t>1. Investigaciones disciplinarias.</t>
  </si>
  <si>
    <t>Verificación de certificados de estudios y experiencia.</t>
  </si>
  <si>
    <t>El responsable de la Unidad de Talento Humano cada vez que se deba expedir un certificado de experiencia e idoneidad, debe verificar los certificados de estudios (tarjetas profesionales y diplomas presentadas por el aspirante), así como la experiencia relacionada con el objeto del contrato.</t>
  </si>
  <si>
    <t>1. Hurto intencionado por parte de funcionarios y/o terceros.
2. Filtración de información de seguridad en las combinaciones de la cajas fuertes.
3. Falta de controles adecuados en el manejo de los tokens, claves bancarias y seguridad en la custodia de los títulos valores.</t>
  </si>
  <si>
    <t>RC-09</t>
  </si>
  <si>
    <t>Posibilidad de afectación económica y reputacional por pérdida de títulos de valor y/o recursos en depósitos en cuentas bancarias en entidades financieras, con el fin de un beneficio propio o de terceros</t>
  </si>
  <si>
    <t>1. Reposición de título valor por pérdida
2. Uso no autorizado de títulos valor
3. Pérdida de recursos
4. Procesos disciplinarios y fiscales
5. Hallazgos de entes de control</t>
  </si>
  <si>
    <t>La periodicidad se estableció en semanal, y nivel de ocurrencia cero, ya que el riesgo no se ha materializado.
En afectación económica es menor debido a que podría llegar a afectar la disponibilidad de recursos de la entidad.
La afectación reputacional también es menor, debido a las instancias donde se afectaría la imagen de la Lotería de Bogotá.</t>
  </si>
  <si>
    <t>Token de acceso a portales bancarios guardados en bóveda de seguridad</t>
  </si>
  <si>
    <t>El Representante legal debe tramitar ante el banco la solicitud de administracion de portal y con este servicio se asignan tokens de seguridad para acceso a los portales bancarios. El tesorero guarda estos tokens en la boveda de seguridad todos dias al finalizar la labor. El Tesorero es el único funcionario con la autorización suficiente para el uso de los tokens de seguridad de cada entidad financiera.</t>
  </si>
  <si>
    <t>Con el fin de evitar la interrupción de la operación del proceso, el tesorero(a) entregará al Jefe de la Unidad Financiera y Contable un sobre sellado con la relación de tokens y clave de las bóvedas de seguridad, que se utilizará en caso de fuerza mayor, quién será el responsable del manejo de esta información.</t>
  </si>
  <si>
    <t>Procedimiento gestión de egresos PRO-310-246-9
Protocolo de seguridad y manejo de las cuentas</t>
  </si>
  <si>
    <t>Diario</t>
  </si>
  <si>
    <t>Se cuenta con carpeta que contiene información sobre los tokens con que cuenta tesorería.</t>
  </si>
  <si>
    <t>Tesorero(a)
Jefe de la Unidad Financiera y Contable</t>
  </si>
  <si>
    <t>Dar cumplimiento al Protocolo de seguridad y manejo de las cuentas</t>
  </si>
  <si>
    <t>Tesorero(a)
Auxiliar Administrativo de Tesorería
Jefe Unidad Financiera y Contable</t>
  </si>
  <si>
    <t>Soportes de implementación del Protocolo de seguridad y manejo de las cuentas</t>
  </si>
  <si>
    <t>Bovedas de seguridad para custodia de documentos</t>
  </si>
  <si>
    <t>Se cuenta con dos cajas fuertes, una en la Oficina de la Tesorería General, y la segunda en la Oficina del Auxiliar de Tesorería, y cada uno maneja y conoce la clave de la caja fuerte de su oficina, esas claves son conocidas únicamente por estos responsables.
El Auxiliar administrativo asignado a la tesoreria tiene acceso a la  bóveda donde se custodian: premios en proceso de pago, chequeras en uso, sello seco para los cheques y documentos bancarios que lo ameriten.
La bóveda asignada a la o el Tesorera (o) se custodia: token, claves, titulos valor, cdt, cheques, billetes en proceso de investigación de fraude, tarjetas bonos para estímulo de ventas.</t>
  </si>
  <si>
    <t>Protocolo de seguridad y manejo de las cuentas</t>
  </si>
  <si>
    <t>Protocolo de seguridad y manejo de las cuentas, apartado sobre cajas de seguridad.</t>
  </si>
  <si>
    <t>Tesorero(a)
Auxiliar Administrativo de Tesorería
Jefe de la Unidad Financiera y Contable</t>
  </si>
  <si>
    <t>Diseñar e implementar un formato de Relación de Tokens manejo Tesorería</t>
  </si>
  <si>
    <t>Tesorera</t>
  </si>
  <si>
    <t>Formato de Relación de Tokens manejo Tesorería</t>
  </si>
  <si>
    <t>Inventario mensual de títulos valores (cheques, CDT)</t>
  </si>
  <si>
    <t>Mensualmente el tesorero(a) realiza inventario de los CDTS en custodia y junto con el auxiliar de tesorería elaboran actas con el inventario de cheques. Dentro de estas actas se relacionan: el banco, la cuenta y el numero de cheque con su intervalo. El acta debe estar firmada por los dos involucrados relacionando fecha y hora de la actividad.</t>
  </si>
  <si>
    <t>Si existe perdida de algún título valor se debe solicitar al banco el no pago del título valor y seguir el protocolo establecido por el banco.</t>
  </si>
  <si>
    <t>Acta control de cheques</t>
  </si>
  <si>
    <t>Elaborar el Inventario mensual de títulos valores (cheques, CDT)</t>
  </si>
  <si>
    <t>Tesorero(a)
Auxiliar Administrativo de Tesorería</t>
  </si>
  <si>
    <t>Inventario mensual de títulos valores</t>
  </si>
  <si>
    <t>1. Inadecuado control de inventarios
2. Inadecaudo sitio de almacenamiento
3. Falta de mantenimiento a los bienes
4. Incumplimiento de las condiciones de manipulación y almacenamiento de los bienes
5. Sustracción no autorizada de elementos</t>
  </si>
  <si>
    <t>RC-10</t>
  </si>
  <si>
    <t>Posibilidad de afectación económica por la pérdida o deterioro de elementos o bienes de la Lotería con el fin de ocasionar daño o beneficio a terceros.</t>
  </si>
  <si>
    <t>1. Perjuicios economicos para la entidad
2. Incumplimiento en las entregas
3. Procesos disciplinarios
4. Procesos penales</t>
  </si>
  <si>
    <t>Se definió la probabilidad de carácter trimestral debido a que la ejecución de los controles que ejecuta el almacenista tiene esa periodicidad.
Se definió en cero el nivel de ocurrencia por año, debido a que el riesgo no se ha materializado en los últimos seis años.
La afectación económica en ningún caso llega a calcularse en el 1% del patrimonio de la Lotería de Bogotá, razón por la cual se estableció en leve.</t>
  </si>
  <si>
    <t>El almacenisma trimestralmente verificará las existencias de consumo y publicidad a través del aplicativo en el cual se relacionan las cantidades existentes por sistema de cada elemento de consumo, y se confronta con el físico de la bodega del sotano del almacén y el almacén de los promocionales. La almacenista realiza control de consumo por área de acuerdo al historíco de consumo.
Si existen desviaciones del control, el Almacenista se debe informar por correo electrónico al jefe del area sobre las diferencias detectadas y se debe identificar las causas del descuadre. Realizando un análisis de la trazabilidad de los movimientos.
El soporte del control son los listados de existencias.</t>
  </si>
  <si>
    <t>El almacenisma trimestralmente debe emitir un listado de existencias a través del aplicativo en el cual se relacionan las cantidades existentes por sistema de cada elemento de consumo, y se confronta con el físico de la bodega del sotano del almacén y el almacén de los promocionales. La almacenista realiza control de consumo por área de acuerdo al historíco de consumo.</t>
  </si>
  <si>
    <t>Se debe informar por correo electrónico al jefe del area sobre las diferencias detectadas y se debe identificar las causas del descuadre. Realizando un análisis de la trazabilidad de los movimientos.</t>
  </si>
  <si>
    <t>Procedimiento de administración de bienes y/o elementos devolutivos PRO.330.238</t>
  </si>
  <si>
    <t>Listados de existencias</t>
  </si>
  <si>
    <t>Almacenista
Jefe Unidad de bienes y servicios</t>
  </si>
  <si>
    <t>La Almacenista de manera aleatoria verificará los bienes a cargo de funcionarios de la entidad</t>
  </si>
  <si>
    <t>Jefe Unidad de Recursos Físicos - Almacenista - CIGYD</t>
  </si>
  <si>
    <t>Inventario firmado
Acta de verificación</t>
  </si>
  <si>
    <t>El almacenisma anualmente (enero con corte 31 de diciembre) debe realizar la verificación de existencias en almacén y el inventario individual de cada funcionario través del aplicativo. El individiual se envia por email a cada funcionario con el fin de verificar que la relacion corresponda a la realidad  y se confronta con el físico de la bodega del sotano del almacén y el almacén de los promocionales.
Si se detectan desviaciones en la ejecución del control, se debe informar por correo electrónico al jefe del area sobre las diferencias detectadas y se debe identificar las causas del descuadre. Realizando un análisis de la trazabilidad de los movimientos.
Se otorga un plazo (3 días) para que el funcionario ubique el elemento, el almacenista debe informar a Secretaría General para iniciar un proceso disciplinario.
Como soporte del control, la evidencia son los listados de existencias, actas de verificación, e inventarios individuales firmados por los funcionarios.</t>
  </si>
  <si>
    <t>El almacenisma anualmente (enero con corte 31 de diciembre) debe emitir un listado de existencias en almacén y el inventario individual de cada funcionario través del aplicativo. El individiual se envia por email a cada funcionario con el fin de verificar que la relacion corresponda a la realidad  y se confonta con el físico de la bodega del sotano del almacén y el almacén de los promocionales.</t>
  </si>
  <si>
    <t>Se debe informar por correo electrónico al jefe del area sobre las diferencias detectadas y se debe identificar las causas del descuadre. Realizando un análisis de la trazabilidad de los movimientos.
SE le da el tiempo (3 días) para que el funcionario para que ubique el elemento. el almacenista debe informar a secretaria para iniociar un proceso disciplinario</t>
  </si>
  <si>
    <t>Procedimiento de inventario PRO.330.240</t>
  </si>
  <si>
    <t>Listados de existencias
Acta de verificación
Inventarios individuales firmados por los funcionarios.</t>
  </si>
  <si>
    <t>Almacenista
Jefe Unidad de Recursos Físicos</t>
  </si>
  <si>
    <t>La Almacenista enviará los inventarios individuales de manera semestral a todos los funcionarios de la entidad.</t>
  </si>
  <si>
    <t>Jefe Unidad de Recursos Físicos</t>
  </si>
  <si>
    <t>Inventarios individuales enviados por correo institucional.</t>
  </si>
  <si>
    <t>El Almacenista, cada vez que un funcionario presente alguna de las siguientes situaciones administrativas: 1.Vacaciones, 2. Traslados, 3. Retiros, verifica el inventario entregado por el funcionario asignado en el aplicativo. 
Si se identifica desviación del control, se otorga el plazo (3 días) para que el funcionario ubique el elemento, el almacenista debe informar a Secretaría General para iniciar un proceso disciplinario
Como soporte de la ejecución del control, resulta: acta de entrega para traslado y vacaciones, formato para retiro de funcionarios y contratistas.</t>
  </si>
  <si>
    <t>Cada vez que un funcionario tiene una de estas novedades debe entregar el inventario a su cargo, se emite el listado del aplicativo se verifica la existencia y se firma. Acta de entrega para traslado y vacaciones
paz y salvo para retiro.</t>
  </si>
  <si>
    <t>Se le da el tiempo (3 días) para que el funcionario para que ubique el elemento. el almacenista debe informar a secretaria para iniociar un proceso disciplinario</t>
  </si>
  <si>
    <t xml:space="preserve">Procedimiento de inventario PRO.330.240
</t>
  </si>
  <si>
    <t>Cada vez que suceda la novedad</t>
  </si>
  <si>
    <t>Paz y salvo</t>
  </si>
  <si>
    <t>El personal de seguridad de manera constante monitorea las cámaras del CCTV.
En recepción debe permanentemente evidenciar que las camaras esten grabando y debe informar telefonicamente la novedad.
Anualmente se realiza una verificación de funcionamiento por la empresa de vigilancia, sitio correcto y radar de alcance de cada cámara.
El mantenimiento está a cargo de la Lotería de Bogotá.
CCTV en el almacén (entrada, interior con sensor de movimiento) y el resto de las instalaciones de la Entidad.
El DVR del CCTV se encuentra el el centro de computo de sistemas (control de acceso), cuenta con una capacidad de almacenamiento 30 dias aprox dependiendo del volumen (Variabilidad de grabación de las cámaras del sensor de movimiento). 
Si se detectan desviaciones en el control, la Unidad de Recursos Físicos debe ajustar las cámaras que no esten grabando
Se debe realizar solicitud y autorización de los arreglos.
Como soporte de la ejecución del control resulta el soporte de mantenimiento preventivo realizado por la Lotería de Bogotá.</t>
  </si>
  <si>
    <t>El DVR del CCTV se encuentra el el centro de computo de sistemas (control de acceso) y es vigilado permanentemente por el personal de seguridad (pantalla). Capacidad de almacenamiento 30 dias aprox dependiendo del volumen (Variabilidad de grabación de las cámaras del sensor de movimiento). En recepción debe permanentemente evidenciar que las camaras esten grabando y debe informar telefonicamente la novedad.
Anualmente se realiza una verificación de funcionamiento por la empresa de vigilancia, sitio correcto y radar de alcance de cada cámara.
El mantenimiento está a cargo de la Lotería de Bogotá.</t>
  </si>
  <si>
    <t>La Unidad de Recursos Físicos debe ajustar las cámaras que no esten grabando
Se debe realizar solicitud y autorización de los arreglos</t>
  </si>
  <si>
    <t>Contrato de vigilancia</t>
  </si>
  <si>
    <t>Permanente</t>
  </si>
  <si>
    <t>Soporte de mantenimiento preventivo realizado por la Lotería de Bogotá.</t>
  </si>
  <si>
    <t>Supervisor del contrato de vigilancia</t>
  </si>
  <si>
    <t>El jefe de la Unidad de Recursos Físicos anualmente debe verifica la elaboración del contrato de seguros con el fin de proteger los bienes patrimoniales de la entidad, muebles e inmuebles, maquinaria y equipos.
Se gestionan las siguientes pólizas: 1. Todo Riesgo daños combinados, 2. Poliza de manejo, 3. Poliza contra hurto.
Si se detectan desviaciones en la ejecución del control, si hay compra de nuevos bienes o pérdida de elementos, se debe informar a la aseguradora para los fines pertinentes.
Como soporte de la ejecución del control resultan las pólizas físicas, copia digital en la red de la Unidad de Recursos Físicos.</t>
  </si>
  <si>
    <t>Anualmente el jefe de recursos físicos debe gestionar la elaboración del contrato de seguros con el fin de proteger los bienes patrimoniales de la entidad. Muebles e inmeubles maquinaria y equipos</t>
  </si>
  <si>
    <t>Compra de nuevos bienes factura y entrada elaborar memorando a la compañía de seguros para expedir una adición a la políza y realizan el cobro respectivo
Perdida de una elemento informar adjuntar copia del denuncio y se inicia el proceso de igual o mejor.</t>
  </si>
  <si>
    <t>Polizas físicas
copia digital en la red de RF</t>
  </si>
  <si>
    <t>No Asignado</t>
  </si>
  <si>
    <t>1. Desconocimiento por parte del supervisor de sus deberes y las obligaciones del contratista.
2. Omisión de requisitos para favorecer un tercero
3. Falta de claridad en los entregables y obligaciones del proveedor o contratista
4. Falta de seguimiento y control al trabajo que debe reportar el contratista a los supervisores</t>
  </si>
  <si>
    <t>RC-11</t>
  </si>
  <si>
    <t>Posibilidad de realizar inadecuada supervisión de contratos con el fin de favorecer a un tercero.</t>
  </si>
  <si>
    <t>1. Incumplimiento contractual
2. Perjuicios económicos para la entidad
3. Desgaste administrativo 
4. Procesos disciplinarios
5. Procesos jurídicos</t>
  </si>
  <si>
    <t>La periodicidad se estableció en mensual, debido a que el 90% de los contratos, se ejecutan con periodicidad mensual, el nivel de ocurrencia se definió por debajo de la línea base sugerida de la Política de Administración del Riesgo, ya que no se cuenta con soportes de que el riesgo se haya materializado.
Frente al impacto, se estableció la afectación económica en leve, debido al promedio de valor de los contratos, y afectación reputacional en menor, debido a la imagen afectada de la Lotería de Bogotá de manera interna.</t>
  </si>
  <si>
    <t xml:space="preserve">
El supervisor  conforme a la periodicidad establecida en el contrato y con el fin de verificar el cumplimiento de las obligaciones contractuales, deberá revisar y analizar  que los informes presentados por el contratista para el pago, de acuerdo a las estipulaciones contractuales, contengan los productos o documentos que soporten la actividad y sean pertinentes para acreditar el cumplimiento. En caso de indentificar que el informe o la actividad reportada no cumple con las condicionaes pactadas, deberá requerir al contratista para el respectivo ajuste. Una vez verificado el cumpimiento, el supervisor a través del formato dispuesto para el informe de seguimiento contractual, certificará el cumpliento de las obligaciones contractuales.</t>
  </si>
  <si>
    <t>El supervisor de los contratos debe realizar un oficio o correo electrónico sobre el incumplimiento y soporte del mismo, al contratista y al ordenador del gasto, con el fin que se tomen las decisiones y correctivos necesarios.
Si se presenta inconsistencia del cumplimiento de las obligaciones contractuales, el supervisor no debe tramitar la cuenta correspondiente.
El supervisor debe mantener informado al ordenador del gasto de los hechos o circunstancias que puedan afectar la ejecución del contrato, o que puedan poner o pongan en riesgo el cumplimiento del contrato, o cuando tal incumplimiento se presente.</t>
  </si>
  <si>
    <t>Manual contratacion
Procedimento seguimiento contractual PRO-03-235-8</t>
  </si>
  <si>
    <t>Informe de supervisión</t>
  </si>
  <si>
    <t>Supervisor del contrato</t>
  </si>
  <si>
    <t>Mantener actualizados los procedimientos de: 
- Seguimiento Contractual
- Manual de Contratación</t>
  </si>
  <si>
    <t>Procedimientos actualizados cuando se requiera</t>
  </si>
  <si>
    <t>La Secretaría General articulará anualmente la realización de  una capacitación dirigida a los supervisores de contratos, en relación con las funciones y responsabilidades de la supervisión con la finalidad de brindar herramientas para el buen ejercicio  de la función de supervisión. Se dejará constancia a través del formato de lista de asistencia de los supervisores presentes junto con la memorias de la capacitación. En caso de inasistencia, se reportará a la Unidad de Talento Humano con la finalidad de generar una acción de mejora respecto de los servidores públicos que no asistieron, dicha capacitación deberá ser evaluada para identificar la apropiación del conocimiento por parte del público objetivo.</t>
  </si>
  <si>
    <t>Politica de Prevencion del Daño Antijurídico adoptado por el Comité de conciliacion de la Lotería de Bogotá.</t>
  </si>
  <si>
    <t>Listas de asistencia a la capacitación</t>
  </si>
  <si>
    <t>Realizar la capacitación</t>
  </si>
  <si>
    <t>Listados de asistencia</t>
  </si>
  <si>
    <t>1. Prestamo de documentación sin el debido registro y control
2. Instalaciones que no cumplan con las normas mínimas de conservación.
3. Desastres naturales en las instalaciones respectivas
4. Malas practicas en la manipulación y organización de los archivos y/o expedientes
5. Falta de recursos (económicos, talento humano, tecnológico) para el cumplimiento de las disposiciones del programa de gestión documental
6. Debilidades en el control de acceso a las zonas de salvaguarda
7. Falta de capacitación y sensibilización en buenas prácticas
8. Intereses personales con beneficio hacia terceros.
9. Fallas en el aplicativo de radicación -SIGA-.</t>
  </si>
  <si>
    <t>RC-12</t>
  </si>
  <si>
    <t>Posibilidad de afectación reputacional por pérdida y/o daño parcial o total de la confidencialidad e integridad de documentos o expedientes en el archivo con el fin de obtener beneficio propio o a un tercero.</t>
  </si>
  <si>
    <t>1. Pérdida de la memoria institucional
2. Incumplimiento de las normas sobre archivo.
3. Incumplimiento en la entrega oportuna de información. 
4. Apertura de procesos disciplinarios
5. Hallazgos de entes de control</t>
  </si>
  <si>
    <t>Se estableció el nivel de ocurrencia en 71 siguiendo la línea base de la periodicidad diaria de la Política de Administración del Riesgo de la entidad.
Se estableció el nivel de impacto en moderado, bajo el escenario donde el riesgo se materialice con participación de entes de control.</t>
  </si>
  <si>
    <t>El responsable de la Unidad de Recursos Físicos una vez se ha aprobado el préstamo documental garantiza el registro en el formato respectivo la información pertinente del prestamo.
Para este control no aplican desviaciones, y el soporte de ejecución de control Formato de Control de Préstamos Documentales debidamente diligenciado.</t>
  </si>
  <si>
    <t>El responsable de la Unidad de Recursos Físicos una vez se ha aprobado el préstamo documental garantiza el registro en el formato respectivo la información pertinente del prestamo.</t>
  </si>
  <si>
    <t>Formato de Control de Préstamos Documentales debidamente diligenciado.
El Procedimiento Gestión de archivo PRO-330-213 no define claramente que cada préstamo debe ser registrado en la planilla de control</t>
  </si>
  <si>
    <t>Cada vez que se entregue documentación de prestamo</t>
  </si>
  <si>
    <t>Formato de consulta, préstamo y devolución de documentación y/o información FRO-330-397-1</t>
  </si>
  <si>
    <t>Auxiliar Administrativo SICA</t>
  </si>
  <si>
    <t>* Realizar Seguimiento y control de consulta y prestamo de expediente mediante el Formato de consulta, préstamo y devolución de documentación y/o información FRO-330-397-1
1. Control de revisión de las solicitudes de prestamos documentales .
2. Lineamiento claro del registro en la planilla de cada prestamo</t>
  </si>
  <si>
    <t>Responsable de la Unidad de Recursos Físicos</t>
  </si>
  <si>
    <t>Formato de consulta, préstamo y devolución de documentación y/o información FRO-330-397-1 con la trazabilidad de la información prestada</t>
  </si>
  <si>
    <t>El responsable de la Unidad de Recursos Físicos una vez reciba la devolución del documento o expediente prestado este debe inspeccionar las condiciones físicas, de integridad y completitud que tengan. Estas condiciones deben cumplir los lineamientos definidos en la Lotería.
En caso de que el documento o expediente prestado no cuente con las condiciones físicas, de integridad y completitud, se debe informar al funcionario las inconsistencias que presente el expediente, para que responda por las mismas.
El soporte de ejecución de control es el formato de consulta, préstamo y devolución de documentación y/o información debidamente diligenciado.</t>
  </si>
  <si>
    <t>El responsable de la Unidad de Recursos Físicos una vez reciba la devolución del documento o expediente prestado este debe inspeccionar las condiciones físicas, de integridad y completitud que tengan. Estas condiciones deben cumplir los lineamientos definidos en la Lotería.</t>
  </si>
  <si>
    <t>En caso de que el documento o expediente prestado no cuente con las condiciones físicas, de integridad y completitud, se debe informar al funcionario las inconsistencias que presente el expediente, para que responda por las mismas.</t>
  </si>
  <si>
    <t>El Procedimiento Gestión de archivo PRO-330-213 no contempla las decisones o alternativas frente a la detección de desviaciones.</t>
  </si>
  <si>
    <t>Cada vez que se devuelve la documentación prestada</t>
  </si>
  <si>
    <t>* Elaborar Instructivo avalado por el Sistema de Gestión de Calidad, de consulta y prestamo de expedientes
Lineamientos Verificación de condiciones físicas, de integridad y completitud, del archivo cuando se recibe la devolución del documento o expediente prestado.</t>
  </si>
  <si>
    <t>Instructivo elaborado</t>
  </si>
  <si>
    <t xml:space="preserve">El responsable de la Unidad de Recursos Físicos una vez reciba la documentación entregada por parte de las áreas funcionales debe verificar si el documento cumplió el plazo de retención documental en el archivo de gestión de la dependencia, verificar que la documentación este ordenada, foliada y rotulada en carpetas para enviar al archivo central.
En caso de existir documentos en medio magnético se debe etiquetar y especificar el contenido.
Si existen incumplimientos o inconsistencias de los requisitos en la entrega de la documentación, esta debe ser devuelta al área respectiva, con el fin de ajustar las desviaciones respectivas.
El soporte de ejecución de control es el Formato Unico de Inventario Documental  debidamente diligenciado.
</t>
  </si>
  <si>
    <t>El responsable de la Unidad de Recursos Físicos una vez reciba la documentación entregada por parte de las áreas funcionales debe verificar si el documento cumplió el plazo de retención documental en el archivo de gestión de la dependencia, verificar que la documentación este ordenada, foliada y rotulada en carpetas para enviar al archivo central.
En caso de existir documentos en medio magnético se debe etiquetar y especificar el contenido.</t>
  </si>
  <si>
    <t>Si existen incumplimientos o inconsistencias de los requisitos en la entrega de la documentación, esta debe ser devuelta al área respectiva, con el fin de ajustar las desviaciones respectivas.</t>
  </si>
  <si>
    <t>El Procedimiento Gestión de archivo PRO-330-213-9, en el documento no se tiene estipulado de manera clara que pasa si se detectan inconsistencias en la documentación entregada</t>
  </si>
  <si>
    <t>Cada vez que se entrega documentación para transferencia, acorde al cronograma establecido</t>
  </si>
  <si>
    <t>Formato Unico de Inventario Documental FRO-0330-281-2</t>
  </si>
  <si>
    <t>Profesional de Gestión Documental y Jefe de la Unidad</t>
  </si>
  <si>
    <t>1.Ausencia de medios para la vigilancia judicial.
2.  Inoportuna actuación por parte del abogado responsable del proceso.
3. .Pérdida de información.
Manipulación de información.</t>
  </si>
  <si>
    <t>RC-13</t>
  </si>
  <si>
    <t>Posibilidad de afectación económica y reputacional por interés indebido en procesos judiciales en contra de los intereses de la Lotería con el fin de favorecer a un tercero.</t>
  </si>
  <si>
    <t>1. Detrimento Patrimonial del Loteria, pérdida de los recursos
2. Pérdida de imagen Institucional.
3. Procesos sancionatorios, disciplinarios, fiscales y penales.</t>
  </si>
  <si>
    <t>Seguimiento mensual de los procesos judiciales con que cuenta la Lotería de Bogotá</t>
  </si>
  <si>
    <t>Si la Base de procesos judiciales actualizada no concuerda con la información que reposa en el Siprojweb, se requiere al abogado encargado para que realice la debida actualización en el sistema.</t>
  </si>
  <si>
    <t>Procedimiento Gestión Judicial PRO-103-231</t>
  </si>
  <si>
    <t>Cada vez que se presenta un proceso judicial</t>
  </si>
  <si>
    <t>Expediente del contratista
Aplicativo SIPROJ</t>
  </si>
  <si>
    <t>Secretaria General
Trabajadores y contratistas asignados para apoyar supervisión.</t>
  </si>
  <si>
    <t>Realizar seguimiento mensual a la información registrada en Siprojweb.</t>
  </si>
  <si>
    <t>Soporte de información registrada en Siprojweb.</t>
  </si>
  <si>
    <t xml:space="preserve">Presentación al Comité de Conciliación del perfil del abogado escogido por la Secretaria General para la representación judicial de la entidad . </t>
  </si>
  <si>
    <t>si se requiere al abogado y de ser el caso, se inicia procedimiento de incumplimiento para la afectación de la garantía, además de la compulsa de copia a las autoridades competentes Consejo Seccional de la Judicatura y ante la Fiscalía General de la Nación</t>
  </si>
  <si>
    <t>Procedimiento de incumplimiento contractual</t>
  </si>
  <si>
    <t>requeirmiento, acta de audiencia de la actuación y decisión de la actuación</t>
  </si>
  <si>
    <t>Secretaría General y Supervisor del Contrato</t>
  </si>
  <si>
    <t>Aprobación de los perfiles de los abogados nuevos por parte del Comité de Conciliación</t>
  </si>
  <si>
    <t>Secretaria General
Comité de Conciliación</t>
  </si>
  <si>
    <t>1. Calidad del operador disciplinario para decidir sobre los procesos disciplinarios.
2. Calidad del disciplinado para ofrecer dádivas u otro tipo de incentivo a la autoridad disciplinaria.</t>
  </si>
  <si>
    <t>RC-14</t>
  </si>
  <si>
    <t>Posibilidad de afectación reputacional debido al ofrecimiento de dádivas u otro tipo de incentivos para obtener como beneficio una decisión favorable en su calidad de investigado, con el fin de beneficio propio o de terceros</t>
  </si>
  <si>
    <t>1. Posibles investigaciones disciplinarias.
2. Posibles investigaciones penales.
3. Impunidad en los procesos disciplinarios.
4. Afectación reputacional de la entidad,</t>
  </si>
  <si>
    <t>Justificar la selección de:
- Periodicidad
- Nivel de ocurrencia
- Área de afectación (nivel)</t>
  </si>
  <si>
    <t>El Jefe de la Oficina de Control Disciplinario Interno, y su profesional de apoyo, informan si por parte de algún investigado se ha realizado alguna solicitud para que se tome una decisión dentro de un proceso disciplinario distinto al cumplimiento del deber funcional.</t>
  </si>
  <si>
    <t>Trimestralmente el Jefe de la Oficina de Control Disciplinario Interno y su profesional de apoyo elaboran un informe donde se evidencia si se ha presentado en alguno de los procesos algún ofrecimiento para la expedición de decisiones contrarias a derecho.</t>
  </si>
  <si>
    <t>Si se identifica que existió un ofrecimiento contrario a derecho por parte del investigado, se compulsarán copias ante la autoridad penal y disciplinariamente de oficio se iniciará la correspondiente investigación.</t>
  </si>
  <si>
    <t>Informe</t>
  </si>
  <si>
    <t>Jefe de Control Disciplinario Interno</t>
  </si>
  <si>
    <t>Presentar informe de actualización de los procesos disciplinarios en el Sistema de Información Distrital SID 3, de carácter anual, presentado ante la Oficina de Asuntos Disciplinarios de la Secretaría Jurídica Distrital.</t>
  </si>
  <si>
    <t>Automático</t>
  </si>
  <si>
    <t>TRIMESTRE I</t>
  </si>
  <si>
    <t>TRIMESTRE II</t>
  </si>
  <si>
    <t>TRIMESTRE III</t>
  </si>
  <si>
    <t>TRIMESTRE IV</t>
  </si>
  <si>
    <t>FECHA DE CORTE</t>
  </si>
  <si>
    <t>MATERIALIZACION DEL RIESGO</t>
  </si>
  <si>
    <t>AVANCE CUALITATIVO</t>
  </si>
  <si>
    <r>
      <rPr>
        <b/>
        <sz val="11"/>
        <color indexed="8"/>
        <rFont val="Calibri"/>
        <family val="2"/>
      </rPr>
      <t xml:space="preserve">ENLACE DE EVIDENCIAS EJECUCION DEL CONTROL
</t>
    </r>
    <r>
      <rPr>
        <sz val="8"/>
        <color indexed="8"/>
        <rFont val="Calibri"/>
        <family val="2"/>
      </rPr>
      <t>(Asegurarse que tenga acceso por parte de la OAP)</t>
    </r>
  </si>
  <si>
    <r>
      <rPr>
        <b/>
        <sz val="11"/>
        <color indexed="8"/>
        <rFont val="Calibri"/>
        <family val="2"/>
      </rPr>
      <t xml:space="preserve">ENLACE EVIDENCIAS EJECUCION DEL PLAN DE ACCION
</t>
    </r>
    <r>
      <rPr>
        <sz val="8"/>
        <color indexed="8"/>
        <rFont val="Calibri"/>
        <family val="2"/>
      </rPr>
      <t>(Asegurarse que tenga acceso por parte de la OAP)</t>
    </r>
  </si>
  <si>
    <t>SEGUIMIENTO Y MONITOREO</t>
  </si>
  <si>
    <t>1. Desconocimiento sobre gestión de proyectos y procesos.
2. Desarticulación entre el Plan Estratégico, los proyectos y los procesos de la Lotería de Bogotá.
3.Desconocimiento del Plan Estratégico por parte del talento humano de la empresa.
4. Bajos niveles de conocimiento por parte del talento humano para ejecutar los proyectos estratégicos
5. Debilidad en formulación y seguimiento de indicadores estratégicos.
6. Bajo nivel de implementación de acciones correctivas ante el incumplimiento de metas
7.  Mala planeación en la definción de los proyectos y actividades.</t>
  </si>
  <si>
    <t>RE-01</t>
  </si>
  <si>
    <t>Posibilidad de afectación económica y reputacional por incumplimiento del Plan Estratégico debido a desconocimiento sobre gestión de proyectos y procesos</t>
  </si>
  <si>
    <t>1. Perdidas financieras.
2. Ajustes a las metas del plan estratégico
3. Replanteamiento de estrategias y acciones en el plan de acción
4. Planes de mejoramiento
5. Incumplimiento de metas</t>
  </si>
  <si>
    <t>1. Desconocimiento del entorno de la empresa
2. Fijar objetivos y metas con poca capacidad de medición y objetividad.
3. Desconocimiento de la normatividad aplicable a la Lotería de Bogotá
4. Desconocimiento de método de reconocido valor técnico para la formulación de la estrategia
5. Entorno y condiciones de mercado cambiantes
6. Desarticulación del Plan Estratégico con el Plan de Desarrollo Distrital</t>
  </si>
  <si>
    <t>RE-02</t>
  </si>
  <si>
    <t>Posibilidad de afectación económica por desconocimiento del entorno de la Lotería de Bogotá al realizar una inadecuada definición de objetivos, recursos y metas estratégicas</t>
  </si>
  <si>
    <t>1. Incumplimiento del Plan Estratégico
2. Baja ejecución presupuestal</t>
  </si>
  <si>
    <t>1. Formular el proyecto de inversión con plazos inadecuados de ejecución
2. Falta de gestión por parte de los responsables de ejecutar el proyecto
3. Falta de seguimiento y generación de alertas oportunas a la ejecución del proyecto</t>
  </si>
  <si>
    <t>RE-03</t>
  </si>
  <si>
    <t>Posibilidad de afectación económica por incumplimiento del proyecto de inversión asociado al Plan Estratégico debido a falta de gestion por parte de los responsables de ejecución</t>
  </si>
  <si>
    <t>Baja ejecución presupuestal
Incumplimiento de metas del Plan Estratégico y del Plan de Desarrollo Distrital
Afectación en la gestión institucional.
Investigaciones disciplinarias y fiscales</t>
  </si>
  <si>
    <t>1. Baja cultura de administración del riesgo por parte del talento humano de la empresa
2. Desconocimiento de metodologia de administración del riesgo</t>
  </si>
  <si>
    <t>RP-01</t>
  </si>
  <si>
    <t>Posibilidad de afectación económica, reputacional y de operación debido a que el sistema de administración del riesgo no corresponda a las necesidades de la empresa por debilidades en seguimiento y apropiación de conocimientos en gestión del riesgo.</t>
  </si>
  <si>
    <t>1. Materialización de riesgos
2. Inadecuada identificación y valoración de riesgos
3. Afectación en la operación de la empresa</t>
  </si>
  <si>
    <t>1. Desconocimiento de plazos para presentación de informes
2. Falta de gestión por parte de los líderes de proceso para la presentación de informes.
3. Alto volumen de trabajo que dificulta la elaboración de informes
4. Desactualización de la matriz de comunicaciones de la entidad por posibles cambios normativos y/o regulaciones de los entes externos.</t>
  </si>
  <si>
    <t>RG-01</t>
  </si>
  <si>
    <t xml:space="preserve">Posibilidad de afectación económica y reputacional debido a no presentar, o presentar informes o dar respuesta a requerimientos de entes externos por fuera de los términos establecidos, debido al desconocimiento de plazos para la presentación </t>
  </si>
  <si>
    <t>1. Incumplimiento de plazos ante entes de control.
2. Investigaciones fiscales y/o disciplinarias</t>
  </si>
  <si>
    <t>1. Convocatoria insuficiente sobre la audiencia pública de rendición de cuentas (no se invitan a todos los segmentos de interés).
2. Falta de interés por parte de las partes interesadas .
3. Canales de comunicación no pertinentes.
4. Falta de planeación y diseño de la estrategia de rendición de cuentas.
5. Falta de divulgación, apropiación y liderazgo por parte de los Jefes de Unidad sobre la estrategia de rendición de cuentas.
6. Falta de asignación de recursos para implementar la estrategia de rendición de cuentas.</t>
  </si>
  <si>
    <t>RG-02</t>
  </si>
  <si>
    <t>Posibilidad de afectación reputacional por incumplimiento de la Estrategia de Rendición de Cuentas y Participación Ciudadana debido a falta de divulgación, apropiación y liderazgo por parte de los Jefes de área sobre la estrategia</t>
  </si>
  <si>
    <t>1. Desconocimiento en la gestion de la entidad.
2. Incumplimiento a la normatividad, y posibles faltas disciplinarias.
3. Baja recepción de aportes o ideas por parte de las partes interesadas para el diseño de estrategias futuras.
4. Informe incompleto</t>
  </si>
  <si>
    <t>Transversal</t>
  </si>
  <si>
    <t xml:space="preserve">1. La toma de decisiones de temas asociados al proceso se encuentra concentrados en un único responsable, lo cual impide que se ejecute control sobre las decisiones tomadas
2. Concentración de funciones que pueda interferir con la toma de decisiones del proceso
3. Acceder a presiones u ofrecimientos para que el personal, manipule la información del proceso a efectos de favorecer intereses particulares y/o por conflicto de intereses que puedan beneficiar a un tercero.
4. Posible aplicación inadecuada u omisión de las normas relacionadas con el conflicto de interés.
5. Las respuestas de las PQRSD del proceso se encuentran a cargo de un único profesional, lo cual impide que se ejecute control sobre las decisiones tomadas.
6. Existe un interés particular de una persona que podría influir en las funciones como servidor público.
7. Existe un interés particular del servidor público que podría influir en sus funciones y obligaciones como servidor público.
8. Tener los documentos físicos almacenados fuera de las instalaciones de la Entidad.
9. No tener claramente definidos e implementados los criterios el control de acceso y consulta de los documentos físicos y electrónicos en el archivo de gestión y archivo central en el proceso
10. Existencia de un interés personal del servidor público o de algún miembro de su familia en alguna situación  en la gestión propia de la entidad para beneficio propio, omitiendo el control al cumplimiento normativo y reglamentario que debe hacerse a la entidad o al cumplimiento de sus funciones.
</t>
  </si>
  <si>
    <t>Posibilidad de conflicto de interés particular y directo que impacte en la toma de decisiones o en el cumplimiento de las funciones y/o actividades del  proceso, debido al no reporte o actualización periódica de la declaración de conflictos de intereses por parte de los servidores públicos y contratistas, lo que no permitirá a la entidad tomar las acciones preventivas y/o correctivas frente a las situaciones que atenten o lesionen la moralidad en la entidad; en cumplimiento a lo establecido en el procedimiento PRO320-606 GESTIÓN DE CONFLICTOS DE INTERESES</t>
  </si>
  <si>
    <t xml:space="preserve">1. Falta de credibilidad en la gestión institucional.
2. Desviaciones en la planeación institucional"
3. Se impacta negativamente el buen nombre del proceso y de la entidad
4. Incumplimiento de la misión de la entidad.
5. Investigaciones disciplinarias.
6. Pérdida de imagen institucional.
7. Incumplimientos a lineamientos internos
8. Incumplimiento de lo establecido en el Código Único Disciplinario y Código de Integridad y Ética
9. Detrimento del patrimonio público
10. Pérdida de la información en cualquier etapa de gestión de los documentos.
11. Desgaste administrativo y reprocesos
12.Sanciones penales, fiscales, disciplinarias y legales.
13. Incumplimiento de las funciones.
14. Investigaciones de los órganos de control.
15. Sanciones de los órganos de control.
</t>
  </si>
  <si>
    <t>1. Desconocimiento de los términos de ley para dar repuesta a las PQRS.
2. No tramitar de manera oportuna la respuesta a la PQRS por parte del responsable.
3. Desconocimiento del manejo del Sistema Distrital para la Gestión de Peticiones Ciudadanas - Bogotá te escucha.
4. Falta de oportunidad al momento de la asignación de las PQRS a las áreas responsables.
5. Posibilidad de asignar las PQRS al área equivocada para su gestión por parte del área de Atención al Cliente.</t>
  </si>
  <si>
    <t>RG-18</t>
  </si>
  <si>
    <t>Posibilidad de afectación reputacional por vencimiento de términos en la atención de PQRS debido al desconocimiento de los términos de ley para dar repuesta a las PQRS y el no trámite de manera oportuna la respuesta a las PQRS por parte del responsable.</t>
  </si>
  <si>
    <t>1. Investigación disciplinaria.
2. Generación de tutelas
3. Impacto negativo en la imagen institucional</t>
  </si>
  <si>
    <t>Se escoge periodicidad trimestral debido a que se realizan seguimientos con esta periodicidad, para el nivel de ocurrencia, se toma el sugerido por la Política de Administración del Riesgo de la Lotería de Bogotá.
Frente al impacto, se estableció afectación económica leve, debido a la disminución de ventas, como meta del Plan Estratégico, y afectación reputacional menor, debido a las instancias ante quienes se afectaría la imagen de la Lotería de Bogotá.</t>
  </si>
  <si>
    <t>La definición de metas se realiza de manera anual, y se establece el nivel de ocurrencia en 1, como sugerida por la Política de Administración del Riesgo.
Frente al impacto, se estableció afectación económica leve, debido al cumplimiento del indicador "Nivel de cumplimiento de proyección de ingresos", de igual modo, se estableció afectación reputacional menor, debido a las instancias ante quienes se afectaría la imagen de la Lotería de Bogotá.</t>
  </si>
  <si>
    <t>Se escoge periodicidad mensual debido ha que se realizan seguimientos con esta periodicidad por parte de la Oficina Asesora de Planeación , nivel de ocurrencia en tres, debido a que en la vigencia 2020 se ejecutó el 100% del presupuesto, pero quedaron productos del proyecto pendientes por entregar en la vigencia 2025.
Frente al impacto, se escoge afectación económica menor, debido a que para la vigencia 2025 el presupuesto vigente del proyecto de inversion es de $405.000.000 (MCTE).
Frente a la afectación reputacional, se escoge de acuerdo a las instancias donde se afectaría la imagen de la entidad, en caso de materializarse el riesgo.</t>
  </si>
  <si>
    <t xml:space="preserve">Se escoge periodicidad semanal debido a que los riesgos se pueden materializar en cualquier momento de la operación; la afectación es económica, reputacional y de la operación debido a la posible materialización de riesgos </t>
  </si>
  <si>
    <t>Se escoge periodicidad mensual, debido a la periodicidad promedio de los informes de la Lotería de Bogotá, se incluye afectación económica y reputacional.</t>
  </si>
  <si>
    <t>La probabilidad se definió de carácter semestral debido a la audiencia pública de rendición de cuentas y el seguimiento semestral a la estrategia, y el nivel de ocurrencia en cero, debido a que el riesgo no se ha materializado.
En caso de materializarse el riesgo, únicamente habría afectación reputacional, se estableció en moderado debido a la imagen afectada de la Lotería de Bogotá, y ante quién se vería afectada dicha imagen.</t>
  </si>
  <si>
    <t>El nivel de ocurrencia por año se eligió teniendo en cuenta las socializaciones y sensibilizaciones sobre la gestión de PQRS de manera trimestral, así como envío de correos recordando sobre oportunidad en gestión de PQRS en los términos de Ley.
Frente al impacto, se definió teniendo en cuenta que la materialización del riesgo afectaría la imagen reputacional del área que no responda de manera oportuna la PQRS.</t>
  </si>
  <si>
    <t>Trimestralmente el profesional designado de la Oficina Asesora de Planeación verifica el estado general del cumplimiento de cada uno de los objetivos estratégicos y las alertas pertinentes frente a los incumplimientos y desviaciones a través del análisis de cada uno de los indicadores reportados por los líderes de los procesos en un informe consolidado. 
Si se presenta una desviación frente al control, la Oficina Asesora de Planeación genera la alerta respectiva de cumplimiento en el informe de seguimiento a indicadores.
Como soporte de la ejecución del control resultan el cuadro de mando de indicadores, y el informe de seguimiento a indicadores estratégicos y de gestión.</t>
  </si>
  <si>
    <t>Semestralmente el profesional designado de la Oficina Asesora de Planeación realiza acompañamiento a los líderes de los procesos que soliciten apoyo para efectuar la revisión la matriz de riesgos como parte del ejercicio de dimensionamiento de los objetivos, donde se identifican nuevos riesgos que puedan afectar los objetivos estratégicos de la entidad.
Si se presenta desviación del control, es decir, si se llega a materializar un riesgo, se procederá con lo dispuesto en el Procedimiento Registro Eventos de Riesgo.
Como soporte de la ejecución del control resulta la matriz de riesgos por proceso.</t>
  </si>
  <si>
    <t>De manera anual, el Jefe de la Oficina Asesora de Planeación presentará el diagnóstico organizacional ante el Comité Institucional de Gestión y Desempeño para su revisión y/o actualización.
Si se presentan desviaciones, es decir, si se evidencia desactualización del diagnóstico, se procederá a actualizarlo con los líderes de proceso.
Como soporte del control resulta el diagnóstico organizacional actualizado, y el acta del CIGYD donde se presente.</t>
  </si>
  <si>
    <t>Trimestralmente el profesional designado de la Oficina Asesora de Planeación verificará el cumplimiento de la ejecución física y presupuestal del proyecto de inversión, con el fin de cumplir las metas establecidas.
Si se presenta una desviación frente al control, la Oficina Asesora de Planeación genera la alerta respectiva de cumplimiento en el informe de seguimiento a proyecto de inversión.
Como soporte de la ejecución del control resulta el informe de seguimiento a proyecto de inversión.</t>
  </si>
  <si>
    <t>El profesional designado de la Oficina Asesora de Planeación trimestralmente realizará seguimiento a la ejecución del proyecto de inversión en el Sistema de Seguimiento de la Inversión Distrital (SEGPLAN) con el fin de verificar el cumplimiento de las metas formuladas en el proyecto.
Si se presenta una desviación frente al control, la Oficina Asesora de Planeación genera la alerta respectiva de cumplimiento en el informe de seguimiento a proyecto de inversión.
Como soporte de la ejecución del control resulta el informe de seguimiento a proyecto de inversión y el seguimiento registrado en SEGPLAN.</t>
  </si>
  <si>
    <t>El Jefe Oficina Asesora de Planeación verifica, consolida y presenta ante el Comité Institucional de Coordinación de Control Interno la matriz de riesgos institucional de la vigencia, por lo menos una vez al año, a más tardar el 31 de enero, a partir de esta aprobación, la Oficina Asesora de Planeación apoyará a los líderes que soliciten apoyo en la actualización de la matriz de su proceso a lo largo de la vigencia.
Si se presenta desviación sobre el control, es decir, si no se presentan actualizaciones durante el mes de enero para la actualización de la matriz en la nueva vigencia, el Jefe de la Oficina Asesora de Planeación somete para aprobación la matriz de riesgos de la vigencia anterior, entendiéndose que los riesgos y controles continúan vigentes.
Como soporte de la ejecución del control resulta la matriz de riesgos publicada en página web y el acta del CICCI.</t>
  </si>
  <si>
    <t>El profesional designado de la Oficina Asesora de Planeación bimestralmente, realizará seguimiento al estado de controles, así como de la materialización de riesgos de la organización, a partir de la información reportada por los procesos, con el fin de determinar la efectividad de los controles para evitar la materialización de riesgos.
Si se presenta desviación, es decir, si la Oficina Asesora de Planeación identifica que algún proceso no ha cargado la información pertinente, solicitará al líder del proceso responsable la información.
Como soporte de la ejecución del control resultan los informes bimestrales de seguimiento que realiza la Oficina Asesora de Planeación a las matrices de riesgo.</t>
  </si>
  <si>
    <t>El profesional designado de la Oficina Asesora de Planeación, por lo menos una vez al año realizará una capacitación sobre riesgos y evaluará su apropiación mediante un cuestionario de conocimientos dirigida a los funcionarios y contratistas participantes, con el objetivo de fortalecer la cultura de administración del riesgo al interior de la entidad.
Si se detecta una desviación, es decir, si el promedio general de respuestas acertadas en el cuestionario es menor a 70 de 100 puntos posibles, la Oficina Asesora de Planeación socializará mediante correo electrónico institucional la Política de Administración del Riesgo, así como el cuestionario aplicado, con las respuestas correctas para conocimiento de los asistentes.
Como soporte de la ejecución del control resulta el listado de asistencia de la capacitación.</t>
  </si>
  <si>
    <t>El líder del proceso mensualmente verificará los informes que su área deba remitir, mediante la Matriz de Comunicaciones, con el fin de reportar la información en los tiempos previstos por Ley y este a su vez enviará o designará a un miembro de su equipo para enviar un correo electrónico a la Oficina Asesora de Planeación bimestralmente , indicando el cumplimiento de los informes del proceso Evaluación Independiente y Control a la Gestión relacionados en la matriz.
Si se detectan desviaciones en el control, es decir:
1) si se identifica que la información en la matriz de comunicaciones está desactualizada, el líder del proceso o un auditor de su equipo designado, deberá solicitar la actualización ante el área de Comunicaciones y Mercadeo; 
2) Si se identifica incumplimiento de algún reporte en los tiempos previstos, de manera inmediata, el líder del proceso o un auditor de su equipo designado, realizará el reporte de información registrada en la matriz de comunicaciones y diligenciará y enviará los formatos de materialización de riesgos a la Oficina de Planeación Estratégica.
Como evidencia de la ejecución del control, resultan los correos electrónicos bimestrales remitidos por el líder del proceso o un miembro del equipo de trabajo designado, al personal de la Oficina Asesora de Planeación con el reporte de cumplimiento o incumplimiento de los informes contenidos en la matriz de comunicaciones.</t>
  </si>
  <si>
    <t>Semestralmente, el profesional designado de la Oficina Asesora de Planeación  realizará seguimiento a los informes que se deben publicar en la página web en el botón de transparencia, verificando la oportunidad en divulgación de la información.
Si la Oficina Asesora de Planeación identifica que algún proceso no ha cargado la información pertinente, solicitará al líder de proceso y facilitador responsables la información.
Como soporte del control resulta el instrumento de seguimiento al botón de transparencia que diligencia la Oficina Asesora de Planeación.</t>
  </si>
  <si>
    <t>Por lo menos una vez al año, el Jefe de la Oficina Asesora de Planeación verificará y liderará con los líderes de proceso, la formulación de las actividades del Plan de Participación Ciudadana y Rendición de Cuentas, con la finalidad de que este plan se articule a la Estrategia de Participación Ciudadana y Rendición de Cuentas, y de cuenta de los espacios participativos de la entidad.
En caso de presentarse una desviación, es decir, si las áreas responsables no retroalimentan la información del plan, se continuará con las mismas actividades y metas de la vigencia anterior.
Como soporte de la ejecución del control, resulta el Plan de Participación Ciudadana y Rendición de Cuentas aprobado en el Comité Institucional de Gestión y Desempeño.</t>
  </si>
  <si>
    <t>El profesional designado de la Oficina Asesora de Planeación semestralmente debe realizar seguimiento a las actividades definidas en el Plan de Participación Ciudadana y Rendición de Cuentas, mediante el suministro de información de las áreas responsables, con el fin de identificar atrasos u omisiones significativas que puedan afectar el cumplimiento de los espacios participativos.
En caso de detectarse una desviación, la Oficina Asesora de Planeación plasmará las actividades atrasadas en el informe de seguimiento a la Estrategia de Participación Ciudadana y Rendición de Cuentas.
Como soporte de la ejecución del control, resulta el informe semestral de Seguimiento a la Estrategia de Participación Ciudadana y Rendición de Cuentas.</t>
  </si>
  <si>
    <t>Los jefes de Oficina, Dirección y/o Unidades de la Entidad realizarán el monitoreo y seguimiento mensual de todos los casos que han sido clasificados como reales o aparentes de Conflictos de intereses, y en caso de que se detecten, deberán gestionarlo al interior del área para determinar que no se configure el conflicto de interés.
En caso de que los jefes de Oficina, Dirección y/o Unidades de la Entidad, no puedan gestionar el conflicto de intereses, deberá trasladarlo a la Unidad de Talento Humano para el trámite pertinente.
Como soporte de la ejecución del Control se debe generar un acta entre los involucrados donde se gestionó el conflicto de intereses y en el caso de requerir el traslado a la Unidad de Talento Humano, el soporte será el correo electrónico de envío.</t>
  </si>
  <si>
    <t>El Jefe de área cada vez que reciba una PQRS para su respectiva gestión, verificará los términos de Ley para dar respuesta a las mismas, con el objetivo de evitar retrasos en la oportunidad del trámite correspondiente.
En caso de la no gestión oportuna en la respuesta a las PQRS, una vez identificada la respuesta fuera de términos de Ley, se responderá de manera inmediata, y se informará sobre la materialización del riesgo a las oficinas de Control Interno y Planeación a través del diligenciamiento de los formatos correspondientes en conjunto con el área de Atención al Cliente, quien remitirá los formatos correspondientes.
Como soporte de la ejecución del control, se contará con las respuestas oportunas a PQRS tramitadas por correo electrónico, SIGA y el Sistema Distrital para la Gestión de Peticiones Ciudadanas - Bogotá Te Escucha.</t>
  </si>
  <si>
    <t>Procedimiento Plan Estratégico PRO-332-187</t>
  </si>
  <si>
    <t>Procedimiento Plan Estratégico PRO-332-187
Procedimiento Administración del Riesgo PRO-102-256
Procedimiento Registro Eventos de Riesgo</t>
  </si>
  <si>
    <t>Procedimiento PRO332-189-7 Formulación Proyecto de Inversión.</t>
  </si>
  <si>
    <t>Procedimiento PRO332-189-7 Formulación Proyecto de Inversión</t>
  </si>
  <si>
    <t>Procedimiento PRO102-256-8 Administración del Riesgo</t>
  </si>
  <si>
    <t>Política de Transparencia y Acceso a la Información Pública</t>
  </si>
  <si>
    <t>Procedimiento Rendición de Cuentas PRO 332-341-2
Estrategia de Rendición de Cuentas</t>
  </si>
  <si>
    <t>Procedimiento PRO320-606 GESTIÓN DE CONFLICTOS DE INTERÉS</t>
  </si>
  <si>
    <t>Procedimiento Atención PQR PRO104-207-7
Correos electrónicos enviados por el responsable de Atención al Cliente.</t>
  </si>
  <si>
    <t>Enviar el informe de seguimiento a indicadores a todos los Jefes de área, otorgando un plazo para recibir comentarios, previo a su publicación en página web.</t>
  </si>
  <si>
    <t>Informe de seguimiento a indicadores, y correo electrónico</t>
  </si>
  <si>
    <t>Presentar la matriz de riesgos institucional actualizada por lo menos dos veces al año</t>
  </si>
  <si>
    <t>Matriz de riesgos por proceso</t>
  </si>
  <si>
    <t>Presentar el diagnóstico organizacional, y acta respectiva de presentación ante el Comité Institucional de Gestión y Desempeño</t>
  </si>
  <si>
    <t>Diagnóstico organizacional</t>
  </si>
  <si>
    <t>Presentar la ejecución del proyecto de inversión trimestralmente en el Comité Institucional de Gestión y Desempeño-</t>
  </si>
  <si>
    <t>Actas del CIGYD
Presentación utilizada en el CIGYD</t>
  </si>
  <si>
    <t>Realizar seguimiento trimestralmente a la ejecución del proyecto en SEGPLAN</t>
  </si>
  <si>
    <t>Soporte de seguimiento trimestral realizado en SEGPLAN</t>
  </si>
  <si>
    <t>Presentar para aprobación del CICCI la matriz de riesgos institucional</t>
  </si>
  <si>
    <t>Acta del CICCI</t>
  </si>
  <si>
    <t>Realizar informes bimestrales de seguimiento a matrices de riesgos</t>
  </si>
  <si>
    <t>Informes de seguimiento a matrices de riesgo</t>
  </si>
  <si>
    <t>Realizar capacitación anual sobre administración del riesgo</t>
  </si>
  <si>
    <t>Listado de asistencia</t>
  </si>
  <si>
    <t>Presentar en PDF los correo electrónicos enviados a la Oficina Asesora de Planeación de manera bimestral</t>
  </si>
  <si>
    <t>Archivo (s) PDF de los correo electrónicos enviados a la Oficina Asesora de Planeación.</t>
  </si>
  <si>
    <t>Realizar seguimiento semestralmente al enlace de transparencia</t>
  </si>
  <si>
    <t>Informe de seguimiento a enlace de transparencia</t>
  </si>
  <si>
    <t>Presentar para aprobación del CIGD el Plan de Participación Ciudadana y Rendición de Cuentas</t>
  </si>
  <si>
    <t>Socializar el informe semestral de seguimiento a la Estrategia de Rendición de Cuentas y Participación Ciudadana</t>
  </si>
  <si>
    <t>CÓDIGO
FRO-103-642-1</t>
  </si>
  <si>
    <t>VIGENTE DESDE:
31/07/2025</t>
  </si>
  <si>
    <t xml:space="preserve">1. Desconocimiento del manual de marca.
2. Desconocimiento del manual de comunicacions. 
3. Emitir documentación o piezas sin solicitar la aprobacion del area de Comunicaciones y Mercadeo. </t>
  </si>
  <si>
    <t>RG-03</t>
  </si>
  <si>
    <t>Posibilidad de afectación reputacional por uso incorrecto de la marca corporativa debido al desconocimiento del Manual de Marca.</t>
  </si>
  <si>
    <t>1. Demandas por derechos de autor, uso inapropiada de la marca, uso incorrecto del lenguaje o disciminación a poblaciones.
2. Desfiguracion de la marca y los mensajes.</t>
  </si>
  <si>
    <t>La probabilidad se definió de carácter anual, ya que puede ocurrir en cualquier momento, el nivel de ocurrencia en cero, debido a que el riesgo no se ha materializado.
En caso de materializarse el riesgo, únicamente habría afectación reputacional, se estableció en bajo debido a la imagen afectada de la Lotería de Bogotá, y ante quién se vería afectada dicha imagen.</t>
  </si>
  <si>
    <t>Los profesionales del área de comunicaciones cada vez que la entidad lo requiera deben realizar una revisión y actualización de los documentos:
1. Manual de marca corporativa.
2. Manual de comunicaciones interno y externo.
3. Estrategia de Comunicaciones.
Estos documentos reflejan los lineamientos para el uso, aplicación, correcta difusión y construcción de la marca, una vez sean actualizados estos documentos deben ser socializados a todos los funcionarios de la Lotería y puestos a disposición en la Intranet de la Entidad.
DESVIACIONES:
En el caso que los profesionales de la entidad no puedan realizar la actualización de estos documentos (en caso de requerirse) se contratara este servicio con la agencia de publicidad vigente.
EVIDENCIA:
Manuales y Estrategias actualizados (nueva versión).</t>
  </si>
  <si>
    <t>1. Manual de marca corporativa.
2. Manual de comunicaciones interno y externo.
3. Estrategia de Comunicaciones.</t>
  </si>
  <si>
    <t>Revisar la pertinencias de actualizar los documentos:
1. Manual de marca corporativa.
2. Manual de comunicaciones interno y externo.
3. Estrategia de Comunicaciones.</t>
  </si>
  <si>
    <t>Cada vez que un tercero o un funcionario de nuestra entidad solicite la aprobación de una pieza gráfica o material de merchandising de comunicación bajo la marca Lotería de Bogotá, deberá enviarla por correo electrónico al área de Comunicaciones y Mercadeo. La persona encargada en esta dependencia verificará que cumpla con los lineamientos establecidos en el Manual de Marca y procederá con su respectiva aprobación o solicitará ajustes si fuera necesario. El tiempo máximo para realizar esta revisión será de 5 días hábiles a partir de la recepción del correo electrónico. 
Nota: todas las piezas gráicas y audiovisuales que envié la Agencia de Publicidad, serán aprobadas por el supervisor del contrato. 
DESVIACIÓN:
Que un tercero utilice una pieza gráfica o de merchandising sin la previa revisión y autorización del área de Comunicaciones y Mercado. 
EVIDENCIA:
Correos de solicitud y aprobación por parte del encargado del área de Comunicaciones y Mercadeo y el informe mensual del contrato de la agencia de publicidad donde se encuentra el material aprobado y facturado.</t>
  </si>
  <si>
    <t>Documento metodológico de revisión de piezas de comunicación</t>
  </si>
  <si>
    <t>Revisar y aprobar el material enviado por las areas de la Lotería de Bogotá, asi como el material desarrollado por la agencia de publicidad contratada.</t>
  </si>
  <si>
    <t>Los profesionales del área de Comunicaciones y Mercadeo deben llevar un seguimiento mensual de las alertas generadas por la herramienta Google Alerts, con el fin de detectar menciones negativas tanto de la marca Lotería de Bogotá como de los directivos. Esto permitirá estar al tanto de lo que se comenta en internet sobre la marca y actuar con prontitud ante cualquier información desfavorable proveniente de medios y portales digitales. 
DESVIACIONES: 
Si los profesionales del área no detectan a tiempo una alerta negativa sobre la marca, deberán actuar de manera inmediata para contrarrestar esta información y evitar posibles afectaciones a la reputación de la empresa.
EVIDENCIA: 
Informe mensual de monitoreo de Google Alerts, generado y almacenado en la carpeta del contrato del Community Manager.</t>
  </si>
  <si>
    <t>Informe y/o correos electronicos</t>
  </si>
  <si>
    <t xml:space="preserve">Realizar monitoreo e informe las alertas enviadas por Google Alerts. </t>
  </si>
  <si>
    <t>1. Vocero no autorizado por la entidad para realizar comunicaciones oficiales.
2. Comunicación no aprobada, ni gestionada por el area de Comunicaciones y Mercadeo
3. Vocero no se apega al manual de comuniaciones de la entidad.
4. Desconocimiento de los lineamientos en materia de comunicaciones por parte de algún funcionarios.</t>
  </si>
  <si>
    <t>RG-04</t>
  </si>
  <si>
    <t>Posibilidad de afectación reputacional por gestión inadecuada del mensaje debido a no  hacer uso de los lineamientos del manual de comunicaciones interno y externo de la entidad.</t>
  </si>
  <si>
    <t>1. Crisis de Marca y/o reputación on line.
2. Demandas.
3. Afectar reputación de la marca y los productos de la entidad.
4. Afectar la percepción del servicio.</t>
  </si>
  <si>
    <t xml:space="preserve">El responsable del área de Comunicaciones y Mercadeo llevará a cabo anualmente una capacitación dirigida a los miembros de la subgerencia Comercial y Operativa encargados de gestionar contenido. El objetivo es asegurar que se conozcan y apliquen los lineamientos establecidos en el Manual de Comunicaciones Interno y Externo de la entidad, así como estar al tanto de posibles actualizaciones realizadas en dichos lineamientos. 
DESVIACIONES:
Al no realizarse la capacitación anual, se deberán remitir los manuales del área de Comunicaciones y Mercadeo para el conocimiento de dichos lineamientos por parte de los profesionales que gestionan contenido. 
EVIDENCIA:
Lista de asistencia y acta de capacitación. </t>
  </si>
  <si>
    <t>Manual de comunicaciones interno y externo</t>
  </si>
  <si>
    <t>Ejecutar los lineamientos de comunicación del manual de comunicaciones interno y externo de la entidad.</t>
  </si>
  <si>
    <t>Talento Humano</t>
  </si>
  <si>
    <t>No tener actualizada la base de datos de correos electronicos autorizada para el envio de mensajes publicitarios en la plataforma de mailing contratada por la entidad.</t>
  </si>
  <si>
    <t>RPDP-01</t>
  </si>
  <si>
    <t>Posibilidad de afectacion jurídica por incurrir en fallas en el principio de libertad y transparencia por enviar correos electronicos publicitarios a clientes de la pagina web que no dieron su autorizacion para ello o que la revocaron, causado por tener desactualizada la base de datos de correos con autorización de envio de mensajes publicitarios en la plataforma de de mailing contratada por la entidad.</t>
  </si>
  <si>
    <t>1. Demandas o acciones legales en contra de la entidad.
2. Multas y sanciones a la entidad.
3. Apertura de procesos disciplinarios para los responsables involucrados.</t>
  </si>
  <si>
    <t>Se definio una periodicidad trimestral debido a que esta es la frecuencia en la que se actualiza la base de datos de correos electrónicos habilitados para recibir mensajes publicitarios, y se tomó como nivel de ocurencia la linea base recomendada en el manual de administración de riesgos de la entidad.
Para el impacto se considera un impacto economico bajo, ya que la materialización del riesgo puede terminar en denuncias ante la Superintendencia de Industria y Comercio que pueden o no prosperar.</t>
  </si>
  <si>
    <t>El profesional designado por el jefe del Área de Comunicación y Mercadeo Se le solicita a la Oficina de Gestion Tecnologica e Innovación de manera trimestral, la base de datos de los correos de los clientes a los que se posee la autorizacion para enviar mensajes publicitarios en la plataforma de la página web comercial. Esta base de datos se carga en la plataforma de mailing contratada por la entidad.
En caso de que la Oficina de Gestión Tecnológica e Innovación no responda el requerimiento, el profesional designado del área volverá a reiterar la solicitud vía memorando interno y escalar la situación hasta recibir respuesta.
Como evidencia del control se conservan los correos de comunicación con la Oficina de Gestión Tecnológica y/o la base de datos.</t>
  </si>
  <si>
    <t>Actualizar trimestralmente la base de datos en la plataforma de mailing contratada por la entidad.</t>
  </si>
  <si>
    <t>Cada vez que el usuario anule la suscripción en el boton del correo enviado, los encargados de la plataforma de mailing remiten la base de datos de correos a dar de baja al supervisor del contrato, el cual procede a remitir la base de datos a la Oficina de Gestión Tecnológica e Innovación para actualizar la base de datos de la página web, eliminando el permiso de mailing del usuario de la base de datos con autorización.
Como evidencia del control se conservan los correos de comunicación y la bases de datos de correos a dar de baja.</t>
  </si>
  <si>
    <t xml:space="preserve">Remitir la base de datos de correos a dar de baja a la Oficina de Gestión Tecnológica e Innovación para actualizar la base de datos de la página web, eliminando al usuario de la base de datos con autorización.
</t>
  </si>
  <si>
    <t>Factor externo</t>
  </si>
  <si>
    <t>1. Desconocimiento de la ciudadanía respecto de la normatividad existente para la realización de Juegos Promocionales y Rifas.
2. Incumplimiento de los requisitos legales para la realización de Juegos Promocionales y Rifas.</t>
  </si>
  <si>
    <t>RG-05</t>
  </si>
  <si>
    <t>Posibilidad de afectación económica y reputacional de naturaleza pública por la disminución de solicitudes y autorizaciones de juegos promocionales y rifas de competencia de la Lotería de Bogotá a causa del desconocimiento y/o incumplimiento de la normatividad relacionada con los Juegos Promocionales y Rifas</t>
  </si>
  <si>
    <t xml:space="preserve">1. Disminución de los ingresos a la Lotería y transferencias al sector salud.
2. Afectación de la imagen institucional </t>
  </si>
  <si>
    <t>1. Ofrecimiento de dádivas para expedición de la autorización de rifas y juegos promocionales durante el trámite.
2. Coacción de terceros para expedición de autorización.
3. Soportes de documentación incompleta o adulterada para la expedición de la autorización.</t>
  </si>
  <si>
    <t>Posibilidad de afectación  reputacional por expedición de autorización de promocionales y rifas con incumplimiento de requisitos legales con el fin de beneficiar a un tercero.</t>
  </si>
  <si>
    <t xml:space="preserve">1. Proceso sancionatorio
2.Apertura de procesos disciplinarios, fiscales y penales para los responsables involucrados.
</t>
  </si>
  <si>
    <t xml:space="preserve">1. Inexistencia del stock de formularios requeridos.
2. Demoras en la entrega de la firma impresora de los formularios.
3. Demoras o negligencia interna en el trámite administrativo de facturación de formularios.
4. Deterioro de rollos para la oportuna distribución al concesionario </t>
  </si>
  <si>
    <t>RF-01</t>
  </si>
  <si>
    <t>Posibilidad de afectación económica por incumplimiento en la entrega de formularios para la operación del chance debido a Inexistencia del stock de formularios requeridos</t>
  </si>
  <si>
    <t xml:space="preserve">1. Procesos disciplinarios, fiscales y penales.
2. Disminución de ingresos y transferencias a la salud.
3, Incumplimiento contractual </t>
  </si>
  <si>
    <t>1. Omision de la información por parte del concesionario.
2.  Fallas tecnológicas en el sistema de auditoria propio de la entidad.        
3. La no validacion de la informacion por parte del responsable del sello digital de la entidad concedente.       4.</t>
  </si>
  <si>
    <t>Posibilidad de afectación económica y reputacional por no validacion de la información  reportada por el Concesionario en los derechos de explotación, gastos de administracion, premios prescritos de chance y sus modalidades, premios prescirtos del incentivo con cobro  inmediato con el fin de beneficio propio o de terceros.</t>
  </si>
  <si>
    <t>1. Disminución de recursos para la salud
2.  Procesos sancionatorios, administrativos o judiciales al que diera lugar.
3. Afectación de la credibilidad de la Entidad.</t>
  </si>
  <si>
    <t>1. Desconocimiento del procedimiento de Planeación y Control Sorteos del Juego.
2. Error humano involuntario en la realización del cronograma del sorteo autorizado.
3, Inasistencia del delegado al sorteo autorizado.
4. Incumplimiento al plan de contingencia de los sorteos autorizados de apuestas permanentes.
5. Fallas tecnológicas de las plataformas que intervienen.</t>
  </si>
  <si>
    <t>RG-06</t>
  </si>
  <si>
    <t>Posibilidad de afectación económica, reputacional y de operación por incurrir en fallas en el proceso de planificación y/o desarrollo del sorteo debido a falta de información frente al sorteo autorizado.</t>
  </si>
  <si>
    <t>1. Realización del sorteo sin cumplimiento del protocolo para su realización.
2. Afectación de la imagen de la Lotería de Bogotá.
3. Suspensión temporal o definitiva a funcionarios de la Lotería de Bogotá, en la participación de los sorteos.
4. Retrasos en la realización del sorteo.
5. Afectación de la credibilidad de la Entidad.
6. Sanciones por parte de los entes de control.</t>
  </si>
  <si>
    <t>Falencias en control de asignación de serie y numeración por parte de la firma impresora.</t>
  </si>
  <si>
    <t>RG-07</t>
  </si>
  <si>
    <t>Posibilidad de afectación económica y reputacional por incurrir en duplicidad de serie y numeración debido a falencias en la asignación por parte de la firma impresora</t>
  </si>
  <si>
    <t>1. Afectación en la transferencia de derechos de explotación, y gastos de administración. 
2. Afectación en el pago potencial del formularui de chance con serie y numeración duplicada.
3. Afectación en transferencia por premios prescritos
4. Posible incidencia administrativa y/o judicial
5. Afectación reputacional de la Lotería de Bogotá</t>
  </si>
  <si>
    <t>1. Una persona no autorizada acceda al aplicativo comercial donde se conserva la información y la extraiga para uso personal</t>
  </si>
  <si>
    <t>RPDP-02</t>
  </si>
  <si>
    <t>Posibilidad de afectacion reputacional por incurrir en fallas en el principio de confidencialidad y seguridad en el tratamiento de los datos personales de los gestores y los ganadores de premios de rifas y promocionales conservados en el aplicativo comercial causado por acceso no autorizado o filtración de esta información por parte de alguno de sus responsables.</t>
  </si>
  <si>
    <t>1. Afectacion de la imagen de la entidad.
2. Posible afectación en la seguridad personal de los ganadores de premios.
2. Apertura de procesos disciplinarios y/o penales para los responsables involucrados.
3. Multas y sanciones por acciones civiles.</t>
  </si>
  <si>
    <t>1. Una persona no autorizada solicite la información correspondiente a los ganadores de chance y le sea entregada</t>
  </si>
  <si>
    <t>RPDP-03</t>
  </si>
  <si>
    <t>Posibilidad de afectacion reputacional por incurrir en fallas en el principio de confidencialidad y seguridad en el tratamiento de los datos personales de los ganadores de premios de de apuestas permanentes que se conservan en las bases de datos del concesionario causado por acceso no autorizado o filtración de esta información por parte de alguno de sus responsables.</t>
  </si>
  <si>
    <t>La probabilidad se acogió a lo establecido en la Política de Riesgos de la Lotería, específicamente con la línea base propuesta para los riesgos de periodicidad mensual.
El impacto se calculó teniendo en cuenta el valor girado al sector salud en la vigencia 2022 por concepto de explotación de juegos de suerte y azar, de promocionales y rifas (aproximadamente 500 millones de pesos).</t>
  </si>
  <si>
    <t>Se determina el riesgo de carácter semestral , debido a que nunca se ha materializado, se califica su nivel de ocurrencia en cero.
Frente al impacto reputacional, es leve, según las escalas de valoración del impacto.</t>
  </si>
  <si>
    <t>Se estableció la periodicidad de carácter semestral, debido a los pedidos y entregas, para el nivel de ocurrencia, se tuvo en cuenta la línea base sugerida por la Política de Administración del Riesgo.
Frente al impacto, se definió afectación económica leve, debido al valor en que incurriría la Lotería de Bogotá en caso de materializarse el riesgo.</t>
  </si>
  <si>
    <t>Se estableció periodicidad trimestral, nivel de ocurrencia uno, ya que no se cuenta con línea base, afectación económica mayor, teniendo en cuenta la dificultad para cuantificar el mercado ilegal de juegos de suerte y azar, y afectación reputacional moderada, en tanto la imagen de la Lotería se vería afectada con algunos usuarios.</t>
  </si>
  <si>
    <t>Se estableció periodicidad semestral, nivel de ocurrencia uno, ya que no se cuenta con línea base, afectación reputacional menor en caso de insasitencia por parte de los delegados de la Lotería de Bogotá al sorteo autorizado.</t>
  </si>
  <si>
    <t>Se escoge periodicidad diaria, debido al juego de apuestas permanentes o chance, afectación económica es la menor debido a que no se cuenta con elementos para cuantificar el valor, toda vez que depende de la situación del riesgo (si la duplicidad se presenta en una caja, o un lote, si los formularios salen al mercado, si son premiados, entre otros).</t>
  </si>
  <si>
    <t>Frente a la periodicidad, se establecio la periodicidad diaria, debido a que diariamente se puede estar recibiendo información de ganadores de premios, y para el nivel de ocurrencia se utilizó la linea base sugerida en la Política de Administración de Riesgo de la entidad.
Frente al impacto, se estableció la afectación reputacional como catastrófica debido a que la materializacion del riesgo podria conllevar a la afectación de la seguridad del ganador y a la publicación de la noticia en medios masivos nacionales.</t>
  </si>
  <si>
    <t>El profesional designado de la Unidad de Apuestas y Control de Juegos, mensualmente realiza seguimiento aleatorio a las rifas y juegos promocionales autorizados, y/o donde ofrezcan al público algún juego promocional, con el fin de comprobar el cumplimiento de requisitos.
Si se evidencia incumplimiento de requisitos por parte de algún gestor de rifas y promocionales, el responsable que identificó la situación, informa al Jefe de la Unidad de Apuestas y Control de Juegos, para proceder con el abogado sancionatorio.
Como soporte de la ejecución del control, se realizan las actas de visita administrativas de promocionales y rifas FRO-420-566</t>
  </si>
  <si>
    <t>El profesional  de la Unidad de Apuestas y Control de Juegos designado, cada vez que llega una solicitud de autorización de promocionales y rifas, revisa y evalúa los documentos radicados en la plataforma destinada para tal fin. 
Lo anterior, con el objetivo de verificar la completitud de acuerdo a la normatividad legal vigente y lo expuesto en el respectivo instructivo.
El jefe de Unidad de Apuestas y Control de Juegos validará que la documentación registrada cumple en su integridad con los requisitos estipulados por la ley, para hacer efectivo el acto administrativo de autorización.
Si existen inconsistencias y/o correcciones, el profesional de la Unidad de Apuestas y Control de Juegos designado debe requerir al solicitante la subsanación pertinente, mediante correo electrónico, para cumplir con los tiempos establecidos en la Ley.
Como soporte de la ejecución del control, resulta la plataforma de Juegos Promocionales y Rifas con documentos anexos por parte de los solicitantes, acorde a la matriz lista de chequeo</t>
  </si>
  <si>
    <t xml:space="preserve">
El profesional designado de la Unidad de Apuestas y control de Juegos por lo menos una vez al semestre visita la bodega de almacenamiento del proovedor impresor para constatar la existencia  stock de de los formularios impresor mediante muestro aleatorio.
Si en la visita se identifica inexistencia y/o insufiencia del stock se documentara en un acta y se informa al supervisor del contrato para que requiera al proovedor impresor. 
Como soporte de la ejuccion del control se cuenta con actas y/o informes de la visita. </t>
  </si>
  <si>
    <t xml:space="preserve">La unidad Apuestas y control de juegos mensualmente contrasta la informacion remitida por el concesionario de los diferentes formularios de declaracion con la informacion generada en el sistema de auditoria Chanseguro con el fin de soportar la  prevalidacion del supervisor del contrato.     
Si se identificacion inconsistencia en la informaicon constrastada esta se subsanara para su posterior validación, ya sea que se trate de un error en el sistema de auditoria o la información reportada por el consecionario.  
Como sorpote de la ejecuccion del control se remite al concesionario un comunicado con el sello de la prevalidacion de la informacion. </t>
  </si>
  <si>
    <t>El profesional  de la Unidad de Apuestas y Control de Juegos designado, mensualmente realiza el cronograma del sorteo autorizado El Dorado, donde verifica que por cada sorteo se cuente con un coordinador y suplente designados.
Lo anterior, teniendo en cuenta las novedades de los funcionarios de la entidad (vacaciones, teletrabajo, incapacidad, permisos, comisiones o sanción por inasistencia a sorteos pasados, por ejemplo), con la finalidad de contar con presencia de la Lotería de Bogotá para cada sorteo autorizado.
Si se presenta desviación del control, es decir, si en el cronograma se identifica que en algún sorteo no se cuenta con coordinador o suplente, el Jefe de la Unidad de Apuestas y Control de Juegos, o el Subgerente Comercial y de Operaciones (como segundo y tercer filtro de revisión), requieren al profesional de la Unidad, para ajustar el cronograma.
Como soporte de la ejecución del control, resulta el cronograma del sorteo autorizado El Dorado firmado por el Subgerente Comercial y de Operaciones.</t>
  </si>
  <si>
    <t>El responsable de la Unidad de Apuestas y Control de Juegos designada, mensualmente revisa las actas del Sorteo autorizado allegadas por el Concesionario, con la finalidad de verificar la asistencia de los delegados de la Lotería de Bogotá a cada uno de los sorteos autorizados.
En caso de identificar la inasistencia de un delegado al sorteo pertinente, se lo requiere para aclarar la causal de inasistencia, en caso de que esta no sea justificada, se procederá a suspender temporal o definitivamente al funcionario como delegado a los sorteos autorizados.
Como soporte del control resultan las actas del Concesionario, y el cronograma del sorteo autorizado, donde se anotan los funcionarios suspendidos, en caso de que hayan.</t>
  </si>
  <si>
    <t>Cada vez que se requiera, el Jefe de la Unidad de Apuestas Permanentes y Control de Juegos cita a mesa de trabajo entre la Unidad de Apuestas y Control de Juegos y la firma impresora ante una novedad presentada por el Concesionario con la finalidad de realizar seguimiento a lo observado por el contratista (concesionario).
No aplica decisión sobre desviación, toda vez que la firma impresora tiene la obligación de asistir a las mesas de trabajo.
Como soporte de la ejecución del control resultan actas de las reuniones.</t>
  </si>
  <si>
    <t>Semestralmente, el Jefe de la Unidad de Apuestas y Control de Juegos (supervisor del contrato) debe coordinar visitas a la planta de operaciones del contratista y trimestralmente a bodega, con la finalidad de realizar seguimiento a los puntos de control que dispone la firma impresora, de conformidad con el anexo técnico, para mitigar los defectos de calidad, así como verificar el stock de las bodegas respecto a lo establecido en las obligaciones del contrato (dos meses de producción adelantada), y mirar la logística de empaque y transporte de las cajas.
Como decisión sobre la desviación, es decir, si se encuentran novedades en el marco de las visitas, el Jefe de la Unidad de Apuestas y Control de Juegos comunica mediante radicado de SIGA a los responsables de la firma impresora para implementar las mejoras respectivas.
Como soporte de la ejecución del control resultan los informes de visita.</t>
  </si>
  <si>
    <t>El líder del proceso mensualmente verificará los informes que su área deba remitir, mediante la Matriz de Comunicaciones, con el fin de reportar la información en los tiempos previstos por Ley y este a su vez enviará o designará a un miembro de su equipo para enviar un correo electrónico a la Oficina Asesora de Planeación bimestralmente , indicando el cumplimiento de los informes del proceso relacionados en la matriz.
Si se detectan desviaciones en el control, es decir:
1) si se identifica que la información en la matriz de comunicaciones está desactualizada, el líder del proceso o un profesional del equipo designado, deberá solicitar la actualización ante el área de Comunicaciones y Mercadeo; 
2) Si se identifica incumplimiento de algún reporte en los tiempos previstos, de manera inmediata, el líder del proceso o un miembro de su equipo designado, realizará el reporte de información registrada en la matriz de comunicaciones y diligenciará y enviará los formatos de materialización de riesgos a la Oficina Asesora de Planeación.
Como evidencia de la ejecución del control, resultan los correos electrónicos bimestrales remitidos por el líder del proceso o un miembro del equipo de trabajo designado, al personal de la Oficina Asesora de Planeación con el reporte de cumplimiento o incumplimiento de los informes contenidos en la matriz de comunicaciones.</t>
  </si>
  <si>
    <t>El jefe de la Unidad de Apuestas y Control de Juegos cada vez que lo requiera solicitará a la Oficina de Gestión Tecnológica e Innovación un reporte de los usuarios que tengan acceso al modulo apuestas permanentes, con el fin de validar que la información de perfiles asignados a su dependencia sea acorde a la obligación y función de su equipo de trabajo.
En caso de detectarse alguna inconsistencia, el Jefe de la Unidad de Apuestas y Control de Juegos le informará al responsable de la Oficina de Gestión Tecnológica e Innovación para que se realice la respectiva corrección.
Como evidencia del control se conservarán los correos de comunicación entre las dependencias.</t>
  </si>
  <si>
    <t>Cada vez que se requiera, el funcionario o contratista que requiera acceso a la información desagregada de CHANSEGURO, solicitará a la Oficina de Gestión Tecnológica e Innovación un archivo con los criterios solicitados. Para poder recibir esta autorización, el servidor o funcionario debe poseer la autorización del supervisor del contrato de concesion o del Gerente General.
Si el responsable de la Oficina de Gestión Tecnológica e Innovación identifica que no se remitió la autorización del supervisot del contrato de concesión o del Gerente General, no brindará el acceso solicitado a la información de CHANSEGURO.
Como evidencia del control se conservan los correos de comunicación con la Ofician de Gestión Tecnológica.</t>
  </si>
  <si>
    <t>Procedimiento de supervisión, fiscalización e inspección a gestores de promocionales</t>
  </si>
  <si>
    <t>Instructivo solicitud juegos promocionales y rifas
Decreto 1068 de 2015
Decreto 2104 de 2016
Procedimiento autorización y emisión de concepto PRO-420-191-10</t>
  </si>
  <si>
    <t>No documentado</t>
  </si>
  <si>
    <t>Procedimiento Planeación y Control sorteos del juego de Apuestas Permanentes o Chance - PRO-420-196</t>
  </si>
  <si>
    <t>Resolución 042-2021</t>
  </si>
  <si>
    <t>Correo enviado por el Jefe de la Unidad para citar a las mesas de trabajo</t>
  </si>
  <si>
    <t>Correo de invitación a la capacitación</t>
  </si>
  <si>
    <t>Procedimiento Matriz de Comunicaciones PRO-104-208</t>
  </si>
  <si>
    <t>Procedimiento PRO340-241 Administración de usuarios</t>
  </si>
  <si>
    <t>N/A.</t>
  </si>
  <si>
    <t>Diseñar campañas de comunicación anuales para sensibilizar sobre juego ilegal de rifas y promocionales.</t>
  </si>
  <si>
    <t>Unidad de Apuestas y Control de Juegos - Área de Comunicaciones</t>
  </si>
  <si>
    <t>Diligenciar la matriz de de concepto y autorización, una vez se validen los requisitos legales allegados por el solicitante.</t>
  </si>
  <si>
    <t>Programar una visita al proveedor impresor con el fin de verificar el stock de las existencias de formularios impresos.</t>
  </si>
  <si>
    <t>Jefe Unidad de Apuestas</t>
  </si>
  <si>
    <t xml:space="preserve">El responsable designado de la Unidad de Apuestas y control de juegos mensualmente revisa y valida la obligacion Especifica No. 2 del contrato de concesion de apuestas permanentes correspondiente a Derechos de explotacion y este informe es remitido al supervisor del contrato para su respectiva validacion </t>
  </si>
  <si>
    <t xml:space="preserve">Unidad de Apuestas y Control de Juegos. 
Supervisor del contrato de concesion </t>
  </si>
  <si>
    <t xml:space="preserve">Revisar por lo menos 1 vez al semestre el plan de contigencia y actualizarlo si es necesario. </t>
  </si>
  <si>
    <t>Realizar una capacitación a los trabajadores que  participan como delegados de los sorteos de El Dorado en aspectos como protocolo del sorteo, plan de contingencia y reglamento de Delegados</t>
  </si>
  <si>
    <t>Elaborar protocolo para el cargue, transporte, almacenamiento, entrega y ,manipulación del producto (formularios de chance)</t>
  </si>
  <si>
    <t>Realizar visitas a bodegas de Cali, Cota, y a la de GELSA.</t>
  </si>
  <si>
    <t>1. Inconsistencias en el reporte de retenidos generado semanalmente.
2. Estados de cuenta incorrectos o desactualizados
3. Seguimiento inadecuado al estado de las pólizas</t>
  </si>
  <si>
    <t>RF-02</t>
  </si>
  <si>
    <t xml:space="preserve">
Posibilidad de afectación económica por entrega o retención de billetería a distribuidores con incumplimiento de requisitos debido a inoportunidad en el pago por parte del distribuidor y/o falencias en la revisión del estado de las garantías.</t>
  </si>
  <si>
    <t xml:space="preserve">1.Ofrecimiento de beneficios por parte de terceros
</t>
  </si>
  <si>
    <t>Posibilidad de afectación económica y reputacional por asignación de cupos a distribuidores con incumplimiento de requisitos con fin de favorecer a un tercero a cambio de beneficios.</t>
  </si>
  <si>
    <t>1. Apertura de procesos disciplinarios
2. Hallazgos de entes de control</t>
  </si>
  <si>
    <t>1. Control inadecuado de los premios que llegan a la Lotería para ser leídos</t>
  </si>
  <si>
    <t>RF-03</t>
  </si>
  <si>
    <t>Posibilidad de afectación económica y reputacional por pérdida de billetería al llegar a la Lotería para lectura de premios debido a gestión inadecuada en la recepción de premios.</t>
  </si>
  <si>
    <t>1. Diferencias en cartera
2. Investigaciones disciplinarias y judiciales
3. Radicación de PQRSD por parte de los distribuidores
4. Pago doble de billetería</t>
  </si>
  <si>
    <t>1. Escasa inversión publicitaria
2. Desactualización de los estudios de mercado
3. Poco acceso a la información.
4. Cambio en la normatividad.</t>
  </si>
  <si>
    <t>RG-08</t>
  </si>
  <si>
    <t xml:space="preserve">Posibilidad de afectación económica y reputacional por pérdida de mercado de loterías / menores ventas de Lotería a causa de no tener estrategias comerciales en un plan estructurado.
</t>
  </si>
  <si>
    <t>1. Disminución en las transferencias al sector salud
2. Disminución de la rentabilidad del negocio
3. Disminución y/o ajustes presupuestales a los costos y gastos proyectados</t>
  </si>
  <si>
    <t xml:space="preserve">1. Delincuencia comun </t>
  </si>
  <si>
    <t>RF-04</t>
  </si>
  <si>
    <t xml:space="preserve">Posibilidad de afectación económica y reputacional por pérdida de billetería al ser hurtada por delincuentes por aumento de las cifras de inseguridad y robos en Colombia. </t>
  </si>
  <si>
    <t xml:space="preserve">1. Disminución de las ventas del sorteo 
2. Investigaciones disciplinarias y judiciales
</t>
  </si>
  <si>
    <t>Protección de datos personales - Fiscal</t>
  </si>
  <si>
    <t>1. Una persona no autorizada acceda a la carpeta de SharePoint o al aplicativo comercial donde se conserva la información y la extraiga para uso personal</t>
  </si>
  <si>
    <t>RPDP-04</t>
  </si>
  <si>
    <t>Posibilidad de afectacion reputacional por incurrir en fallas en el principio de confidencialidad y seguridad en el tratamiento de los datos personales de los ganadores de premios pagados directamente por la Lotería de Bogotá o de premios superiores a 140 UVT, causado por acceso no autorizado o filtración de esta información por alguno de sus responsables.</t>
  </si>
  <si>
    <t>Se estableció la periodicidad semanal, debido a que la distribución de la billetería se realiza semanalmente.
Frente al impacto, se definió una afectación económica por debajo del 1% del patrimonio de la Lotería de Bogotá (leve), pero la materialización del riesgo conllevaría a una afectación reputacional menor, debido al conocimiento de la Junta Directiva sobre la afectación de la imagen.</t>
  </si>
  <si>
    <t xml:space="preserve">
Se estableció la periodicidad semestral, debido a que la asignación de cupos se realiza aleatoriamente cada vez que llegue un nuevo distribuidor.
Frente al impacto, se definió una afectación económica por debajo del 1% del patrimonio de la Lotería de Bogotá (leve), pero la materialización del riesgo conllevaría a una afectación reputacional menor, debido al conocimiento de la Junta Directiva sobre la afectación de la imagen.</t>
  </si>
  <si>
    <t>La periodicidad se estableció en diario con un nivel de ocurrencia de 1%, toda vez que la  Dirección de Operación del Producto y Comercialización realiza la lectura de premios todos los días.
Se estableció afectación económica leve, debido a que el monto aproximado en caso de materializarse el riesgo es de 10 millones de pesos; frente a la afectación reputacional, se estableció en leve, debido a que la imagen de la Lotería solo se vería afectada ante los distribuidores.</t>
  </si>
  <si>
    <t>Se estableció la periodicidad semanal, debido la periodicidad de los sorteos, y nivel de ocurrencia sugeridad por la Política de Administración del Riesgo, afectación económica moderada, teniendo en cuenta la dificultad para cuantificar el juego ilegal de suerte y azar, así como afectación económica menor</t>
  </si>
  <si>
    <t>La periodicidad se estableció en diario con un nivel de ocurrencia de 1%, toda vez que la  Dirección de Operación del Producto y Comercialización realiza la distribución de la billetería todos los días. 
Se estableció afectación económica leve, debido a que el monto aproximado de billetes hurtados en caso de materializarse el riesgo es de 10 millones de pesos; frente a la afectación reputacional, se estableció mayor, debido a que la imagen de la Lotería se vería afectada ante el publico apostador.</t>
  </si>
  <si>
    <t>Frente a la periodicidad, se establecio la periodicidad diaria, debido a que diariamente se puede estar recibiendo información de ganadores de premios, y para el nivel de ocurrencia se utilizó la linea base sugerida en la Política de Administración de Riesgo de la entidad.
Frente al impacto, se estableció la afectación reputacional como catastrófica debido a que la materializacion del riesgo podria conllevar a la afectación de la seguridad del ganador y a la publicación de la noticia en medios masivos nacionales.
Se establecio una afectacion economica de menos del 1% del patrimonio de la Loteria de Bogota, por posibles multas y sanciones.</t>
  </si>
  <si>
    <t>El profesional de cartera semanalmente realiza una revisión de los reportes de cartera y del estado de las garantías de los distribuidores con el propósito de identificar incumplimientos en los distribuidores para determinar a cuales de ellos se reteniene el despacho de billetería.
Si se detectan desviaciones en el control, los distribuidores con incumplimiento en sus garantías  y/o pagos deben ser retenidos. No se debe realizar el despacho semanal de billetería.
Como soporte de la ejecución del control resultan los memorandos sobre distribución y retención por parte de la Unidad Financiera</t>
  </si>
  <si>
    <t>El profesional de la Dirección de Operación del Producto y Comercialización semanalmente verifica las garantías que se encuentran vencidas con el propósito de identificar incumplimientos en los distribuidores para determinar a cuales de ellos se reteniene el despacho de billetería.
Si se detectan desviaciones en el control, el profesional de la Dirección de Operación de Producto y Comercialización notifica a la Unidad Financiera sobre los distribuidores con incumplimiento en sus garantías  para que sean retenidos.
Como soporte de la ejecución del control resultan los correos electronicos enviados a la Unidad Financiera informando si se encuentra algunos de los distribuidores con las garantías vencidas.</t>
  </si>
  <si>
    <t>Los profesionales designados de la Oficina Jurídica, Oficina de Gestión Tecnológica e Innovación, Unidad Financiera y Contable, y la Dirección de Operación de Producto y Comercialización cada vez que se reciba una nueva solicitud de un distribuidor, verifican los requisitos habilitantes definidos en el procedimiento PRO410-342 Inscripción, registro de distribuidores, y asignación de cupo, con el fin de garantizar que los distribuidores nuevos tengan la capacidad jurídica, financiera, técnica y comercial para distribuir el producto lotería.
En caso de detectarse una desviación, es decir, si se identifica que el solicitante no cumple con los requisitos habilitantes, no se asigna el cupo de billetería, y se le notifica mediante comunicación oficial.
Como soporte de la ejecución del control, se cuenta con el visto bueno de las áreas: Oficina Jurídica, Oficina de Gestión Tecnológica e Innovación, Unidad Financiera y Contable, y la Dirección de Operación de Producto y Comercialización, y el acta del Comité de cupos en el cual se aprueba el cupo.</t>
  </si>
  <si>
    <t xml:space="preserve">El encargo de la  Dirección de Operación del Producto y Comercialización semanalmente recibe los paquetes de premios enviados por los distribuidores a través de la empresa transportadora para lo cual debe verificar la relación de paquetes registrados en la planilla de la transportadora frente a los paquetes de premios físicos recibidos, si todo está correcto el funcionario sella la planilla del transportador.
Si se detectan desviaciones en el control debe registrarse una nota en la planilla respectiva y si existe fisicamente y no en la planilla se  debe abrir el paquete para verificar el contenido del mismo y si es el caso devolverlo inmediatamente al transportador y realizar la anotación en el formato FRO410-30-4
La  de la  Dirección de Operación del Producto y Comercialización solicita a la empresa transportadora que recoja los paquetes donde se identificaron anomalías.
Como soporte de la ejecución del control resultan los correos electronicos enviados a la empresa impresora de billetería y las anotaciones dejadas en el formato FRO410-30-4. en el caso en que se presenten desviaciones. </t>
  </si>
  <si>
    <t>Los colaboradores de la Dirección de Operación del Producto y Comercialización diariamente ingresan a la dirección con acceso biometrico para lo cual y una vez puesta la huella sobre el lector se coteja el permiso de ingreso con el sistema. 
En caso en presentarse desviaciones y no se pueda ingresar a la Dirección u otro colaborados que no pertenezca a la dirección tenga el acceso biometrico se debe comunicar a Recursos Fisicos para realizar la corrección inmediata. 
Como soporte del control se presenta el Disco duro del CCTV.</t>
  </si>
  <si>
    <t xml:space="preserve">La Subgerencia Comercial y de Operaciones anualmente debe diseñar un plan comecial y de mercadeo con el apoyo del equipo de profesionales a cargo en el mes de enero de cada vigencia.
Este plan debe contener las estrategias màs apropiadas y viables para el crecimento y sostenimiento del mercado y ventas de la loterìa, estas estrategias debe estar acompañadas de cronograma y los indicadores de gestiòn que permitan realizar el seguimiento respectivo.
En caso de no realizarse en la fecha estipulada se debe realizar una reunión inmediata para elaborarlo. En el caso de ausencia por cualquier motivo de los profesional del area de Comunicaciones y Mercadeo, la entidad deberá designar un reemplazo que realice seguimiento a la ejecución del plan comercial y de mercadeo vigente.
EVIDENCIA:
Carpeta fisica del plan comercial y de mercadeo vigente. 
Como soporte del control se presenta el Plan Comercial y de Mercadeo aprobado. </t>
  </si>
  <si>
    <t xml:space="preserve">Profesionales de la Subgerencia, Dirección de Operación de Producto y Comercialización de Producto  y el área de comunicaciones y mercadeo mensual deben realizar seguimiento al cumplimiento de las estrategias planteadas en el plan comercial y mercadeo en terminos de ejecución presupuestal, comparando lo ejecutado con lo programado.
En caso de presentarse alguna desviación se debe reportar y sustentar los motivos del porque no realiza o no se cumplen alguna de las estrategias o actividades definidas en el plan. La subgerencia debe tomar decisión frente al atraso o el incumplimiento.
Como soporte del control se presenta la Carpeta del plan comercial y de mercadeo. 
</t>
  </si>
  <si>
    <t xml:space="preserve">La Gerencia y subgerencia debe revisar periodicamente de las variables que afectan el plan de premios y analizar la necesidad de ajustar de acuerdo a los recursos el respectivo plan de premios.
Si la Junta Directiva de la entidad y/o CNJSA realizan observaciones se deberán analizar y si es procedente realizar los ajustes correpondientes y repetir el ciclo.
Como soporte del control se presenta el plan de premios aprobado. </t>
  </si>
  <si>
    <t>El Director de la Operación del Producto y Comercialización el día después de haber jugado cada sorteo debe elaborar un reporte de ventas el cual debe ser cargado en el POWERBI en donde se realiza el seguimiento de las ventas y se compara con la meta de venta establecida para cada sorteo. 
En caso de presentarse alguna desviación se debe se debe revisar si es necesario cambiar las estrategias y analizar por qué no se cumplieron las metas establecidas
Como soporte del control se presentan los correos enviados por parte del Director de la Operación del Producto y Comercialización y el Power BI actualizado.</t>
  </si>
  <si>
    <t>El líder del proceso mensualmente verificará los informes que su área deba remitir, mediante la Matriz de Comunicaciones, con el fin de reportar la información en los tiempos previstos por Ley y este a su vez enviará o designará a un miembro de su equipo para enviar un correo electrónico a la Oficina Asesora de Planeación bimestralmente , indicando el cumplimiento de los informes del proceso relacionados en la matriz.
Si se detectan desviaciones en el control, es decir:
1) si se identifica que la información en la matriz de comunicaciones está desactualizada, el líder del proceso o un profesional del equipo designado, deberá solicitar la actualización ante el área de Comunicaciones y Mercadeo; 
2) Si se identifica incumplimiento de algún reporte en los tiempos previstos, de manera inmediata, el líder del proceso o un auditor de su equipo designado, realizará el reporte de información registrada en la matriz de comunicaciones y diligenciará y enviará los formatos de materialización de riesgos a la Oficina Asesora de Planeación.
Como evidencia de la ejecución del control, resultan los correos electrónicos bimestrales remitidos por el líder del proceso o un miembro del equipo de trabajo designado, al personal de la Oficina Asesora de Planeación con el reporte de cumplimiento o incumplimiento de los informes contenidos en la matriz de comunicaciones.</t>
  </si>
  <si>
    <t xml:space="preserve">El encargado de la  Dirección de Operación del Producto y Comercialización semanalmente realiza el despacho de la billeteria a través de la empresa impresora. La empresa empresa impresora a través de la transportadora asociada realiza el reparto de la misma, la cual  mediante cláusula de contrato, garantiza  a  la Lotería de Bogotá el reembolso en caso de perdida y/o robo de loteria. Si se entrega correctamente la billeteria se genera el archivo de asignación por parte de la empresa impresora para el cargue de la información al aplicativo comercial de la Lotería y de esta manera efectuar el sorteo. 
Si se detectan desviaciones en el control debe realizarse la denuncia sobre el hurto de los billetes, publicar en un diario de circulación a nivel nacional los billeteres objeto de hurto, publicar en la página de la lotería de Bogotá la noticia sobre el hurto de billetes. 
Como soporte de la ejecución del control resulta la denuncia presentada, la publicación en el diario de circulación nacional y la publiación en la página web de la Lotería en el caso en que se presenten desviaciones. </t>
  </si>
  <si>
    <t>El jefe de la Dirección de Operación de Productos, cada vez que la Oficina de Gestión Tecnológica lo requiera, revisará el reporte de usuarios suministrado por esta, y validará que la información de perfiles asignados a su dependencia sea acorde a la obligación y función de su equipo de trabajo.
En caso de detectarse alguna inconsistencia, el Jefe de la Dirección de Operación de Productos se la informará al responsable de la Oficina de Gestión Tecnológica para que se realize la respectiva corrección.
Adicionalmente, el Jefe de la Dirección de Operación de Productos revisará de manera periodica los permisos de la carpeta de SharePoint de su dependencia para identificar si existen usuarios no autorizados con acceso a esta.
Como evidencia del control se conservarán los correos de comunicación entre las dependencias.</t>
  </si>
  <si>
    <t xml:space="preserve">Correo electrónico sobre los distribuidores que cuentan con las garantías vencidas. </t>
  </si>
  <si>
    <t>Formato Recibo de premios a distribuidores FRO-410-30</t>
  </si>
  <si>
    <t>Disco duro del CCTV</t>
  </si>
  <si>
    <t>Plan comercial y mercadeo</t>
  </si>
  <si>
    <t>Carpeta del plan comercial y de mercadeo</t>
  </si>
  <si>
    <t>Plan de premios aprobado</t>
  </si>
  <si>
    <t>Reporte semanal de ventas
Power BI</t>
  </si>
  <si>
    <t>Reportar los informes reportados mensualmente</t>
  </si>
  <si>
    <t>Profesional de la  Dirección de Operación del Producto y Comercialización</t>
  </si>
  <si>
    <t>Contratista y auxiliar administrativo</t>
  </si>
  <si>
    <t>Equipo de la  Dirección de Operación del Producto y Comercialización</t>
  </si>
  <si>
    <t>Subgerencia General</t>
  </si>
  <si>
    <t>Gerente General
Subgerente General</t>
  </si>
  <si>
    <t xml:space="preserve">Subgerente
Director de Operación del Producto y Comercialización. </t>
  </si>
  <si>
    <t>Reporte de informes mensuales</t>
  </si>
  <si>
    <r>
      <t xml:space="preserve">
</t>
    </r>
    <r>
      <rPr>
        <sz val="12"/>
        <color rgb="FFFF0000"/>
        <rFont val="Calibri"/>
        <family val="2"/>
        <scheme val="minor"/>
      </rPr>
      <t>El supervisor  conforme a la periodicidad establecida en el contrato y con el fin de verificar el cumplimiento de las obligaciones contractuales, deberá revisar y analizar  que los informes presentados por el contratista para el pag</t>
    </r>
    <r>
      <rPr>
        <sz val="12"/>
        <rFont val="Calibri"/>
        <family val="2"/>
        <scheme val="minor"/>
      </rPr>
      <t>o, de acuerdo a las estipulaciones contractuales, contengan los productos o documentos que soporten la actividad y sean pertinentes para acreditar el cumplimiento. En caso de indentificar que el informe o la actividad reportada no cumple con las condicionaes pactadas, deberá requerir al contratista para el respectivo ajuste. Una vez verificado el cumpimiento, el supervisor a través del formato dispuesto para el informe de seguimiento contractual, certificará el cumpliento de las obligaciones contractuales.
Como soporte de la ejecución del control resulta el Informe de supervisión.</t>
    </r>
  </si>
  <si>
    <r>
      <t xml:space="preserve">La Secretaría General garantizará anualmente la realización de  una capacitación dirigida a los supervisores de contratos, en relación con las funciones y responsabilidades de la supervisión con la finalidad de brindar herramientas para el buen ejercicio  de la función de supervisión. </t>
    </r>
    <r>
      <rPr>
        <sz val="12"/>
        <color rgb="FFFF0000"/>
        <rFont val="Calibri"/>
        <family val="2"/>
        <scheme val="minor"/>
      </rPr>
      <t xml:space="preserve">La capacitación tiene como fin recordar y afianzar conocimiento en el cumplimiento de las obligaciones </t>
    </r>
    <r>
      <rPr>
        <sz val="12"/>
        <rFont val="Calibri"/>
        <family val="2"/>
        <scheme val="minor"/>
      </rPr>
      <t xml:space="preserve">
En caso de inasistencia, se reportará a la Unidad de Talento Humano con la finalidad de generar una acción de mejora respecto de los servidores públicos que no asistieron, dicha capacitación deberá ser evaluada para identificar la apropiación del conocimiento por parte del público objetivo.
Como soporte de la ejecución del control, resulta el formato de lista de asistencia de los supervisores presentes junto con la memorias de la capacitación.</t>
    </r>
    <r>
      <rPr>
        <sz val="12"/>
        <color rgb="FFFF0000"/>
        <rFont val="Calibri"/>
        <family val="2"/>
        <scheme val="minor"/>
      </rPr>
      <t xml:space="preserve"> </t>
    </r>
  </si>
  <si>
    <r>
      <rPr>
        <sz val="12"/>
        <color rgb="FF000000"/>
        <rFont val="Calibri"/>
        <family val="2"/>
      </rPr>
      <t xml:space="preserve">Los contratistas deben subir la información de cada actuación que se realiza en el proceso judicial asignado, se verifica el cargue y actualización de procesos en SIPROJ. </t>
    </r>
    <r>
      <rPr>
        <sz val="12"/>
        <color rgb="FFFF0000"/>
        <rFont val="Calibri"/>
        <family val="2"/>
      </rPr>
      <t xml:space="preserve">El propósito del control es realizar veificación a cada uno de los prosesos y su avance en cumplimiento de las funciones de defensa judical en responsabilidad de la SG
</t>
    </r>
    <r>
      <rPr>
        <sz val="12"/>
        <color rgb="FF000000"/>
        <rFont val="Calibri"/>
        <family val="2"/>
      </rPr>
      <t>Con lo anterior, el primer filtro de revisión lo realizan los abogados de apoyo con usuario asignado de SIPROJ designado de Secretaría General, y el segundo filtro de revisión lo realiza la Secretaria General.
Los abogados de apoyo en el informe mensual que entregan, incluyen screenshots de la plataforma SIPROJ, donde se evidencia el cargue y actualización de los procesos a su cargo.</t>
    </r>
    <r>
      <rPr>
        <sz val="12"/>
        <color rgb="FFFF0000"/>
        <rFont val="Calibri"/>
        <family val="2"/>
      </rPr>
      <t xml:space="preserve"> Si se evidencia información faltante se solicita su cargue y se devuelve la cuenta de cobro </t>
    </r>
  </si>
  <si>
    <r>
      <t>De acuerdo con la necesidad de contratación y atendiendo el plan de compras de la entidad, la Secretaria General presentará al Comité de Conciliación el perfil del abogado seleccionado para la representación judicial de la entidad, en la exposición indicará el cumplimiento a los lineamientos definidos por el Comité de Concliación para quien deba ejercer la representación judicial. Se busca una representación judicial con experencia y experticia para controlar el riesgo por pérdida judicial. En comité se dejará evidencia sobre el cumplimiento de esos requisitos y en caso contrario se solicitará su ajuste a los lineamientos ya establecidos por el Comité de Conciliación  . Cuando se va a realizar una contratación de abogado externo se presenta al Comité de concliación el perfil .</t>
    </r>
    <r>
      <rPr>
        <sz val="12"/>
        <color rgb="FFFF0000"/>
        <rFont val="Calibri"/>
        <family val="2"/>
        <scheme val="minor"/>
      </rPr>
      <t xml:space="preserve"> El objetivo del control es contar con un abogado con experticia en litigio y evitar nulidades y riesgo en defensa judicial. La evidencia es el acta del comité donde la Secretaria General de la entidad indica el cumplimiento de la directriz del Comité de Conciliación</t>
    </r>
  </si>
  <si>
    <t>RF-05</t>
  </si>
  <si>
    <t>Posibilidad de efecto dañoso de carácter económico y reputacional de naturaleza pública por el no cumplimiento de las obligaciones del del contrato de concesión de apuestas permanentes o chance a causa de la no verificación y seguimiento de la información entregada por parte del concesionario.</t>
  </si>
  <si>
    <t>1. Liquidación anticipada del contrato
2. Procesos sancionatorios 
3. Hallazgos de entes de control con incidencia fiscal, disciplinaria y penal
4. Disminución recursos para la salud
5. Disminución de transferencia de recursos para la entidad Concedente.</t>
  </si>
  <si>
    <t>1. No realización de visitas de control, inspección y vigilancia.
2. Bajo nivel de operativos de control al juego ilegal
3. Mayor ganancia para los apostadores en el juego ilegal.
4. Debilidades en el proceso judicial penal frente al delito.</t>
  </si>
  <si>
    <t>RG-09</t>
  </si>
  <si>
    <t>Posibilidad de afectación económica y reputacional por aumento del juego ilegal a causa de falta de operativos o disminucion de controles</t>
  </si>
  <si>
    <t>1. Disminución de la credibilidad y transparencia del sector
2. Disminución de las ventas de chance y lotería: Disminución de recursos para la salud.</t>
  </si>
  <si>
    <t>Se estableció la periodicidad de carácter mensual, con nivel de ocurrencia de una vez al año, debido a la actualización de una norma que generó dificultades en la interpretación de obligaciones contractuales del concesionario, quien canceló el monto con intereses moratorios.
La afectación económica se establece a partir del valor que dejaría de transferir al año, la Lotería de Bogotá al sector salud. Adicionalmente, se contemplan los gastos de administración y los premios no reclamados generados por la operatividad del contrato.
La afectación reputacional se debe a que se afectaría la misionalidad de la entidad sobre realizar transferencias al sector salud.</t>
  </si>
  <si>
    <t>La probabilidad se definió en diario, debido que el riesgo puede presentarse en cualquier momento de una vigencia, y un nivel de ocurrencia del 50% ya que el riesgo se viene materializando, pero no se cuenta con la cifra exacta de materialización, y la línea base que proporciona la Política de Administración del Riesgo es baja en comparación con el riesgo.
Frente al impacto, se estableció afectación económica catastrófica, ya que la cifra de recursos que la Lotería de Bogotá, y por tanto, el sector salud deja de percibir por el juego ilegal supera el 10% del valor del patrimonio de la entidad.
La afectación reputacional es mayor, ya que la imagen de la entidad se afecta a novel distrital y departamental, ya que es donde tiene competencia.</t>
  </si>
  <si>
    <t>El Jefe de la Oficina Jurídica, en cumplimiento de su función de asesorar jurídicamente a la Gerencia General y demás dependencias de la Lotería de Bogotá, es responsable de realizar la validación jurídica de los informes sobre juego ilegal remitidos mensualmente por el Concesionario, conforme a lo establecido en el contrato. Esta validación incluye la verificación de que los procesos penales reportados correspondan efectivamente a la Lotería de Bogotá y de que se esté dando cumplimiento adecuado a cada uno de ellos.
En caso de identificar inconsistencias, omisiones o procesos en los que la Lotería no figure como víctima, el Jefe de la Oficina Jurídica deberá emitir el requerimiento formal al Concesionario solicitando la aclaración o información complementaria correspondiente. Asimismo, debe informar a la entidad sobre los resultados de dicha validación, dejando constancia de las acciones realizadas como parte del seguimiento al informe de acciones contra el juego ilegal.
Este control tiene como propósito garantizar que la gestión misional se adelante dentro del marco legal aplicable, conforme a lo dispuesto en el Manual de Funciones institucional.</t>
  </si>
  <si>
    <t>El Profesional designado por el Jefe de la Unidad de Apuestas y Control de Juegos implementa un cronograma y realiza seguimiento de forma semestral, de capacitaciones sobre juego legal y jornadas de sensibilización dirigido a gestores de juegos promocionales y rifas, así como a autoridades y entidades distritales con el fin de generar cultura de juego legal. 
En caso de presentarse retrasos o incumplimientos se ajusta el cronograma, de acuerdo al presupuesto disponible de publicidad.
Como soporte se llevará un registro de la asistencia a cada una de las actividades realizadas FRO104-382.
El personal designado por el Jefe de la Unidad de Apuestas y Control de Juegos implementa un cronograma y realiza visitas aleatorias a los establecimientos donde fueron autorizados juegos promocionales, con el propósito de verificar el cumplimiento del acto administrativo de autorización. En caso de presentarse inconsistencias, se continua con el procedimiento ADMINISTRATIVO SANCIONATORIO POR LA OPERACION DE JUEGOS DE SUERTE Y AZAR ILEGALES PRO420-192.
Como soporte se realizará Acta de visita administrativa FRO420-566.</t>
  </si>
  <si>
    <t>El líder del proceso mensualmente verificará los informes que su área deba remitir, mediante la Matriz de Comunicaciones, con el fin de reportar la información y este a su vez enviará o designará a un miembro de su equipo para enviar un correo electrónico a la Oficina Asesora de Planeación bimestralmente , indicando el cumplimiento de los informes del proceso relacionados en la matriz.
Si se detectan desviaciones en el control, es decir:
1) si se identifica que la información en la matriz de comunicaciones está desactualizada, el líder del proceso o un profesional del equipo designado, deberá solicitar la actualización ante el área de Comunicaciones y Mercadeo; 
2) Si se identifica incumplimiento de algún reporte en los tiempos previstos, de manera inmediata, el líder del proceso o un auditor de su equipo designado, realizará el reporte de información registrada en la matriz de comunicaciones y diligenciará y enviará los formatos de materialización de riesgos a la Oficina Asesora de Planeación.
Como evidencia de la ejecución del control, resultan los correos electrónicos bimestrales remitidos por el líder del proceso o un miembro del equipo de trabajo designado, al personal de la Oficina Asesora de Planeación con el reporte de cumplimiento o incumplimiento de los informes contenidos en la matriz de comunicaciones.</t>
  </si>
  <si>
    <t>Procedimiento control y seguimiento al juego Apuestas Permanentes o Chance PRO-420-194-9</t>
  </si>
  <si>
    <t>Informes contra el juego ilegal que presenta el concesionario</t>
  </si>
  <si>
    <t>Política Juego Ilegal</t>
  </si>
  <si>
    <t xml:space="preserve">El designado por la unidad debera programar y realizar visitas aleatorias a los puntos de venta fisicos en los cuales procedera a verificar temas puntuales correspondientes a las ventas, pago de premios y documentacion necesaria para la operacion.   
El designado por la unidad debera programar y realizar trimestralmente la visita al area administrativa del concesionario con el fin de verificar las obligaciones contractuales que requieren de una validacion mas exhaustiva en la cual se solicitara la informacion que corresponda y se analizara en la visita y si es necesario se dejaran compromisos como parte de la visita. 
Como parte del apoyo a la supervision del contrato de concesion, el designado por la unidad elaborara de forma mensual el informe de seguimiento a las obligaciones contractuales, una vez sea cargada la documentación remitida por el Concesionario. </t>
  </si>
  <si>
    <t>Subgerente Comercial y de Operaciones
Unidad de Apuestas permanentes</t>
  </si>
  <si>
    <t>Documento metodológico</t>
  </si>
  <si>
    <t>La Unidad de apuestas Realizara informe de seguimiento a las actividades de lucha contra juego ilegal que es remitido por parte del concesionario.</t>
  </si>
  <si>
    <t xml:space="preserve">Jefe de la Oficina Juridica </t>
  </si>
  <si>
    <t>Informe de seguimiento</t>
  </si>
  <si>
    <t xml:space="preserve">El designado debera elaborar cronograma para la realizacion de campañas de sensibilizacion del juego legal y responsable, y realizar seguimiento a ejecución de campañas de sensibilización contra juego ilegal a cargo del área de Comunicaciones y Mercadeo.
Por medio de esta unidad se realizaran visitas aleatorias a puntos estrategicos donde se llevan a cabo juegos promocionales como forma de controlar el juego ilegal </t>
  </si>
  <si>
    <t>Unidad de Apuestas y Control de Juegos</t>
  </si>
  <si>
    <t>Conceptualización campañas ejecutadas.</t>
  </si>
  <si>
    <t xml:space="preserve">
2. Falta de identificación (conciliación) de la consignación
3. No lectura oportuna de los premios y promocionales reportados por los distribuidores
4. Demoras en la logística de recolección de la billetería premiada en la sede de los distribuidores por parte del operador.
5. Falta de diligencia en los procesos de cobro persuasivo y coactivo.</t>
  </si>
  <si>
    <t>RF-06</t>
  </si>
  <si>
    <t>Posibilidad de afectación económica y reputacional por retención de distribuidores debido al registro inoportuno de información de pagos, premios y promocionales de distribuidores.</t>
  </si>
  <si>
    <t>1. Aumento de rentención en el despacho de la billetería (Menos días de venta).
2. Desgaste administrativo (cobros jurídicos)
5. Hallazgos de entes de control
6.Retención de distribuidores a los que no se les pudo identificar el pago oportuno.
7. Despachos de billetería a distribuidores con incumplimiento de pago de acuerdo a los lineamientos establecidos</t>
  </si>
  <si>
    <t>1. No hacer seguimiento de acuerdos de pago.</t>
  </si>
  <si>
    <t>RF-07</t>
  </si>
  <si>
    <t xml:space="preserve">Posibilidad de afectación económica y reputacional por incremento de cartera de distribuidores debido al incumplimiento en acuerdos de pago. </t>
  </si>
  <si>
    <t>1. Desgaste administrativo.
2. Afectación negativa en los recursos para la salud.
3. Posibles sanciones fiscales, disciplinarias y administrativas por deficiencia en los controles para el cobro.</t>
  </si>
  <si>
    <t>1. No pago de la multa impuesta por la entidad.</t>
  </si>
  <si>
    <t>RF-08</t>
  </si>
  <si>
    <t xml:space="preserve">Posibilidad de afectación económica por incremento de cartera por imposición de multas por rifas y juegos promocionales debido al no pago de las multas impuestas por la entidad </t>
  </si>
  <si>
    <t>1. Desgaste administrativo.
2. Afectación negativa en los recursos para la salud.
3. Posibles sanciones fiscales, disciplinarias y Administrativas por deficiencia en los controles para el cobro.</t>
  </si>
  <si>
    <t>Posibilidad de afectación económica y reputacional por despacho a distribuidores sin cumplimiento de requisitos con el fin de beneficio propio o de terceros.</t>
  </si>
  <si>
    <t>La probabilidad se calculó con todas las semanas del año, ya que el riesgo puede ocurrir semanalmente.
El impactó se calculó teniendo en cuenta que las deudas al finalizar el año son menores al 1% del patrimonio de la Lotería de Bogotá.
Y la materialización del riesgo podría afectar la imagen de la Unidad de Loterías y Unidad Financiera.</t>
  </si>
  <si>
    <t>Se definió la periodicidad diaria, y nivel de ocurrencia en cero, debido a que el riesgo no se ha materializado.
Frente al impacto, se estableció en menor, debido a la cuantía de pedidos de los distribuidores, no sobrepasa 1% del patrimonio de la Lotería de Bogotá</t>
  </si>
  <si>
    <t>Se estableció periodicidad anual, debido al cierre de cartera, nivel de ocurrencia en 5, debido a que el riesgo se ha materializado, se cuenta actualmente con 7 procesos de cobro coactivo.
Frente al impacto, la afectación económica se establece en menor, debido a que de los procesos con que se cuenta actualmente (son de las vigencias 2018 y 2019), la cuantía es aproximadamente de 100 millones por proceso.</t>
  </si>
  <si>
    <t>Semanalmente el Profesional de cartera debe revisar en el aplicativo comercial cada uno de los estados de cuenta de los distribuidores y se retienen los que no hayan dado cumplimiento a lo establecido en el reglamento de Distribuidores vigente, así mismo debe revisar el cargue de premios reconocidos y así identificar qué distribuidores estan en mora o con incumplimientos de requisitos para el despacho, posteriormente se redacta un email con una relación de los distribuidores a ser retenidos el cual se envía  a laDirectora de Operación de producto y comercializaciones con copia al jefe de la Unidad financiera y contable, para que se proceda a la retención respectiva
Como desviación del control aplica retener los morosos y con incumplimiento de garantías.
no autorizar el despacho de billeteria del proximo sorteo, como soporte del contro, resulta el email con la información de distribuidores a retener.</t>
  </si>
  <si>
    <t>Diariamente el o la  tesorero (a)  debe descargar los archivos de recaudo del portal de cada banco, estos archivos son remitidos vía correo electrónico al responsable encargado de cargar las consiganciones en  el aplicativo interno, con el fin de verificar qué distribuidores pagaron los o el sorteo para así autorizar el despacho.
Como desviación del control, es decir, cuando la consignación no refleja la identificación correcta del distribuidor, no se autoriza el despacho, hasta que se identifique el distribuidor que realizó efectivamente el pago.
Como soporte del control aplican archivos de consignaciones enviados por Tesorería, y archivos cargados al sistema.</t>
  </si>
  <si>
    <t>Diariamente (siempre y cuando hayan distribuidores retenidos), el funcionario encargado de Cartera revisa los distribuidores que se encuentran retenidos, y adelanta la gestión para el pago y el envío del respectivo comprobante, una vez se recibe, se procede a autorizar el despacho mediante email de despacho dirigido a la Dirección de Operaciones y Comercialización de Productos, de lo contrario continúa retenido.
Como desviación del control, si la mora persiste se debe reportar el estado de cuenta a la Dirección de Operaciones y Comercialización de Productos para dar inicio de cobro.
Como soporte del control, resulta el email de despacho dirigido a la Dirección de Operaciones y Comercialización de Productos.</t>
  </si>
  <si>
    <t>El auxiliar de la Dirección de Operaciones y Comercialización de Productos, lee todos los premios y emite un reporte, el cual consolida la totalidad de premios reconocidos al distribuidor. Con este reporte realiza una revisión conjunta con el responsable asignado de cartera con el fin de comparar los premios reconocidos con las autoliquidaciones de cada distribuidor y su estado de cartera.
Como desviación del control, es decir, si se encuentra diferencias en el sorteo al cual se le reconocieron los premios el auxiliar de la Dirección de Operaciones y Comercialización de Productos debe ajustar el reporte de lectura de premios conforme a los criterios establecidos.
Si se encuentra diferencias en los códigos (de los distribuidores) aplicados a los premios se debe realizar los ajustes respectivos por parte del auxiliar de la Dirección de Operaciones y Comercialización de Productos.
Como soporte de la ejecución del control resulta el reporte resumen de relaciones de premios leidos generado por la Dirección de Operaciones y Comercialización de Productos.</t>
  </si>
  <si>
    <t>El contratista o funcionario designado de la Unidad Financiera y Contable semanalmente identifica las consignaciones registradas y determina cual corresponde a pagos de "Acuerdos de Pago" para determinar si se dio cumplimeinto con los Acuerdos.
En caso de presentarse una desviación del control se procede a reportar el incumplineto del Acuerdo de pago a la Dirección de Operación de producto y comercialización con el fin de que se inicie el proceso de cobro por via ejecutiva o administrativa.
Como soporte del control se genera el archivo de cargue de consignaciones o el reporte a la Dirección de OPyC en caso de incumplimiento del Acuerdo de Pago</t>
  </si>
  <si>
    <t>Hacer seguimiento en casos de acuerdos de pago.
Si dentro del proceso de cobro (persuasivo o coactivo), se genera un acuerdo de pago, el responsable asignado, deberá hacer seguimiento a los mismos, coordinando con la Unidad Financiera y Contable el ingreso de los recursos. Si se incumple los términos del acuerdo, se deberá generar el reporte y continuar con el trámite correspondiente.</t>
  </si>
  <si>
    <t xml:space="preserve">Procedimiento gestión de cartera PRO.310.244 </t>
  </si>
  <si>
    <t>Procedimiento gestión de cartera PRO.310.244</t>
  </si>
  <si>
    <t xml:space="preserve">Procedimiento Lectura de premios PRO410-206-9
</t>
  </si>
  <si>
    <t>Procedimiento Gestión de Recaudo - Distribuidores</t>
  </si>
  <si>
    <t>Procedimiento Cobro coactivo PRO-103-229
Procedimiento Cobro persuasivo PRO-103-386</t>
  </si>
  <si>
    <t>Adelantar la revisión periódica del procedimiento de gestión de cartera- distribuidores, y actualizar en caso de ser necesario.</t>
  </si>
  <si>
    <t xml:space="preserve">Jefe de la Unidad Financiera y Contable </t>
  </si>
  <si>
    <t xml:space="preserve">Cuadro de retención </t>
  </si>
  <si>
    <t>Unidad Financiera y Contable.</t>
  </si>
  <si>
    <t>Archivos de consignaciones y archivos de carga</t>
  </si>
  <si>
    <t>Jefe Unidad Financiera y Contable - Jefe Unidad de Loterías</t>
  </si>
  <si>
    <t>Revisar y actualizar el procedimiento de Gestión de Recaudo - Distribuidores en caso de ser necesario
Revisar y actualizar el Reglamento de Distribuidores en caso de ser necesario
Revisar y Actualizar las minutas de los contratos de distribución en caso de ser necesario
Revisar y Actualizar las garantías de lso distribuidores en caso de ser necesario.</t>
  </si>
  <si>
    <t>Jefe Unidad Financiera y Contable
Director de Operaciones
Secretario General
Subgerente General</t>
  </si>
  <si>
    <t>Procedimiento Gestión de Recaudo
Reglamento de Distribuidores
Minuta del Contrato de Distribución
Porcentaje de cubrimiento de las garantías</t>
  </si>
  <si>
    <t>Presentar soportes de cobro persuasivo o coactivo</t>
  </si>
  <si>
    <t>Soportes de cobro persuasivo o coactivo</t>
  </si>
  <si>
    <t>Presentar soportes de seguimiento a pagos</t>
  </si>
  <si>
    <t>Soportes de seguimiento a pagos</t>
  </si>
  <si>
    <t>1. No tramitar de manera oportuna la respuesta a la PQRS por parte del responsable.
2. Falta de oportunidad al momento de la asignación de las PQRS a las áreas responsables.
3. Posibilidad de asignar las PQRS al área equivocada para su gestión.</t>
  </si>
  <si>
    <t xml:space="preserve"> El responsable de atención al cliente verifica semanalmente en el Sistema Distrital para la Gestión de Peticiones Ciudadanas - Bogotá Te Escucha las fechas de vencimiento de todas las PQRS.  El responsable de Atención al Cliente debe identificar las PQRS proximas a vencer  y envía un correo electrónico al área correspondiente sobre el estado de la PQRS y solicita la pronta gestión al respecto.
En caso de la no gestión oportuna en la respuesta a las PQRS, una vez identificada la respuesta fuera de términos de ley se informa sobre la materialización del riesgo a las oficinas de Control Interno y Planeación a través del diligenciamiento de los formatos correspondientes.
Las evidencias de ejecución del control están plasmadas en los correos de estado de PQRS que se envían semanalmente a los jefes de áreas que son usuarios de las mismas en el Sistema Distrital para la Gestión de Peticiones Ciudadanas - Bogotá Te Escucha.</t>
  </si>
  <si>
    <t xml:space="preserve">El profesional de la oficina de Atención al Cliente debe socializar trimestralmente mediante correo electrónico institucional el Manual para la Gestion de Peticiones Ciudadanas, a los colaboradores de la entidad dentro de los cuales están los usuarios del Sistema Distrital para la Gestión de Peticiones Ciudadanas - Bogotá Te Escucha encargados al interior de la entidad, de gestionar y tramitar las PQRS que les son asignadas, con el propósito de recordarles los términos de ley para dar a respuesta a las diferentes tipologías de PQRS así como claridad en la gestión de las mismas en el Sistema Distrital para la Gestión de Peticiones Ciudadanas - Bogotá Te Escucha.
En caso de no realizar la socialización del Manual en los tiempos establecidos, se envía y se socializa de manera inmediata para mantener la difusión y comunicación permanente de dicho documento como herramienta para que los usuarios encargadados de dar respuesta a las PQRS lo hagan en cumplimiento de lo establecido en dicho documento y en el correcto uso del Sistema Distrital para la Gestión de Peticiones Ciudadanas - Bogotá Te Escucha.
Como evidencia de ejecución del control están los correos electrónicos trimestrales de socialización </t>
  </si>
  <si>
    <t xml:space="preserve">Revisar y actualizar en caso de ser pertinente el procedimiento de atención PQRS con el fin de mejorar la descripción y decisiones de desviación en el control de revisión de vencimientos diaria y semanal. </t>
  </si>
  <si>
    <t>Atención al cliente</t>
  </si>
  <si>
    <t>Procedimiento Atención PQR PRO-104-207</t>
  </si>
  <si>
    <t>Socializar la Política de Atención a la Ciudadanía</t>
  </si>
  <si>
    <t>Políticas del proceso actualizadas</t>
  </si>
  <si>
    <t>Profesional de Atención al Cliente</t>
  </si>
  <si>
    <t xml:space="preserve">1. Ausencia de condiciones de aseguramiento, protección y prevención en los espacios laborales
2. No adopción de medidas de autocuidado y protección laboral
3. Jornadas laborales extensas
4. Riesgos laborales no identificados </t>
  </si>
  <si>
    <t>RF-09</t>
  </si>
  <si>
    <t>Posibilidad de afectación económica por aumento en la materialización de riesgos laborales debido a falta de instrumentos, inadecuado autocuidado en el desarrollo de actividades, o espacios laborales no aptos.</t>
  </si>
  <si>
    <t>1. Ausentismo laboral
2. Multas o sanciones
3. Pago de prestaciones asistenciales o económicas.
4. Atraso en el desempeño organizacional del grupo de trabajo</t>
  </si>
  <si>
    <t>1. Falta de comunicación vertical y horizontal
2. Falta de reconocimiento
3. Estrés laboral
4. Falta de Motivación
5. Espacio físico no apto para el desempeño de las labores
6. Jornadas de capacitación inadecuadas a las necesidades de los servidores públicos.</t>
  </si>
  <si>
    <t>RG-11</t>
  </si>
  <si>
    <t>Posibilidad de afectación reputacional por contar con clima organizacional o laboral en niveles inadecuados debido a falta de ejecución del plan de acción de medición del clima laboral.</t>
  </si>
  <si>
    <t>1. Ausentismo laboral
2. Ineficiente gestión del tiempo
3. Retraso en la realización de tareas
4. Resistencia a los cambios institucionales</t>
  </si>
  <si>
    <t>1. Falta de una planificacion y programación de las actividades de inducción, reinducción y entrenamiento.
2. Inasistencia de los funcionarios a las actividades de inducción y reinducción.
3. Poca disposición de tiempo para las actividades de entrenamiento y empalme</t>
  </si>
  <si>
    <t>RG-12</t>
  </si>
  <si>
    <t>Posibilidad de afectación económica por bajos niveles de inducción y entrenamiento del personal en el cargo debido a falta de planificacion y programación de las actividades de inducción, reinducción y</t>
  </si>
  <si>
    <t>1. Desconocimento de procesos, procedimientos, funciones y actividades
2. Procesos disciplinarios
3. Errores en el desarrollo de las tareas
4. Retrasos en la ejecución de tareas y entrega de información
5. Reprocesos administrativos.
6. Desactualización de los servidores en asuntos materia de su empleo</t>
  </si>
  <si>
    <t>1. Falta de planeación de las actividades programadas
2. Inasistencia de los servidores a las capacitaciones programadas</t>
  </si>
  <si>
    <t>RG-13</t>
  </si>
  <si>
    <t>Posibilidad de afectación económica y reputacional por inadecuada cobertura y pertinencia de los planes de capacitación y bienestar debido a fallas en la planeación de las actividades programadas e inasistencia del público objetivo.</t>
  </si>
  <si>
    <t>1. Desactualización de los servidores en asuntos materia de su empleo
2. Procesos disciplinarios</t>
  </si>
  <si>
    <t>1. Herramientas tecnológicas con problemas de parametrización y desarrollo.
2. Falta de conocimiento técnico por parte del personal que interviene.
3. Falta de controles y parámetros dispersos para detectar desviaciones de la herramienta tecnológica en la liquidación de novedades.
4. Interpretación errónea de la norma aplicable a las modalidades de empleados en la elaboración de nómina</t>
  </si>
  <si>
    <t>RF-10</t>
  </si>
  <si>
    <t>Posibilidad de afectación económica por inconsistencias en la liquidación de nómina debido a errores técnicos y/o humanos involuntarios</t>
  </si>
  <si>
    <t>1. Pago erroneo de la nómina
2. Reproceso en la liquidación
3. Incumplimientos con el pago de aportes a seguridad social y parafiscales
4. Pago de intereses de mora, por pago inoportuno de aportes a seguridad social.</t>
  </si>
  <si>
    <t>Perdida o hurto de las Hojas de vida pertenecientes a los servidores publicos de la Loteria de Bogota</t>
  </si>
  <si>
    <t>RPDP-05</t>
  </si>
  <si>
    <t>Posibilidad de afectación reputacional  por incurrir en fallas en el principio de seguridad y confidencialidad en la informacion contenida en las hojas de vida de los servidores públicos de la entidad, causado por acceso no autorizado, filtración de esta información por parte de alguno de sus responsables o error humano involuntario</t>
  </si>
  <si>
    <t>Exposición de la información de carácter de reserva de los servidores públicos.
Riesgo reputacional y legal para la entidad 
Vulnerabilidad de los servidores públicos o sus familias  por la exposición a la que quedan expuestos los datos de reserva de la hoja de vida</t>
  </si>
  <si>
    <t>Acceso a las carpetas  de las hojas de vida de los servidores públicos  por personal no autorizado</t>
  </si>
  <si>
    <t xml:space="preserve">Desconocimiento de la normativa relacionada con el tratamiento  especial de datos </t>
  </si>
  <si>
    <t>RPDP-06</t>
  </si>
  <si>
    <t>Posibilidad de afectación reputacional  por incurrir en fallas en el principio de confidencialidad en la informacion por remitir o entregar información de carácter personal o laboral de los servidores de la Lotería de Bogotá o sus familias, a terceros, sin que se cumplan los requisitos de Tratamiento de datos sensibles establecidos en el artículo 6 de la Ley 1581 de 2012 debido a desconocimiento de la normativa.</t>
  </si>
  <si>
    <t xml:space="preserve">Exposición de la información de carácter de reserva de los servidores públicos.
Riesgo reputacional y legal para la entidad 
Vulnerabilidad de los servidores públicos o sus familias  por la exposición a la que quedan expuestos los datos de reserva de la hoja de vida
</t>
  </si>
  <si>
    <t>Desconocimiento de la normativa relacionada con el tratamiento  especial de datos.</t>
  </si>
  <si>
    <t>RPDP-07</t>
  </si>
  <si>
    <t>Posibilidad de afectación reputacional  por incurrir en fallas en el principio de seguridad y confidencialidad en la informacion y se filtre información de carácter personal o laboral de los servidores de la Lotería de Bogotá o sus familiares, conservada y/o custodiada por la Unidad de Talento Humano  en las diferentes áreas de la entidad, causado por un mal tratamiento de la información custodiada o un desconocimiento de la normativa.</t>
  </si>
  <si>
    <t>Custodia y manejo de documentos personales y laborales de los servidores públicos sin la debida forma y organización.</t>
  </si>
  <si>
    <t>Presentación de factura duplicada por el mismo producto.</t>
  </si>
  <si>
    <t>RF-11</t>
  </si>
  <si>
    <t>Posibilidad de afectación económica por pago incorrecto de facturas de contratos de suministro o adquisición de bienes y servicios debido a error humano involuntario</t>
  </si>
  <si>
    <t>1. Pago por un mayor valor al proveedor de bienes y servicios.
2. Sanciones disciplinarias.
3. Inconsistencias en la información contable de la entidad.</t>
  </si>
  <si>
    <t>Error en la digitación del valor de pago en el aplicativo administrativo y financiero.</t>
  </si>
  <si>
    <t>No afiliar a un servidor público, trabajador oficial o contratista a salud y ARL</t>
  </si>
  <si>
    <t>RF-12</t>
  </si>
  <si>
    <t>Posibilidad de afectación económica y reputacional por accidente de trabajo de un servidor público, trabajador oficial, o contratista sin haber sido afiliado al sistema de salud y ARL por no comunicar a la Unidad de Talento Humano de la vinculación del nuevo servidor público, trabajador oficial o contratista</t>
  </si>
  <si>
    <t>1. Posibles demandas a la entidad
2. Posibles sanciones penales</t>
  </si>
  <si>
    <t>No comunicar a la Unidad de Talento Humano de la vinculación del nuevo servidor público, trabajador oficial o contratista</t>
  </si>
  <si>
    <t>Incumplimiento de términos para recobro de incapacidades</t>
  </si>
  <si>
    <t>RF-13</t>
  </si>
  <si>
    <t>Posibilidad de afectación económica por no realizar gestión oportuna de recobro de incapacidades, por incumplimiento de términos o el no envío de la incapacidad por parte del trabajador.</t>
  </si>
  <si>
    <t>No envío de la incapacidad por parte del trabajador.</t>
  </si>
  <si>
    <t>Se estableció la periodicidad en semestral, debido a lo observado en traslados de personal, para el nivel de ocurrencia, se toma la sugerida por la Política de Administración del Riesgo.
Frente al impacto, la afectación económica es leve, debido al valor en que incurriría la Lotería de Bogotá en caso de materializarse el riesgo.</t>
  </si>
  <si>
    <t>La probabilidad se definió de carácter mensual por el pago de la nómina, y debido a que el riesgo no se materializó en la vigencia 2020, se estableció un nivel de ocurrencia en cero.
Frente al impacto, el pago de intereses de mora es mucho menor al 1% del patrimonio de la Lotería de Bogotá, por tanto es de carácter leve.</t>
  </si>
  <si>
    <t>Se definio una periodicidad diaria debido a que la información contenida en las hojas de vida se administran de forma diaria.   
Para el impacto se considera la posibilidad de demandas legales por la vulneración del principio de confidencialidad de datos personales, y se considera un impacto reputacional alto ya que esta información puede ocasionar impacto negativos y daños a los servidores y sus familiares.</t>
  </si>
  <si>
    <t xml:space="preserve">Anualmente el Jefe de la unidad de talento humano o profesional de seguridad y salud en el trabajo debe coordinar con la ARL, la permanente actualización de la matriz de identificación de peligros y valoración de riesgos, esta actualización incluye visitas y observaciones en campo con  el propósito de identificar y actualizar las variables asociadas a los diferentes tipos de riesgos, con esta actualización el riesgo es valorado nuevamente y así se definen las acciones o recomendaciones para gestionar el riesgo. 
Si producto del seguimiento se observan incumplimientos significativos en las recomendaciones anteriores o evidencia de situaciones nuevas con una valoración de riesgo Alta estas situaciones deben ser evaluadas por el profesional, quien establecerá acciones de mejora y se debe buscar su ejecución con el acompañamiento del Comité Paritario de seguridad y salud en el trabajo.
El soporte de ejecución de este riesgo será la matriz de identificación de peligros y valoración de riesgos establecida por la entidad.
Nota: Se podrá identificar apoyo de recurso humano a través de prestaciones de servicios o prácticas de estudiantes dependiendo de los recursos asignados.
</t>
  </si>
  <si>
    <t xml:space="preserve">Cada vez que ocurra un incidente o accidente de trabajo el servidor  involucrado en el accidente debe reportar verbalmente al Jefe inmediato, si se requiere, se realiza la  atención de primeros auxilios y se comunica a la Unidad de Talento Humano - Profesional de Seguridad y Salud en el Trabajo, para que este colaborador registre el incidente y/o accidente laboral, inicialmente vía telefónica con la ARL,  con el fin de determinar el lugar de asistencia médica al que debe dirigirse el servidor.  Posteriormente se realiza el registro a través de la página de la ARL FURAT, dentro de los dos ( 2) días hábiles posteriores al evento.
El COPASST tiene quince (15) días para realizar la investigación respectiva del accidente o incidente laboral.  Dependiendo del análisis de causas del incidente o accidente, el grupo responsable de la investigación debe identificar y definir las recomendaciones pertinentes.  
Para los casos en que no se realice el debido registro en la página de la ARL FURAT y no se haga la investigación correspondiente, el Profesional de Seguridad y Salud en el Trabajo, deberá realizar el registro de manera física.
Nota: La omisión del reporte genera afectación al servidor en la no atención medica requerida con la ARL.
Nota:  El registro y soportes de investigación del incidente y/o accidente deberán estar en el archivo de la Unidad de talento Humano de manera física.
el soporte de ejecución de este riesgo será el registro en la página de la ARL FURAT y los soportes de investigación en archivo de la Unidad de talento Humano de manera física.
</t>
  </si>
  <si>
    <t xml:space="preserve">Semestralmente, la Unidad de Talento Humano - Profesional de Seguridad y Salud deberá generar reporte de accidentalidad por medio del portal de la ARL, y analizar las cifras en términos de variación, frecuencia y volumen.  De igual manera, se debe realizar análisis de Incapacidades, teniendo en cuenta las variables de frecuencia, Áreas y funcionarios involucrados y causas. esto con el fin de realizar acciones de intervención que mitiguen el riesgo.
En caso de no realizar los analisis correspondientes, las acciones de intervención no tendrán impacto en los indicadores de accidentalidad e incapacidades.
Los soportes de control de la ejecución son los reportes de accidentalidad  e informes de analisis  de accidentalidad y de incapacidades.
</t>
  </si>
  <si>
    <t xml:space="preserve">Para la elaboración anual del plan de capacitación, el jefe de la unidad de Talento Humano debe identificar y consolidar informe de las necesidades de capacitación de los servidores de cada una de las áreas funcionales, este informe servirá como insumo para proyectar el plan de capacitaciones, el cual deberá ser revisado y aprobado por el Comité Institucional de Gestión y Desempeño. 
De igual manera, para la elaboración del Plan de bienestar, el jefe de la unidad de Talento Humano debe identificar y consolidar informe de las necesidades y expectativas de bienestar que tengan los servidores de cada una de las áreas funcionales, este informe servirá como insumo para proyectar el plan de bienestar, el cual deberá ser revisado y aprobado por el Comité de Bienestar institucional.
Una vez aprobados los planes de Capacitación y de bienestar se deben socializar y publicar en la página Web de la entidad, esta publicación debe realizarse antes del 28 de febrero de cada vigencia.
Nota: La aprobación de los planes de Capacitación y Bienestar de la vigencia, estarán sujetos a la pertinencia, alcance y cubrimiento de cada necesidad y al tope de recursos asignados.
Cada una de las necesidades identificadas deben ser justificadas con el fin de analizar su viabilidad. Así mismo se deben justificar los rechazos o ajustes a las necesidades.
Los soportes de ejecución de este control son informes de necesidades establecidas, planes de capacitación y bienestar aprobados y publicados en la página Web de la Entidad.
</t>
  </si>
  <si>
    <t xml:space="preserve">El Jefe de Talento Humano debe realizar el respectivo proceso de inducción a cada una de las personas nuevas que ingresan como servidores públicos de la Lotería, esta inducción debe incluir todas las políticas establecidas por la empresa y cumplir con los lineamientos y temas relacionados con la entidad y el puesto de trabajo. El material y contenido de la inducción debe permanecer actualizado de forma permanente.
La inducción de los contratistas estará a cargo de los supervisores de contratos y debe incluir todas las políticas establecidas por la empresa y cumplir con los lineamientos y temas relacionados con la entidad y el contrato en ejecución.
De igual manera la entidad realizara proceso de reinducción como mínimo cada dos años a todos los servidores públicos y contratistas.
Los soportes de la ejecución de este control son la presentación de la inducción y el registro de asistencia a la inducción.
</t>
  </si>
  <si>
    <t xml:space="preserve">En el segundo semestre del año, el Jefe de la Unidad de Talento Humano debe coordinar la medición del clima organizacional, según meta establecida en el Plan estratégico,  la cual se realizará a través de la aplicación de encuestas de clima organizacional, con el fin de identificar y analizar los factores y/o variables  que impactan el clima organizacional  de la empresa, y determinar en caso de requerirse plan de mejora.
En caso de no realizarse la medición de clima organizacional desde la oficina de talento humano, se realizará la aplicación de la encuesta a través de la herramienta del DASCD.
Los soportes de la ejecución de este control son resultados de la aplicación de la encuesta, informe de análisis y plan de mejora en caso de requerirse.
</t>
  </si>
  <si>
    <t xml:space="preserve">Anualmente la jefe de la Unidad de Talento humano, realizará la gestión pertinente para establecer el Comité de Convivencia, como un mecanismo que contribuya a la  prevención y solución de las situaciones causadas por conductas de acoso laboral, que genere conciencia colectiva, promueva el trabajo en condiciones dignas y justas y la a armonía y el buen ambiente ocupacional para todos los servidores; todo esto siempre en mejora del clima organizacional de la empresa.
Semestralmente el comité debe reunirse con el propósito de analizar y superar la presuntas conductas de acoso laboral.
En caso de no establecer el Comité de Convivencia la institución puede incurrir es riesgos de tipo legal.
Los soportes de control de ejecución son acto administrativo que faculta al comité de convivencia y actas de reuniones del comité de convivencia.
</t>
  </si>
  <si>
    <t xml:space="preserve">Cada dos años, la Jefe de la Unidad de Talento Humano, realizará seguimiento al cumplimiento de los planes de mejoramiento resultados de la medición de clima laboral, consolida informe y lo socializa en el Comité Institucional de Gestión y Desempeño.
En caso de no ser ejecutado el Plan de mejoramiento acorde a lo programado, se realiza la reprogramación del mismo.
Los soportes de la ejecución son el informe de seguimiento al plan de mejora resultado del clima organizacional y su socialización.
</t>
  </si>
  <si>
    <t>Para la elaboración anual del plan de capacitación, el jefe de la unidad de Talento Humano debe identificar y consolidar informe de las necesidades de capacitación de los servidores de cada una de las áreas funcionales, este informe servirá como insumo para proyectar el plan de capacitaciones, el cual deberá ser revisado y aprobado por el Comité Institucional de Gestión y Desempeño. 
Una vez aprobado el plan de Capacitación se deben socializar y publicar en la página Web de la entidad, esta publicación debe realizarse antes del 28 de febrero de cada vigencia.
Nota: La aprobación del plan de Capacitación de la vigencia, estarán sujetos a la pertinencia, alcance y cubrimiento de cada necesidad y al tope de recursos asignados.
Cada una de las necesidades identificadas deben ser justificadas con el fin de analizar su viabilidad. Así mismo se deben justificar los rechazos o ajustes a las necesidades.
Los soportes de ejecución de este control son informes de necesidades establecidas, planes de capacitación y bienestar aprobados y publicados en la página Web de la Entidad.</t>
  </si>
  <si>
    <t xml:space="preserve">La jefe de talento Humano deberá realizar entrega del manual de funciones a los servidores públicos nuevos y el Jefe inmediato o a quien delegue, debe realizar un entrenamiento en el puesto de trabajo del servidor público.  
Adicionalmente, el servidor público deberá suscribir acta de entrega del cargo, de acuerdo con lo establecido en el procedimiento “Desvinculación de Personal”, esta acta deberá ser archivada en la carpeta Hoja de vida del Servidor público desvinculado.
En caso de que el servidor público no suscriba acta de entrega del cargo, la entidad no podrá generar Paz y Salvo FRO 320-65-2.
Los soportes de la ejecución del control son acta de entrenamiento, acta de entrega del cargo archivada en la hoja de vida de los servidores públicos desvinculados.
</t>
  </si>
  <si>
    <t xml:space="preserve">El jefe de la unidad de Talento Humano, realizara seguimiento trimestral a la ejecución de los planes de capacitación y bienestar  a través de los indicadores de desempeño.
Actividad, tiempo, cobertura de funcionarios y unidades o áreas, de acuerdo con la metodología establecida por la Oficina Asesora de Planeación.
El Comité de Bienestar, reprograma aquellas actividades que no se han realizado. Y se evalúa la viabilidad de correcciones en el tema de cobertura
Los soportes de ejecución de este control son los seguimiento a los planes de capacitación y bienestar de la vigencia.
</t>
  </si>
  <si>
    <t xml:space="preserve">El Profesional de nómina, cinco días hábiles de anticipación a la liquidación de la nómina,  debe crear en el módulo de Talento Humano/ nómina, del aplicativo administrativo y financiero, el periodo de la nómina a construir, con esto debe ingresar todas las novedades reportadas y así liquidar la pre nómina. Debe revisar si todas las novedades están incluidas, si está liquidando todos los conceptos de nómina, si está completa con todos los funcionarios y verificar los cálculos de las novedades excepcionales. 
Antes del cierre el Jefe de la unidad de Talento humano debe revisar (novedades incluidas, cálculos aleatorios de novedades excepcionales). 
Después de la revisión por parte del Jefe de la Unidad de Talento Humano, la Secretaría General revisa la pre nómina, y una vez revisada, el Jefe de la Unidad de TH procede a efectuar el cierre.
En caso de que el módulo nómina del aplicativo administrativo y financiero, no esté realizando la liquidación de la nómina,  conforme con las novedades y términos establecidos por la normativa, la Jefe de talento Humano o quien delegue debe solicitar soporte de las inconsistencias a la mesa de ayuda.
Los soportes de ejecución de este control son:  revisiones realizadas a Pre nóminas, soportes de novedades, solicitudes realizadas vía correos electrónicos,  a la mesa de ayudas con inconsistencias.
</t>
  </si>
  <si>
    <t xml:space="preserve">El Jefe de Talento Humano o quien delegue, previa validación de la nómina, envía para revisión de la Secretaría General la prenómina con los soportes correspondientes (vía correo electrónico).
Si la Secretaría General solicita algún ajuste frente a la prenómina, el responsable de la Unidad de Talento Humano valida, y ajusta, luego envía de nuevo la prenómina a la Secretaría General, previa validación por parte del Jefe de la Unidad de Talento Humano
Los soportes de ejecución de este control son:  revisiones realizadas a Pre nóminas, soportes de novedades, envío correo electrónico de la prenomina para revisión de la Secretaria General.
</t>
  </si>
  <si>
    <t>El profesional de nómina, en conjunto con el Jefe de la Unidad de Talento Humano, semestralmente revisarán la oportunidad de actualizar el Manual de Nómina con el fin de prevenir interpretaciones erróneas de la norma en la liquidación de nómina, mediante la actualización normativa y procedimental.
Si se identifica desactualización del manual por expedición de nueva normativa, se procederá a actualizarlo y presentarlo al CIGYD para su aprobación.
Como soporte de la ejecución del control, se contará con las actas de reunión, y el manual actualizado en caso de ser necesario.</t>
  </si>
  <si>
    <t xml:space="preserve">El responsable de expedición de certificados proyecta el documento de acuerdo con lo solicitado por el servidor público, posteriormente lo entrega al Jefe de talento Humano, con el fin de que este sea validado de acuerdo con los lineamientos y el requerimiento, una vez es validado se firma por parte del Jefe de Talento Humano y se envía vía correo electrónico o se entrega directamente al servidor público que realizó la solicitud.
En caso de que la certificación expedida no cumpla con los lineamientos y/o lo requerido por parte del servidor público, esta se entrega al responsable de la expedición para que se ajuste de acuerdo con los lineamientos y/o requerimiento.
Los soportes de ejecución de este control son: Formato de solicitud y certificados firmados y enviados
</t>
  </si>
  <si>
    <t xml:space="preserve">El responsable de la Unidad de Talento Humano cada vez que se deba expedir un certificado de experiencia e idoneidad  (según solicitud), debe verificar los certificados de estudios (tarjetas profesionales y diplomas presentadas por el aspirante), así como la experiencia relacionada con el objeto del contrato (Revisar las certificaciones y tiempo de experiencia); una vez verificada la información, procede a elaborar la certificación para validación y firma por parte del Jefe de la Oficina de Talento Humano.
En caso de que el aspirante no cumpla con los requisitos de idoneidad (estudios y/o experiencia), esta certificación no se expide y se informa a través de un correo electrónico informando las causas de la no expedición.
Los soportes de ejecución de este control son:  Formato Certificado de Idoneidad firmado por el Jefe de la Oficina de Talento Humano.
</t>
  </si>
  <si>
    <t>Al inicio de los contratos de orden de prestacion de servicios, se verifica que el personal contratista o de planta haya suscrito un acuerdo de confidencialidad o se tenga una clausula de confidencialidad en los anexos contractuales. Como evidencia estara a disposicion los anexos contractuales y/o el acuerdo de confidencialidad, la cual se conservara en la carpeta del expediente de Secretaría General o Talento Humano según corresponda.
En caso de no identificar la subscripcion del acuerdo por parte del personal, se solicitara por correo electronico el cumplimiento de dicha obligacion.</t>
  </si>
  <si>
    <t>Digitalización y custodia electrónica a través de carpetas en sharepoint de la Unidad de Talento Humano,  de la información priorizada de la hoja de vida, con el fin de controlar el acceso a la información únicamente al personal autorizado para ello.
Responsable jefe (a) de la Unidad de Talento Humano el cual administra los roles y permisos de usuarios en Sharepoint.
Periodicidad: Cada vez que se requiera.
Carpetas conservadas,  archivadas y  custodiadas  según lo establecido por el área de gestión documental y en las  tablas de retención documental de la Unidad de talento Humano.
Manejo y administración de la información se realiza bajo la responsabilidad del la Jefe  Asignada de la Unidad de Talento Humano y un colaborador de la Unidad. En caso de solicitudes de préstamos estan se realizan bajo la  supervisión de un colaborador  de la Unidad de Talento Humano.  
Para este control no aplica la decisión sobre la desviación dado que la información siempre va a estar custodiada por el Jefe de la Unidad.
Como evidencia se archivan las solicitudes recibidas via correo electrónico o memorando.</t>
  </si>
  <si>
    <t xml:space="preserve">Todos los requerimientos en los que se solicite información sensible de los servidores públicos y/o sus familiares es revisada previamente por el Jefe (a) de la Unidad de Talento Humano previo a la autorización de su entrega, con el fin de determinar la validez de la solicitud y que no se viole ninguno de los lineamientos en la Ley 1581 de 2012 de protecciónde Datos Personales. 
Toda la información generada que contenga datos sensibles debe estar soportada por un requerimiento solicitado a la Unidad de Talento Humano y debe cumplir lo establecido en los  articulos 4 y  6 de la Ley 1581 de 2012. En caso de que se determine que no hay un motivo válido para compartir la información solicitada, se negará la solicitud y se informará el motivo de ello.
Periodicidad: Cada vez que se requiera.
Para este control no aplica la decisión sobre la desviación dado que la información siempre va a estar custodiada por el Jefe de la Unidad.
Como evidencia se cuenta con las solicitudes y/o requerimientos de información. </t>
  </si>
  <si>
    <t>El Oficial de Cumplimiento, quien hace sus veces de Oficial de Protección de Datos Personales, capacitará anualmente al personal de la Unidad de Talento Humano.
La capacitación será evaluada, y en caso de que no se tenga un resultado aprovatorio en la evaluación, se procedera a recapacitar al personal para subsanar las falencias detectadas.
Como evidencia se conservan los resultados de las evaluaciones, las cuales son conservadas de manera digital por la Unidad de Talento Humano.</t>
  </si>
  <si>
    <t>Cada supervisor de contrato, mensualmente (o acorde a la periodicidad de la factura) revisa los documentos enviados por el contratista para aprobar e iniciar el trámite de orden de pago, lo anterior, con la finalidad de validar la completitud de documentos, que no se encuentre duplicada la factura, o se registren valores mayores a la factura por cobrar.
En caso de evidenciar inconsistencias en los soportes de la factura, el supervisor del contrato requerirá al proveedor para subsanar las novedades identificadas.
Como soporte de la ejecución del control, resultan los correos electrónicos enviados por los supervisores de contrato, o apoyo a la supervisión, otorgando visto bueno a los documentos remitidos para pago.</t>
  </si>
  <si>
    <t>El profesional de SST cada vez que ingrese un nuevo servidor público, trabajador oficial o contratista, verificará y apoyará la afiliación de ARL, y salud (únicamente para servidores públicos y trabajadores oficiales), con el fin de garantizar el cubrimiento una vez se vinculen a la entidad.
En caso de evidenciar que ingresó un nuevo servidor público, trabajador oficial o contratista que no se ha afiliado a la ARL y salud, el profesional de SST realizará la afiliación inmediata.
Como soporte del control, resulta el certificado de afiliación de ARL (para servidor público, trabajador oficial o contratista), y de salud (para servidor público, trabajador oficial).</t>
  </si>
  <si>
    <t>El profesional de apoyo SST cada vez que se genere una incapacidad, verificará y diligenciará en la matriz de seguimiento a recobro de incapacidades la inlcusión y recobro de la incapacidad, para evitar el no pago del recobro, generando un soporte de radicación de recobro de incapacidad ante las EPS.
Debido a la naturaleza del riesgo, no aplica desviación, dado que el no recobro de la incapacidad, se genera detrimento patrimonial, que es sancionable por entes de control.
Como soporte de la ejecución del control resulta la matriz de seguimiento a recobro de incapacidades diligenciada y actualizada cada vez que se requiera.</t>
  </si>
  <si>
    <t>El Jefe de la Unidad de Talento Humano de la Entidad realizará el monitoreo y seguimiento mensual de todos los casos que han sido clasificados como reales o aparentes de Conflictos de intereses, y en caso de que se detecten, deberán gestionarlo al interior del área para determinar que no se configure el conflicto de interés.
En caso de que el jefe de la Unidad de Talento Humano no pueda gestionar el conflicto de intereses, deberá requerir a la Gerencia general para el Trámite pertinente.
Como soporte de la ejecución del Control se debe generar un acta entre los involucrados donde se gestionó el conflicto de intereses y en el caso de requerir a la Gerencia General, el soporte será el correo electrónico de envío.</t>
  </si>
  <si>
    <t>Procedimiento Capacitación y formación PRO.320.223
Procedimeinto gestión de calidad de vida laboral PRO.320.224</t>
  </si>
  <si>
    <t xml:space="preserve">Procedimiento de inducción PRO.320.219
</t>
  </si>
  <si>
    <t xml:space="preserve">Procedimiento gestion de calidad de vida laboral PRO.320.224
</t>
  </si>
  <si>
    <t xml:space="preserve">Resolución 652 de 2012
</t>
  </si>
  <si>
    <t>Procedimiento de inducción PRO-320-219.</t>
  </si>
  <si>
    <t>Procedimiento Capacitación y formación PRO.320.223</t>
  </si>
  <si>
    <t>Acta de entrega del cargo</t>
  </si>
  <si>
    <t>Procedimiento Capacitación y formación PRO.320.223
Procedimiento gestión de calidad de vida laboral PRO.320.224</t>
  </si>
  <si>
    <t>Procedimiento Capacitación y formación PRO.320.223
Ficha técnica de los indicadores de desempeño.
Tablero de indicadores de desempeño.</t>
  </si>
  <si>
    <t>Procedimiento liquidación nómina PRO.320-221-8.
Procedimiento Incapacidades
Base de datos de nómina en el aplicativo.
Reporte individual de nómina.</t>
  </si>
  <si>
    <t>Anexos contractuales
Acuerdos de confidencialidad
Listas de chequeo para los procesos de contratación</t>
  </si>
  <si>
    <t>Plan Institucional de capacitaciones
Procedimiento PRO320-223 CAPACITACIÓN Y FORMACIÓN</t>
  </si>
  <si>
    <t>Procedimiento PRO103-235-11 SEGUIMIENTO CONTRACTUAL</t>
  </si>
  <si>
    <t>Procedimiento Vinculación de personal PRO320-225-10</t>
  </si>
  <si>
    <t>Procedimiento PRO320-421-4 Incapacidades</t>
  </si>
  <si>
    <t>Documentar y aprobar los métodos y criterios para gestionar el panorama de riesgos laborales en la Lotería.</t>
  </si>
  <si>
    <t>Unidad de Talento Humano</t>
  </si>
  <si>
    <t>Generar campañas de capacitación y sensibilización sobre las practicas seguras frente a los riesgos laborales identificados.</t>
  </si>
  <si>
    <t>Listas de asistencia
Material de capacitación</t>
  </si>
  <si>
    <t>Revisar el procedimiento de capacitación y formación con el fin de deteminar si es necesario realizar ajustes.  Así mismo revisar el procedimiento de  inducción PRO.320.219</t>
  </si>
  <si>
    <t>Jefe Unidad de Talento Humano</t>
  </si>
  <si>
    <t>Procedimeinto actualizado</t>
  </si>
  <si>
    <t xml:space="preserve">Definir y documentar los lineamientos internos que debe seguir cada funcionario para tramitar quejas de acoso laboral. Resolucion 652 de 212. </t>
  </si>
  <si>
    <t>Unidad de Talento Humano
Atención al Cliente</t>
  </si>
  <si>
    <t>Documento metodológico
Procedimiento actualizado</t>
  </si>
  <si>
    <t>Realizar capacitación sobre inducción y reinducción-</t>
  </si>
  <si>
    <t>Soportes capacitación</t>
  </si>
  <si>
    <t>Realizar la elección de Comité de Convivencia Laboral.</t>
  </si>
  <si>
    <t>Unidad de Talento Humano - Gerencia General</t>
  </si>
  <si>
    <t>Acta de constitución del Comité.</t>
  </si>
  <si>
    <t>Realizar seguimiento al Plan de mejoramiento del Clima Laboral</t>
  </si>
  <si>
    <t>Seguimiento plan de mejoramiento Clima Laboral</t>
  </si>
  <si>
    <t>Realizar la jornada de reinducción.</t>
  </si>
  <si>
    <t>Documento de reinducción
Listados de asistencia</t>
  </si>
  <si>
    <t>Formular y ejecutar el Plan Institucional de Capacitación</t>
  </si>
  <si>
    <t>Plan Institucional de Capacitación
Listados de Asistencia
Correos de convocatoria a capacitaciones</t>
  </si>
  <si>
    <t>Realizar entrega de cargo a funcionarios que asuman un nuevo cargo y entregar acta de entrega a Unidad de Talento Humano</t>
  </si>
  <si>
    <t>Funcionario que entrega el cargo</t>
  </si>
  <si>
    <t>Verificar la ejecución de lo definido en los planes de capacitación y bienestar  a través de los indicadores de desempeño.</t>
  </si>
  <si>
    <t>Seguimiento realizado</t>
  </si>
  <si>
    <t>Documentar el proceso de expedición de certificados laborales.</t>
  </si>
  <si>
    <t>Documentación generada</t>
  </si>
  <si>
    <t>Documentar el proceso de expedición de certificados de experiencia e idoneidad.</t>
  </si>
  <si>
    <t>1. La información (hechos económicos) de costos y gastos no llegue oportunamente por parte de los terceros antes del cierre del periodo contable.
2. Falta de conocimiento en la aplicación de las normas contables vigentes por parte de los profesionales que intervienen.
3. Errores en la parametrización del sistema contable en los cargues automáticos.
4. Errores en la información de ingresos, costos y gastos que se registra en la contabilidad en forma automática (Alto volumén de partidas conciliatorias).</t>
  </si>
  <si>
    <t>RF-14</t>
  </si>
  <si>
    <t>Posibilidad de afectación económica y reputacional por incoherencia de los estados financieros debido a información errónea o incompleta registrada en el aplicativo</t>
  </si>
  <si>
    <t>1. Sanciones por parte de los entes de control
2. Toma de decisiones con información incorrecta
3. Reprocesos y/o desgaste administrativo</t>
  </si>
  <si>
    <t>1. Posibilidad de que por directriz de de un órgano superior como Alta Gerencia o Secretaría Distrital de Hacienda se unifiquen todos los recursos en una sola entidad financiera.
2. Políticas de las entidades financieras en la captación de recursos</t>
  </si>
  <si>
    <t>RF-15</t>
  </si>
  <si>
    <t>Posibilidad de afectación económica y reputacional por concentración de recursos financieros en una sola entidad debido a desconocimiento de las políticas del procedimiento de inversión de liquidez</t>
  </si>
  <si>
    <t>1. Posibilidad de pérdida de recursos si la entidad donde están concentrados los recursos tiene dificultades económicas.
2. Hallazgos de entes de control.
3. Procesos disciplinarios</t>
  </si>
  <si>
    <t>1. Falla en el sistema (aplicativo de los bancos)
2. Error humano involuntario</t>
  </si>
  <si>
    <t>RF-16</t>
  </si>
  <si>
    <t>Posibilidad de afectación económica por doble pago a un mismo tercero debido a error humano involuntario</t>
  </si>
  <si>
    <t>1. Pagar dos veces por el mismo concepto
2. Disminución de recursos económicos
3. Investigaciones por órganos de control</t>
  </si>
  <si>
    <t>1. Personas no autorizadas accedan al aplicativo donde se conserva la información y la extraiga para uso personal</t>
  </si>
  <si>
    <t>RPDP-08</t>
  </si>
  <si>
    <t>Posibilidad de afectación reputacional  por incurrir en fallas en el principio de seguridad y confidencialidad para el tratamiento de los datos personales de ganadores o servidores a los que se tiene acceso y se transmita a un tercero,  causado por acceso no autorizado o filtración de esta información por parte de uno de sus responsables.</t>
  </si>
  <si>
    <t>1. Afectacion de la imagen institucional.
2. Apertura de posibles procesos penales y disciplinarios para los responsables involucrados.
3. Multas y sanciones.
4. Perdida de la confidencialidad de la información.</t>
  </si>
  <si>
    <t>RPPTO-01</t>
  </si>
  <si>
    <t>Posibilidad de afectación reputacional por expedir disponibilidad presupuestal por el rubro o la fuente incorrecta debido a que los funcionarios tengan permisos incorrectos</t>
  </si>
  <si>
    <t>RPPTO-02</t>
  </si>
  <si>
    <t>Posibilidad de afectación reputacional por generar información errónea o desactualizada de la ejecución presupuestal debido a fallas en las interfazes comerciales SICOF ERP</t>
  </si>
  <si>
    <t>La periodicidad se estableció en semestral, y nivel de ocurrencia uno, como línea base sugerida por la Política de Administración del Riesgo.
En afectación económica es menor debido a que podría llegar a afectar la disponibilidad de recursos de la entidad.
La afectación reputacional también es menor, debido a las instancias donde se afectaría la imagen de la Lotería de Bogotá.</t>
  </si>
  <si>
    <t>La periodicidad se estableció en diaria, y nivel de ocurrencia cero, ya que el riesgo no se ha materializado.
En afectación económica es mayor, debido a que podría llegar a afectar la disponibilidad de recursos de la entidad, al concentrar los recursos en una sola entidad bancaria.
La afectación reputacional también es menor, debido a las instancias donde se afectaría la imagen de la Lotería de Bogotá.</t>
  </si>
  <si>
    <t>Se escogió periodicidad diaria, ya que en cualquier momento que se realice un pago se puede materializar el riesgo, afectación económica catastrófica, dado que en el peor de los escenarios, se podría girar dos veces el premio mayor.</t>
  </si>
  <si>
    <t>Se estableció la periodicidad diaria, debido a que al interior de la Unidad Finanicera y Contable se autorizan ordenes de pago de manera diaria, y para el nivel de ocurrencia se usó la linea base sugerida por la política de administración de riesgos.
La afectación reputacional es moderada debido a que la información afectada corresponde a datos de ganadores o servidores, como nóminas, liquidaciones o información personal (ej información de contacto).</t>
  </si>
  <si>
    <t>El profesional IV (Contador) de la unidad financiera y contable mensualmente verificará los saldos de cuentas en libros auxiliares y en el balance general, a partir de la revisión con los extractos bancarios  y las imputaciones contables realizadas, como medida para detectar posibles errores en los registros contables;  como desviación del control cuando se presenta un error se analiza su causa u origen que ocasionó el mal registro o la mala imputación contable y se procederá a su corrección mediante notas contables y/o contrapartidas de tal forma que se conserve la trazabilidad de los movimientos y/o ajustes contables.
Como soporte de la ejecución del control se cuenta con las conciliaciones bancarias, las cuales son realizadas por un profesional asignado de la Unidad Financiera y Contable, y revisadas por el profesional IV (Contador), y el Jefe de la Unidad..</t>
  </si>
  <si>
    <t>El Jefe de la Unidad Financiera y Contable, mensualmente solicitará el envio y registro de los diferentes hechos económicos de la Lotería, mediante correo electrónico remitido a los líderes de proceso.
Si se presenta una desviación del control, es decir, si falta algún hecho económico del mes anterior, se realizan los ajustes contables en el mes en que se tramite la información.
Como soporte de la ejecución del control se cuenta con los estados financieros del mes.</t>
  </si>
  <si>
    <t>El Jefe de la Unidad Financiera y Contable semestralmente, garantizará que se incluya actualización de normativa contable en el Plan Institucional de Capacitación, mediante solicitud a la Unidad de Talento Humano, con la finalidad de que el personal de su área cuente con los conocimientos pertinentes para el desarrollo de sus funciones.
Como desviación del control, es decir, si la Unidad de Talento Humano no incluye la temática en el PIC, el Jefe de la Unidad Financiera y Contable recordará a la Unidad de Talento Humano mediante correo electrónico.
Como soporte del control resultan las solicitudes de capacitación a la Unidad de Talento Humano.</t>
  </si>
  <si>
    <t>El Jefe de la Unidad Financiera y Contable mensualmente revisa la información cargada en el aplicativo, con el fin de verificar que los procesos automáticos de cargue funcionen correctamente (afectó las cuentas contables correctas, en el periodo correcto, y se registraron los valores reales).
En caso de evidenciar desviaciones en la información, se solicitarán a mesa de ayuda los ajustes pertinentes del sistema.
Como soporte del control, resultan los correos electrónicos a mesa de ayuda, y tickets de caso.</t>
  </si>
  <si>
    <t>El  Tesorero General mensualmente verifica los tokens  de las entidades bancarias, registrando el inventario diario  en un archivo excel que se compara con los token físicos  para llevar el control de estos . En caso de no registrarse se hará el recuento  del último registro para que coincida con el número de tokens.
Como evidencia se presentará la relación mensual de existencia de tokens en formato PDF.</t>
  </si>
  <si>
    <t>La tesorera y el funcionario auxiliar de tesorería, mensualmente verifican que se encuentren en custodia en las bovedas de seguridad los documentos tales como: , chequeras en uso, documentos bancarios que lo ameriten y sellos secos para los cheques; para lo anterior se cuenta con dos ( 2 ) cajas fuertes, una en la Oficina de la Tesorería General, y la segunda en la Oficina del Auxiliar de Tesorería, para ello, se diligencian los formatos actas de cheques y relación de CDT recibidos en custodia,  cada uno maneja y conoce la clave de la caja fuerte de su oficina, esas claves son conocidas únicamente por estos responsables, esto se realiza con el fin de proteger y salvaduardar dichos documentos .
Como descisión sobre la desviación del control, y con el fin de evitar la interrupción de la operación del proceso, el Tesorero General entregará ala secretaria general,y/o Jefe de la Unidad Financiera y Contable un sobre sellado con la relación de tokens y clave de las bóvedas de seguridad, que se utilizará en caso de fuerza mayor, quién será el responsable del manejo de esta información.
Como soporte del control, se cuenta con los formatos diligenciados actas de cheques y relación de CDT recibidos en custodia, y relación de sellos con que se cuenta.</t>
  </si>
  <si>
    <t>El Tesorero General mensualmente verifica el inventario de títulos valores (cheques, CDT) que reposan en la caja fuerte y realiza el inventario físico de los CDTS en custodia y de los cheques; y con el auxiliar de tesorería elaboran actas con el inventario de estos, con el objetivo de que las cantidades concuerden con los inventarios anteriores. Dentro de estas actas se relacionan: el banco, la cuenta y el número del cheque con su intervalo. El acta debe estar firmada por los dos involucrados, relacionando fecha y hora de la actividad. 
Si existe perdida de algún título valor se debe solicitar al banco el no pago del título valor y seguir el protocolo establecido por el banco. Como evidencia se dejan las actas de inventario.</t>
  </si>
  <si>
    <t xml:space="preserve">El Tesorero General, cada vez que se requiera realizar una apertura o cierre de cuentas bancarias, solicita  la autorización expresa de la Gerente General, acorde al Protocolo de seguridad y manejo de las cuentas, mediante el seguimiento a  las condiciones de seguridad como firmas, sellos, protectógrafos y demás   mecanismos de seguridad establecidos en el protocolo. En caso de que no se cuente con la autorización expresa de la Gerente, no se procederá con la operación de apértura o cierre de la cuenta bancaria . Como soporte de la ejecución del control se evidedencia con  las carta de autorización expresa de la Gerente General. </t>
  </si>
  <si>
    <t>El Tesorero General, cada vez que requiera realizar la apertura de cuentas bancarias, verifica que estas entidades financieras cuenten con calificación alta según las calificadoras de riesgo, para lo cual se solicita  a las entidades financieras donde se encuentran los recursos  documentos que reposan como  soportes ,  con el fín de dar cumplimiento a lo establecido en el protocolo de  de seguridad y manejo de cuentas y  la normatividad vigente  de la Secretaría Distrital de Hacienda.
Como medida de desviación se cuenta con  la página de la Secretaria de Hacienda, donde se reporta  la  calificacion  de  la  zona de riesgo en la que se ubica cada entidad financiera,  se da prioridad a las entidades financieras que cuenten con la mejor calificacion de riesgo.</t>
  </si>
  <si>
    <t>El funcionario de la unidad financiera y contable mensualmente verificara los saldos de cuentas en libros auxiliares y en el balance general, a partir de la revisión con los extractos bancarios   y las imputaciones contables realizadas, como medida para detectar posibles errores en los registros contables;  como desviación del control cuando se presenta un error se analiza su causa u origen que ocasionó el mal registro o la mala imputación contable y se procederá a su corrección mediante notas contables y/o contrapartidas de tal forma que se conserve la trazabilidad de los movimientos y/o ajustes contables.
Como soporte de la ejecución del control se cuenta con comprobantes de egreso y de ingreso.</t>
  </si>
  <si>
    <t>El Auxiliar de Tesorería verificará diariamente la relación de las órdenes de pago (que esté aprobada en el aplicativo para el giro por parte del Jefe Financiero y el ordenador del gasto, así como la completitud de documentos soporte) y posteriormente se las envía al tesorero para su giro, para tener un adecuado control de las obligaciones  y pagos realizados, 
Si se llega a registrar en el aplicativo de forma erronea un movimiento bancario, se procederá a corregir mediante contrapartida contable de acuerdo con el proceso de conciliación bancaria.
Como soporte de la ejecución del control, el Tesorero General obtendrá del portal bancario la constancia del pago exitoso, para asegurar que efectivamente se giro la órden de pago, así como el boletín diario de tesorería.</t>
  </si>
  <si>
    <t>El Tesorero General, diariamente hará la verificación de los pagos exitosos realizados, contrastando la información con la orden de pago  y/o factura del contratista y/o proveedor, para ello el Tesorero General, obtendrá del portal bancario el pago exitoso de estos, con el fín de asegurar que se giro la el monto exacto de la obligación a pagar y a la entidad financiera pertinente.
Como medida de desviación se hara la conciliación bancaria para verificar frente a los movimientos bancarios que los pagos exitosos concuerden con los pagos de las órdenes de pago tramitadas.
Como soporte  de la ejecución del control se realizan las conciliaciones bancarias mensualmente.</t>
  </si>
  <si>
    <t>El profesional designado de la Unidad Financiera y Contable, mensualmente elaborará conciliaciones bancarias, con el fin de verificar que el valor de saldo en bancos coincida con el valor contable.
Como medida de desviación, se debe indagar la diferencia del valor, y proceder a solicitar reintegro, o colocar la denuncia penal según aplique.
Como soporte del control, resultan las conciliaciones en físico en la Unidad Financiera y Contable.</t>
  </si>
  <si>
    <t>El jefe de la Unidad Financiera y Contable trimestralmente remitirá a la Oficina de Gestión Tecnológica el reporte de usuarios que deben tener acceso a las aplicaciones exclusivas del proceso financiero y contable, y valida que la información de perfiles asignados a su dependencia sea acorde a la obligación y función de su equipo de trabajo, con el fin de 
En caso de detectarse alguna inconsistencia, el Jefe de la Unidad Financiera y Contable se la informará al responsable de la Oficina de Gestión Tecnológica para que se realice la respectiva corrección.
Como evidencia del control se conservarán los correos de comunicación entre las dependencias.</t>
  </si>
  <si>
    <t>El profesional de presupesto al inicio de cada año (o cuando un usuario requiera un nuevo rubro), asigna a través del sistema ERP (SICOF) exclusivamente los rubros que maneja cada área, con el fin de prevenir que tenga acceso a los demás rubros presupuestales que no apliquen para el proceso respectivo.
Como decisión de la desviación, es decir, si el profesional de presupuesto evidencia que se solicitó un registro por el rubro presupuestal erróneo, rechazará la solicitud.
Como soporte de la ejecución del control, resultará el screenshot de SICOF donde se asignan rubros a funcionarios.</t>
  </si>
  <si>
    <t>El profesional de presupesto mensualmente verifica que al correr las interfases no se genere error, de ser así, se generará la afectación presupuestal correspondiente a las interfases de forma manual.
Como soporte de la ejecución del control, resulta la ejecución presupuestal.</t>
  </si>
  <si>
    <t>Procedimiento gestión de ingresos PRO.310.247
Procedimiento de conciliaciones bancarias PRO.310.252</t>
  </si>
  <si>
    <t>Políticas operativas del proceso</t>
  </si>
  <si>
    <t>Procedimiento Generación de estados financieros PRO-301-249</t>
  </si>
  <si>
    <t>Procedimiento Gestión de Egresos PRO-310-246-9</t>
  </si>
  <si>
    <t>Procedimiento de presupeusto</t>
  </si>
  <si>
    <t>Procedimiento PRO310-245-11 EJECUCIÓN Y CONTROL PRESUPUESTAL</t>
  </si>
  <si>
    <t>Realizar conciliaciones de todas las cuentas bancarias que posee la Lotería en forma mensual</t>
  </si>
  <si>
    <t>Jefe de la Unidad Financiera y Contable</t>
  </si>
  <si>
    <t>Requerir el trámite oportuno de los hechos económicos efectuados en el mes</t>
  </si>
  <si>
    <t>Solicitar programación de capacitaciones</t>
  </si>
  <si>
    <t>Realizar apertura o cierre de cuentas bancarias con autorización expresa de la Gerente General.</t>
  </si>
  <si>
    <t>Gerente General
Tesorería</t>
  </si>
  <si>
    <t>Realizar apertura de cuentas bancarias en entidades financieras con calificación alta según las calificadoras de riesgo.</t>
  </si>
  <si>
    <t>Tesorería</t>
  </si>
  <si>
    <t>Verificar saldos de cuentas en libros auxiliares y en el balance general de la Lotería de Bogotá.</t>
  </si>
  <si>
    <t>Actualizar el procedimiento de "Elaboración de órdenes de pago" para pagos sin afectación presupuestal, documentando el canal oficial de solicitud de pagos de premios (SIGA)</t>
  </si>
  <si>
    <t xml:space="preserve">Validar contra información de la oficina de gestión tecnológica el listado de los usuarios y perfiles asignados al área </t>
  </si>
  <si>
    <t>1. Inadecuado control de inventarios
2. Inadecaudo sitio de almacenamiento
3. Falta de mantenimiento a los bienes
4. Incumplimiento de las condiciones de manipulación y almacenamiento de los bienes
5. Ingreso a bodegas de personal no autorizado
6. Debilidades en los controles de ingreso y salida de bienes</t>
  </si>
  <si>
    <t>Pérdida o deterioro intencional de bienes de la Lotería de Bogotá, con el propósito de causar daño a la entidad o beneficiar indebidamente a terceros, lo que puede generar afectaciones económicas y reputacionales.</t>
  </si>
  <si>
    <t>1. Pérdidas económicas
2.Afectacion Patrimonial
3. Daño reputacional
4.Posibles investigaciones disciplinarias
5. Procesos penales</t>
  </si>
  <si>
    <t>1. Falta de monitoreo anual de la vigencia y cobertura de las pólizas contratadas.
2. Ingreso de nuevos bienes sin reporte oportuno para su aseguramiento.
3. Inventario de bienes asegurables desactualizado, generando riesgos de no cobertura.
4. Desconocimiento o incumplimiento de los procedimientos de aseguramiento.
5. Errores u omisiones en la gestión contractual de seguros.</t>
  </si>
  <si>
    <t>Pérdida de bienes institucionales como resultado de acciones intencionales por parte de servidores públicos o terceros, con el fin de causar daño a la entidad o de obtener beneficios indebidos, lo que puede generar afectaciones económicas y reputacionales.</t>
  </si>
  <si>
    <t>1.Pérdida de bienes institucionales
2.Afectación patrimonial 
3.Daño reputacional 
4. Procesos penales</t>
  </si>
  <si>
    <t>Daño de activo fijo/Evento extremo.</t>
  </si>
  <si>
    <t>1. Supervisión inadecuada del contrato
2. Falta de revisión de la bitácora
3. Debilidades en los controles de ingreso y salida de bienes</t>
  </si>
  <si>
    <t>1. Prestación deficiente de los servicios tercerizados.
2.Incumplimiento de las condiciones contractuales pactadas con los proveedores.
3.Daño reputacional institucional.
4.Eventual apertura de procesos penales por posibles omisiones en la supervisión contractual.
5.Debilitamiento del control institucional sobre los proveedores, generando reprocesos o situaciones de desabastecimiento.
6.Afectación a la satisfacción de los usuarios internos, por interrupciones en el suministro de insumos o la prestación oportuna de los servicios contratados.</t>
  </si>
  <si>
    <t xml:space="preserve">Ambiental </t>
  </si>
  <si>
    <t xml:space="preserve">Usuarios,Productos y practicas. </t>
  </si>
  <si>
    <t xml:space="preserve">1. Medición insuficiente o inadecuada del consumo de agua y energía.
2.Ausencia o debilidad de una política institucional sobre el consumo responsable de recursos y productos con impacto ambiental.
3.Selección inadecuada de proveedores e insumos sin criterios de sostenibilidad ambiental.
4.Deficiencias en los controles y el seguimiento a las variables de consumo de recursos naturales.
5.Baja sensibilización y apropiación de una cultura ambiental por parte del personal.
</t>
  </si>
  <si>
    <t>RA-01</t>
  </si>
  <si>
    <t>Posible afectación ambiental y económica, derivada del uso ineficiente de recursos como agua, energía, papel y tóner, debido a la falta de conciencia ambiental del personal, deficiencias en el control del consumo y ausencia de lineamientos institucionales claros sobre sostenibilidad.</t>
  </si>
  <si>
    <t>1. Incremento en los costos operativos por el consumo excesivo de recursos.
2.Impacto negativo en el medio ambiente (desperdicio de agua, uso intensivo de energía, generación de residuos).
3.Deterioro de la imagen institucional frente a la ciudadanía o entes de control.
4.Riesgo de incumplimiento de compromisos o políticas ambientales (internas o sectoriales).
5.Mayor huella ambiental institucional.</t>
  </si>
  <si>
    <t>Gestión de Bienes y Servicios / Secretaria General</t>
  </si>
  <si>
    <t>1. Error humano.
2. Ausencia de acuerdos de confidencialidad colaboradores internos.</t>
  </si>
  <si>
    <t>RPDP-09</t>
  </si>
  <si>
    <t>Posibilidad de afectación reputacional  por incurrir en fallas en el principio de seguridad y confidencialidad en la informacion contenida en las carpetas fisicas de los contratos de la entidad, causado por acceso no autorizado, filtración de esta información por parte de alguno de sus responsables o error humano involuntario</t>
  </si>
  <si>
    <t>1. Afectacion de la imagen institucional.
2. Apertura de procesos fiscales, penales y disciplinarios para los responsables involucrados.
3. Multas y sanciones.
4. Perdida de la confidencialidad de la información.</t>
  </si>
  <si>
    <t>Trasversal</t>
  </si>
  <si>
    <t>1. Presentación de factura duplicada por el mismo producto.
2. Error en la digitación del valor de pago en el aplicativo administrativo y financiero.</t>
  </si>
  <si>
    <t xml:space="preserve">1. Falta de credibilidad en la gestión institucional.
2. Desviaciones en la planeación institucional
3. Se impacta negativamente el buen nombre del proceso y de la entidad
4. Incumplimiento de la misión de la entidad.
5. Investigaciones disciplinarias.
6. Pérdida de imagen institucional.
7. Incumplimientos a lineamientos internos
8. Incumplimiento de lo establecido en el Código Único Disciplinario y Código de Integridad y Ética
9. Detrimento del patrimonio público
10. Pérdida de la información en cualquier etapa de gestión de los documentos.
11. Desgaste administrativo y reprocesos
12.Sanciones penales, fiscales, disciplinarias y legales.
13. Incumplimiento de las funciones.
14. Investigaciones de los órganos de control.
15. Sanciones de los órganos de control.
</t>
  </si>
  <si>
    <t xml:space="preserve">Hardware y software…. Aplicativo financiero </t>
  </si>
  <si>
    <t xml:space="preserve">Servicio </t>
  </si>
  <si>
    <t xml:space="preserve">Documental </t>
  </si>
  <si>
    <t xml:space="preserve">Confidencial </t>
  </si>
  <si>
    <t>La probabilidad del riesgo se definió como muy baja, dado que la actividad se realiza de forma trimestral y los controles establecidos por el profesional responsable del almacén se ejecutan con esa misma periodicidad. No obstante, el nivel de ocurrencia se estableció en cero eventos por año, ya que el riesgo no se ha materializado en los últimos seis (6) años.
En cuanto al impacto, este se valoró como menor, considerando que, en ninguno de los escenarios identificados, la afectación económica supera el 1% del patrimonio de la Lotería de Bogotá.</t>
  </si>
  <si>
    <t>La probabilidad del riesgo se definió como muy baja, teniendo en cuenta que el proceso asociado se ejecuta con una periodicidad anual y que, durante el último año, no se han presentado eventos que evidencien su materialización (cero ocurrencias registradas).
En cuanto al impacto, este se valoró como menor, dado que, conforme al análisis realizado, en ninguno de los escenarios identificados la afectación económica proyectada supera el 1% del patrimonio de la Lotería de Bogotá.</t>
  </si>
  <si>
    <t>La probabilidad del riesgo se valoró como muy baja, teniendo en cuenta que los controles establecidos por el supervisor del contrato se ejecutan con una periodicidad mensual, lo que permite mitigar oportunamente cualquier situación que pudiera derivar en la materialización del riesgo. Además, en los últimos años no se han presentado eventos asociados (cero ocurrencias registradas), lo cual respalda esta calificación y evidencia una baja probabilidad de manifestación.
En cuanto al impacto, este se valoró como menor, ya que en ninguno de los escenarios identificados la afectación económica supera el 1% del patrimonio de la Lotería de Bogotá.</t>
  </si>
  <si>
    <t>La probabilidad de ocurrencia del riesgo se valoró en cero, dado que la entidad cuenta con una política ambiental institucional consolidada, realiza seguimiento mensual al consumo de recursos y ejecuta actividades de sensibilización ambiental de manera periódica. Estas acciones han favorecido la apropiación de buenas prácticas por parte del personal, lo que reduce significativamente la probabilidad de que se presenten desviaciones relevantes en el uso de los recursos.
El impacto del riesgo se consideró leve, toda vez que, en los últimos dos (2) años, no se han registrado incumplimientos ni afectaciones ambientales significativas. Los controles implementados han demostrado ser eficaces para prevenir consecuencias negativas en los ámbitos ambiental, económico y reputacional.</t>
  </si>
  <si>
    <t>Se definió una periodicidad diaria, dado que la información contenida en los archivos contractuales se administra de manera continua. Para el nivel de ocurrencia, se tomó como referencia la línea base recomendada en el Manual de Administración de Riesgos de la entidad.
En cuanto al impacto, se consideró un impacto de tipo reputacional, en la medida en que, si bien las carpetas contienen información privada de los contratistas, no se resguarda información considerada como sensible.</t>
  </si>
  <si>
    <t>Se definió una periodicidad mensual, en coherencia con la frecuencia con la que se ejecuta esta actividad. El impacto fue valorado como externo, ya que una falla en los controles humanos asociados podría generar afectaciones fuera de la entidad, como retrasos, errores administrativos o pérdida de confianza institucional.</t>
  </si>
  <si>
    <t>Anualmente, durante el mes de enero (con corte al 31 de diciembre del año anterior), el almacenista realiza la verificación de las existencias generales del almacén, así como de los inventarios individuales asignados a cada funcionario.
Esta verificación se efectúa de manera manual, dado que el aplicativo institucional de gestión de inventarios aún no se encuentra en funcionamiento.
Para la validación del inventario individual, el almacenista envía por correo electrónico a cada funcionario el listado de bienes bajo su responsabilidad, solicitando la confirmación de que la información corresponde con la realidad.
Posteriormente, se contrasta la información reportada por los funcionarios con la verificación física realizada en la bodega de almacén.
En caso de identificarse inconsistencias entre el inventario físico y el reportado, el almacenista deberá reportar la novedad al Jefe de la Unidad de Recursos Físicos, quien definirá las acciones correctivas necesarias.
Como evidencia del control, se cuenta con los correos de confirmación de los funcionarios y el acta de verificación anual con sus anexos si corresponde.</t>
  </si>
  <si>
    <t>Con el fin de asegurar la adecuada administración de los bienes asignados a cada funcionario, el almacenista realiza la verificación del inventario bajo responsabilidad del funcionario cada vez que se presenta una de las siguientes situaciones administrativas: vacaciones, traslados o retiro.
Actualmente, esta verificación se efectúa de forma manual mediante revisión física y documental, en tanto se implementa el módulo correspondiente en el aplicativo institucional.
En caso de identificarse desviaciones, como faltantes o inconsistencias en el inventario, se otorga un plazo de tres (3) días hábiles al funcionario para ubicar o aclarar la situación del bien en cuestión.
Si la desviación no es subsanada dentro del plazo establecido, el almacenista debe informar a la Secretaría General para el inicio del proceso disciplinario correspondiente.
Como soporte del control se cuenta con el acta de entrega (en casos de traslado o vacaciones) y el formato de retiro de funcionarios.</t>
  </si>
  <si>
    <t>El profesional de la Unidad de Recursos Físicos, en conjunto con el almacenista, realizará visitas semestrales a las bodegas de la entidad para verificar las condiciones estructurales, así como la manipulación y el almacenamiento de los bienes.
En caso de identificar desviaciones o condiciones inadecuadas, estas deberán ser reportadas al Jefe de la Unidad de Recursos Físicos, con el fin de formular las estrategias correspondientes para su corrección.
Adicionalmente, si durante la visita se identifican bienes que requieren mantenimiento, se adelantará la gestión necesaria para su intervención, conforme al cronograma anual de mantenimiento ejecutado por la Unidad.
Como soporte del control, se contará con el informe de la visita semestral.</t>
  </si>
  <si>
    <t>El o la Jefe de la Unidad de Recursos Físicos debe verificar anualmente la formalización y vigencia del contrato de seguros institucional, con el propósito de garantizar la protección del patrimonio institucional, incluyendo bienes muebles, inmuebles, maquinaria y equipos.
Las pólizas actualmente gestionadas incluyen: Todo riesgo – daños combinados, Póliza de manejo global, Póliza contra hurto.
Cada vez que se incorpora un nuevo bien mueble o enser, la Jefe de la Unidad de Recursos Físicos debe gestionar su inclusión en la póliza correspondiente, garantizando su aseguramiento oportuno.
Ante cualquier desviación relacionada con este control, como la adquisición de nuevos bienes, pérdida, daño o modificación del inventario, se deberá informar de inmediato a la aseguradora para realizar los ajustes pertinentes.
Como soporte del control se cuenta con pólizas físicas suscritas y copia digital almacenada en la red institucional bajo custodia de la Unidad de Recursos Físicos.</t>
  </si>
  <si>
    <t>El o la de la Unidad de Recursos Físicos, en calidad de supervisora del contrato de seguridad y vigilancia, realiza mensualmente la verificación del cumplimiento de las obligaciones contractuales. Esta verificación incluye la revisión de la bitácora de vigilancia, la cual es diligenciada diariamente por el personal asignado, con el propósito de identificar novedades relacionadas con el ingreso y salida de bienes institucionales.
Este control tiene como finalidad fortalecer la trazabilidad y el seguimiento a los bienes de la entidad, minimizando riesgos asociados al retiro no autorizado.
En caso de identificarse una novedad relacionada con el retiro de bienes sin autorización, se deberá informar de manera inmediata a la Secretaría General, para que se activen los procedimientos correctivos, administrativos o legales correspondientes, conforme a los lineamientos internos.
Como soporte del control se tiene  los registros  la bitácora de vigilancia y los informes mensuales de supervisión del contrato.</t>
  </si>
  <si>
    <t>El o la Jefe de la Unidad de Recursos Físicos debe garantizar anualmente que, en los pliegos de condiciones de los contratos de papelería y cafetería, se incluya como requisito obligatorio el suministro de elementos que cumplan con la normativa ambiental vigente.
Este control aplica específicamente a los siguientes contratos:
– Contrato anual de papelería, con entrega única anual.
– Contrato anual de cafetería, con entregas mensuales.
Si se detectan desviaciones en la ejecución del control (elementos no conformes con criterios ambientales), se deberá gestionar la devolución inmediata de los productos y dejar constancia de la novedad en los informes de supervisión.
Como soporte del control se cuenta con el contrato respectivo, pliegos de condiciones y evidencias de revisión técnica en el proceso de recepción.</t>
  </si>
  <si>
    <t>El almacenista realizará un seguimiento trimestral al consumo de papel por parte de las diferentes áreas de la entidad, a partir de un registro en Excel que consolida las solicitudes de papel realizadas durante el período.
En caso de identificarse incrementos notables e injustificados en el consumo por parte de alguna dependencia, se coordinará con la respectiva jefatura la reducción temporal en las entregas, como medida de control y fomento del uso racional de los recursos, en el marco de las acciones del Plan Institucional de Gestión Ambiental (PIGA).
Como soporte del control, se conservará el registro en Excel de las entregas de papel por área y los correos de solicitud y entrega.</t>
  </si>
  <si>
    <t>El supervisor, conforme a la periodicidad establecida en el contrato y con el fin de verificar el cumplimiento de las obligaciones contractuales, deberá revisar y analizar que los informes presentados por el contratista para efectos de pago, de acuerdo con las estipulaciones contractuales, contengan los productos o documentos que soporten las actividades ejecutadas y sean pertinentes para acreditar su cumplimiento.
En caso de identificar que el informe o la actividad reportada no cumple con las condiciones pactadas, deberá requerir al contratista para su respectivo ajuste.
Una vez verificado el cumplimiento, el supervisor certificará el cumplimiento de las obligaciones contractuales mediante el formato dispuesto para el informe de seguimiento contractual.
El informe de supervisión constituye el soporte de la ejecución del control ejercido por el supervisor.</t>
  </si>
  <si>
    <t>La Secretaría General garantizará anualmente la realización de una capacitación dirigida a los supervisores de contratos, enfocada en sus funciones y responsabilidades, con el fin de brindar herramientas que fortalezcan el adecuado ejercicio de la supervisión contractual. Esta capacitación tiene como objetivo reforzar y consolidar los conocimientos relacionados con el cumplimiento de las obligaciones contractuales.
En caso de inasistencia, se reportará a la Unidad de Talento Humano para que se adelanten las acciones de mejora correspondientes frente a los servidores públicos que no asistieron. La capacitación deberá ser evaluada con el propósito de identificar el nivel de apropiación del conocimiento por parte del público objetivo.
Como soporte de la ejecución del control, se deberá contar con el formato de lista de asistencia de los supervisores presentes, junto con las memorias de la capacitación.</t>
  </si>
  <si>
    <t>El área solicitante deberá justificar la necesidad de la contratación bajo la modalidad de prestación de servicios, conforme a los criterios establecidos en el Manual de Contratación. Para ello, la Secretaría General brindará apoyo mediante el ejercicio del control de legalidad en la elaboración de los estudios previos, con el fin de prevenir riesgos asociados a la configuración de un contrato realidad.
En caso de detectarse desviaciones en el control, tales como la ausencia o insuficiencia de la justificación de la necesidad de la contratación en los términos del Manual de Contratación, la Secretaría General recomendará los ajustes correspondientes.
Como soporte del ejercicio del control, se cuenta con la suscripción del contrato debidamente sustentado.</t>
  </si>
  <si>
    <t>El líder del proceso mensualmente verificará los informes que su área deba remitir, mediante la Matriz de Comunicaciones, con el fin de reportar la información en los tiempos previstos por Ley y este a su vez enviará o designará a un miembro de su equipo para enviar un correo electrónico a la Oficina Asesora de Planeación bimestralmente , indicando el cumplimiento de los informes del proceso relacionados en la matriz.
Si se detectan desviaciones en el control, es decir:
1) si se identifica que la información en la matriz de comunicaciones está desactualizada, el líder del proceso o un profesional del equipo designado, deberá solicitar la actualización ante el área de Comunicaciones y Mercadeo; 
2) Si se identifica incumplimiento de algún reporte en los tiempos previstos, de manera inmediata, el líder del proceso o un auditor de su equipo designado, realizará el reporte de información registrada en la matriz de comunicaciones y diligenciará y enviará los formatos de materialización de riesgos a la Oficina Asesora de Planeación.
Como evidencia de la ejecución del control, resultan los correos electrónicos bimestrales remitidos por el líder del proceso o un miembro del equipo de trabajo designado, al personal de la Oficina Asesora de Planeación con el reporte de cumplimiento o incumplimiento de los informes contenidos en la matriz de comunicaciones.</t>
  </si>
  <si>
    <t>Cada vez que se requiera acceso a una carpeta física de la entidad, el solicitante deberá solicitar autorización al responsable designado por la Secretaría General. Todo préstamo de carpetas deberá realizarse únicamente con autorización previa y quedará registrado mediante un formato de prestamos de documentos debe ser firmado tanto por el solicitante como por el responsable del archivo.
Dicho registro conservará la siguiente información: nombre completo, dependencia, firma del solicitante y datos básicos de identificación de la carpeta solicitada.
Los folios de las carpetas se encuentran debidamente enumerados y las carpetas se resguardan bajo llave. El acceso a estos archivos está restringido exclusivamente a los profesionales autorizados por la Secretaría General.
Finalmente, la autorizacion de acceso a carpetas conservadas en el archivo documental debe ser autorizada por la unidad de recursos fisicos
Como decisión sobre la desviación, es decir, en el caso de que se preste el expediente sin la debida autorización y este se pierda, se procederá conforme al procedimiento reglamentado en la norma de archivo general. Iniciando con la denuncia penal y la reconstrucción del expediente.
Como evidencia del control se conserva el registro de prestamos de carpetas y correos electrónicos de comunicación.</t>
  </si>
  <si>
    <t xml:space="preserve">Al inicio de los contratos de orden de prestacion de servicios, el encargado de la Secretaría General verificará que el personal a vincular haya suscrito un acuerdo de confidencialidad o se haya incluido una clausula de confidencialidad en los anexos contractuales.
Como evidencia estara a disposicion los anexos contractuales y/o el acuerdo de confidencialidad, la cual se conservara en la carpeta del expediente de Secretaría General o Talento Humano según corresponda.
</t>
  </si>
  <si>
    <t xml:space="preserve">Cada supervisor de contrato, mensualmente o de acuerdo con la periodicidad establecida para el trámite de pago, revisa los documentos enviados por el contratista con el fin de aprobar e iniciar el proceso de orden de pago. Esta revisión busca validar la completitud de los documentos, evitar la duplicidad de facturas y verificar que los valores registrados no superen los consignados en la factura presentada.
En caso de identificar inconsistencias en los soportes, el supervisor requerirá al contratista para que subsane las observaciones correspondientes.
Como evidencia del control, se conservarán los correos electrónicos enviados por el supervisor o el profesional de apoyo a la supervisión, en los que se otorga visto bueno a los documentos remitidos para pago.
</t>
  </si>
  <si>
    <t xml:space="preserve">Los jefes de Oficina, Dirección y/o Unidades de la Entidad realizarán el monitoreo y seguimiento mensual de todos los casos que han sido clasificados como reales o aparentes de Conflictos de intereses, y en caso de que se detecten, deberán gestionarlo al interior del área para determinar que no se configure el conflicto de interés.
En caso de que los jefes de Oficina, Dirección y/o Unidades de la Entidad, no puedan gestionar el conflicto de intereses, deberá trasladarlo a la Unidad de Talento Humano para el trámite pertinente.
</t>
  </si>
  <si>
    <t>El Jefe de área cada vez que reciba una PQRS para su respectiva gestión, verificará los términos de Ley para dar respuesta a las mismas, con el objetivo de evitar retrasos en la oportunidad del trámite correspondiente.
En caso de la no gestión oportuna en la respuesta a las PQRS, una vez identificada la respuesta fuera de términos de Ley, se responderá de manera inmediata, y se informará sobre la materialización del riesgo a las oficinas de Control Interno y Planeación a través del diligenciamiento de los formatos correspondientes en conjunto con el área de Atención al Cliente, quien remitirá los formatos correspondientes.
Como soporte de la ejecución del control, se contará con las respuestas oportunas a PQRS tramitadas por correo electrónico, SIGA y el Sistema Distrital para la Gestión de Peticiones Ciudadanas - Bogotá Te Escucha.</t>
  </si>
  <si>
    <t>Procedimiento de inventario PRO.330.241</t>
  </si>
  <si>
    <t>Procedimiento Seguimiento Contractual PRO103-235</t>
  </si>
  <si>
    <t xml:space="preserve">Documentado </t>
  </si>
  <si>
    <t>1. Anexos contractuales
2.Acuerdos de confidencialidad
3.Listas de chequeo para los procesos de contratación</t>
  </si>
  <si>
    <t>El profesional responsable del almacén enviará, durante el primer mes del año, un cronograma en el que se establecen las fechas de inventario por dependencia. Este será socializado con los servidores mediante un comunicado enviado a través de SIGA o por correo electrónico, con el fin de programar la actividad.</t>
  </si>
  <si>
    <t>Profesional de Almacen</t>
  </si>
  <si>
    <t>El profesional responsable del almacén realizará el envío semestral de los inventarios individuales a todos los funcionarios de la entidad.</t>
  </si>
  <si>
    <t>Diseñar y aplicar un formato estandarizado para las visitas semestrales, que incluya criterios técnicos de evaluación y el registro de hallazgos, indicando, cuando aplique, el nivel de riesgo (alto, medio o bajo) de cada situación identificada, con el fin de facilitar su seguimiento y atención prioritaria.</t>
  </si>
  <si>
    <t xml:space="preserve">Profesional de recursos fisicos/Profesional de Almacen. </t>
  </si>
  <si>
    <t xml:space="preserve">La Unidad de Recursos Físicos elaborará un cronograma interno anual para la verificación de la vigencia de las pólizas de seguros institucionales. Adicionalmente, en articulación con el profesional encargado del almacén, se implementará un formato de control para el registro de los nuevos bienes adquiridos, con el fin de gestionar oportunamente su inclusión en las pólizas correspondientes.
</t>
  </si>
  <si>
    <t>El almacenista realizará una revisión aleatoria mensual de la bitácora de vigilancia relacionada con el ingreso y salida de bienes.</t>
  </si>
  <si>
    <t>Jefe Unidad de recursos fisicos/Profesional de Almacen.</t>
  </si>
  <si>
    <t>El almacenista elaborará una lista de verificación ambiental para la recepción de productos de papelería y cafetería, con base en la normatividad ambiental vigente, con el fin de que el supervisor del contrato pueda validar el cumplimiento de los requisitos antes de aceptar el suministro. Esta herramienta permitirá fortalecer el control en la etapa de recepción y asegurar que los elementos entregados cumplan con los criterios establecidos en los pliegos contractuales.</t>
  </si>
  <si>
    <t>Diseñar, formalizar e implementar el formato de lista de verificación del estado de los ahorradores físicos de agua, y establecer el mecanismo de archivo digital de los informes semestrales y comunicaciones de gestión ante fallas, como parte del seguimiento ambiental institucional.</t>
  </si>
  <si>
    <t>Profesional PIGA</t>
  </si>
  <si>
    <t>Diseñar, validar e implementar un formato de documento de entrega que registre formalmente la entrega de papel (u otros insumos) por parte del almacenista a las áreas de la entidad.</t>
  </si>
  <si>
    <t>Jefe Unidad Recursos Físicos</t>
  </si>
  <si>
    <t>Secretaria General/Profesional de archivo</t>
  </si>
  <si>
    <t>Checklist de legalización contractual la verificación del acuerdo de confidencialidad.</t>
  </si>
  <si>
    <t>Capacitacion seguimiento Contractual</t>
  </si>
  <si>
    <t xml:space="preserve">TODAS LAS UNIDADES </t>
  </si>
  <si>
    <t>1. Falta de conocimiento (capacitaciones) sobre las políticas y lineamientos de la gestión documental en la empresa.
2. Poca apropiación de la documentación por parte de todos los responsables (servidores públicos y contratistas), y líderes de proceso.
3. Desactualización de instrumentos y herramientas de gestión documental que permitan el cumplimiento de lineamientos y directrices enmarcados en la norma archivística.</t>
  </si>
  <si>
    <t>RG-14</t>
  </si>
  <si>
    <t>Posibilidad de afectación reputacional por desactualización de la documentación metodológica de la Lotería debido a desactualización de instrumentos y herramientas de gestión documental que permitan el cumplimiento de lineamientos y directrices enmarcados en la norma archivística</t>
  </si>
  <si>
    <t>1. Incumplimientos de la normatividad archivística vigente
2. Hallazgos de entes de control</t>
  </si>
  <si>
    <t>1. Espacio de Archivo que no cumple condiciones de almacenamiento
2. Falta de estrategias, lineamientos para la conservación de la información fisica
3. Practica inadecuada del manejo de la información</t>
  </si>
  <si>
    <t>RG-15</t>
  </si>
  <si>
    <t>Posibilidad de afectación reputacional por perdida de memoria institucional  en las diferentes fases del ciclo de vida del documento debido a inadecuada aplicación de los procesos archivísticos y desactualización de los instrumentos de gestión documental</t>
  </si>
  <si>
    <t>1. Incumplimiento de lineamientos y directrices  que permitan cumplir con la condiciones de almacenamiento
2.  Hallazgos por entes de control 
3. Deterioro de la información física</t>
  </si>
  <si>
    <t>La periodicidad se estableció de carácter diario, y para el nivel de ocurrencia se utilizó la línea base sugerida en la Política de Administración del Riesgo.
Frente al impacto, se estableció afectación reputacional de carácter moderado debido a la imagen afectada de la Lotería de Bogotá, y ante qué actores se afectaría la imagen.</t>
  </si>
  <si>
    <t>El profesional de archivo de la Unidad de Recursos Físicos deberá verificar trimestralmente la aplicación de la Tabla de Retención Documental (TRD) y de los procesos archivísticos por parte de las diferentes áreas de la entidad.
En caso de identificar incumplimientos, deberá documentar los hallazgos mediante un acta de reunión, en la que se consignen los compromisos adquiridos, las actividades pendientes y las fechas previstas para su cumplimiento.
Como evidencia de la ejecución del control, se conservará el acta de seguimiento a la aplicación de la TRD elaborada por cada área evaluada.</t>
  </si>
  <si>
    <t>El jefe de la Unidad de Recursos Físicos, a través del profesional de gestion documental, evaluará semestralmente los conocimientos del personal de la entidad en temas de gestión documental, mediante una capacitación articulada con el Plan Institucional de Capacitación (PIC) vigente.
En caso de que los resultados generales de la evaluación sean inferiores al 60%, se programará una capacitación extraordinaria dirigida a los servidores públicos, enfocada en los temas no comprendidos.
Como evidencia del control, se conservarán las memorias de la capacitación, las listas de asistencia y los resultados consolidados de las evaluaciones aplicadas.</t>
  </si>
  <si>
    <t>El profesional de Gestión Documental de la Unidad de Recursos Físicos deberá elaborar el componente de conservación documental mediante la formulación del Plan de Conservación Documental, y realizar seguimiento a su implementación en las diferentes áreas de la entidad.
En caso de identificar que dicho componente no está siendo implementado, el profesional de Gestión Documental deberá comunicar, a través de correo electrónico o del SIGA, las inconsistencias detectadas a las áreas correspondientes.
Como evidencia de la ejecución del control, se contará con el Plan de Conservación Documental formulado, el informe de seguimiento respectivo y los registros de comunicación enviados (correo electrónico o reportes en SIGA).</t>
  </si>
  <si>
    <t xml:space="preserve">El profesional de Gestión Documental de la Unidad de Recursos Físicos, o quien sea designado por el jefe de la unidad, verificará trimestralmente la normatividad vigente en materia archivística aplicable a la Lotería de Bogotá, mediante consultas en la página web del Archivo General de la Nación y de la Dirección Distrital de Archivo de Bogotá.
En caso de identificar nueva normatividad aplicable, se revisará su apropiación al interior de la entidad y se gestionará el ajuste correspondiente en los instrumentos archivísticos.
Como evidencia del control, se conservarán los pantallazos de las consultas realizadas trimestralmente a las páginas web mencionadas.
</t>
  </si>
  <si>
    <t>Circular 07 de abril de 2022</t>
  </si>
  <si>
    <t>Procedimiento Capacitación y Formación 320-223-9</t>
  </si>
  <si>
    <t>Sistema integrado de  Conservación</t>
  </si>
  <si>
    <t>Establecer compromisos y fechas de cumplimiento con las áreas incumplidas, y realizar seguimiento hasta asegurar la aplicación efectiva de la TRD y los procesos archivísticos.</t>
  </si>
  <si>
    <t xml:space="preserve">Profesional Gestión Documental/Area auditada. </t>
  </si>
  <si>
    <t>Aunque el riesgo no se materializó en el primer trimestre, actualmente se adelanta el proceso de contratación del profesional de archivo, con el fin de fortalecer las medidas preventivas y garantizar una adecuada gestión documental.</t>
  </si>
  <si>
    <t>Remitir sensibilizaciones mensuales a todos los servidores públicos sobre gestión documental, a través de medios institucionales.</t>
  </si>
  <si>
    <t>Profesional Gestión Documental</t>
  </si>
  <si>
    <t>31/03/2026</t>
  </si>
  <si>
    <t xml:space="preserve">Enviar comunicación institucional por correo electrónico a las áreas, recordándoles su responsabilidad y verificando el cumplimiento en el siguiente corte trimestral.
Preguntar a ChatGPT
</t>
  </si>
  <si>
    <t>Profesional -Restaurador</t>
  </si>
  <si>
    <t>31/03/2027</t>
  </si>
  <si>
    <t>Establecer un recordatorio institucional por correo electrónico y dejar respaldo del cumplimiento mediante acta o reporte enviado al jefe de la unidad.</t>
  </si>
  <si>
    <t>31/03/2028</t>
  </si>
  <si>
    <t>Aunque el riesgo no se materializó en el primer trimestre, actualmente se adelanta el proceso de contratación del profesional de archivo, con el fin de fortalecer las medidas preventivas y garantizar una adecuada gestión documental, incluida la actualización de los instrumentos, si a ello hubiere lugar.</t>
  </si>
  <si>
    <t>31/03/2029</t>
  </si>
  <si>
    <t>No se presentó actualización de la matriz de comunicaciones como tampoco reportó materialización del riesgo.</t>
  </si>
  <si>
    <t>31/03/2030</t>
  </si>
  <si>
    <t>31/03/2031</t>
  </si>
  <si>
    <t>Durante el periodo de seguimiento se gestionaron de manera oportunas las PQR de la Unidad de Recursos Físicos</t>
  </si>
  <si>
    <t>1. No contar con personal o proveedores que realicen las   las actividades de mantenimiento.
2. Ausencia de cláusulas contractuales relacionadas con mantenimientos en los contratos de soluciones de TI.
3. Falta de seguimiento sobre los cronogramas de mantenimientos.
4. Inexactitud en la documentación de procedimientos relacionados con los mantenimientos.
5. Falta de presupuesto para contar con los recursos necesarios para hacer mantenimientos. 
6. No realizar los mantenimientos programados y necesarios a los sistemas de información e infraestructura tecnólogica.</t>
  </si>
  <si>
    <t>RG-16</t>
  </si>
  <si>
    <t>Posibilidad de afectación económica, reputacional y de operación por inconvenientes en la ejecución de los mantenimientos debido a limitación de recursos para su realización</t>
  </si>
  <si>
    <t>1. Materialización de incidentes que afecten la operación tecnólogica de la entidad. 
2. Pérdida de la disponibilidad, integridad, y confidencialidad de la información .
3. Sanciones por parte de entes de control.
4. Afectación reputacional
5. Perdidas economicas
6. Posibles fallas en los sistemas de información y la plataforma tecnológica, generando indisponibilidad de los servicios relacionados.</t>
  </si>
  <si>
    <t>1. Desactualización de las herramientas tecnológicas y los sistemas de información.
2. PETIC desarticulado al plan estratégico de la Lotería.
3. Equipos de computo obsoletos o desactualizados tecnológicamente.
4. Inadecuada definición de necesidades y/o requerimientos.
5. Falta de controles adecuados en la verificación y validación de los bienes y servicios comprados.</t>
  </si>
  <si>
    <t>RG-17</t>
  </si>
  <si>
    <t>Posibilidad de afectación económica y reputacional por contar infraestructura tecnólogica que no de respuesta a las necesidades,  oportunidades y estrategias de la Lotería, debido a deficiencias para mantenerla actualizada.</t>
  </si>
  <si>
    <t>1. Ineficiencia administrativa de los procesos
2. Detrimento patrimonial
3. Incremento de costos y gastos de administración
4. Reprocesos en las actividades de las áreas de la Lotería</t>
  </si>
  <si>
    <t>1. Obsolescencia de la libreria de respaldos.
2. Inadecuada definición de necesidades y/o requerimientos.</t>
  </si>
  <si>
    <t>RSI-01</t>
  </si>
  <si>
    <t>Posibilidad de afectación económica, reputacional y de operación por la no realización de las copias de respaldo, debido a falta de recursos y herramientas tecnológicas para llevar a cabo las copias de respaldo.</t>
  </si>
  <si>
    <t>1. Ineficiencia administrativa de los procesos
2. Detrimento patrimonial
3. Incremento de costos y gastos de administración
4. Reprocesos en las actividades de las áreas de la Lotería
5. Pérdida de información
6. indisponibilidad de las copias de resplado.</t>
  </si>
  <si>
    <t>1. Falla en algoritmos, que permitan saltarse las reglas del negocio y software, o controles ya establecidos, como, por ejemplo, que permia comprar un único número y serie. 
2. Incompatibilidades por actualizaciones no probadas previamente.
3. Uso de versiones no soportadas de sistemas operativos o plataformas
4. Salida a producción de funcionalidades nuevas o  versiones de actualización, sin previa validación y análisis de gestión de cambios.
5. Fallas en los Plugin personalizados del portal web, que pueden permitir, el no control sobre las detecciones de los premios cobrados y habilitar nuevos cobros.</t>
  </si>
  <si>
    <t>RF-18</t>
  </si>
  <si>
    <t>Posibilidad de afectación  económica y reputacional en la disponibilidad, integridad y continuidad operativa de los servicios institucionales prestados a través del portal web y del sistema core de la entidad, debido a fallas técnicas, falta de mantenimiento oportuno, o incidentes de seguridad digital, lo que podría generar incumplimiento de funciones misionales, pérdida de confianza ciudadana y posibles sanciones por parte de entes de control.</t>
  </si>
  <si>
    <t>1. Posibilidad de doble pago de premios
2. Hallazgos de entes de control</t>
  </si>
  <si>
    <t>Protección de datos personales y Fiscal</t>
  </si>
  <si>
    <t>1. Una persona no autorizada reciba permisos de acceso a carpetas que no le corresponden y extraiga información de estas</t>
  </si>
  <si>
    <t>RPDP-10</t>
  </si>
  <si>
    <t>Posibilidad de afectación reputacional y  perdida de confidencialidad  por la filtración de información con datos personales  en las carpetas de SharePoint y OneDrive de cada una de las dependencias por parte de los Administradores de la Oficina de Gestion Tecnológica e Innovación, debido a accesos no autorizados.</t>
  </si>
  <si>
    <t>1. Afectacion de la imagen de la entidad.
2. Posible afectación por la filtracion de la información contenida en los activos de información en linea.
2. Apertura de procesos disciplinarios y/o penales para los responsables involucrados.
3. Multas y sanciones.</t>
  </si>
  <si>
    <t>2. Ausencia de un acuerdo de confidencialidad por parte de los contratistas y funcionaros de la Oficina de Gestión Tecnológica e Innovación con permisos de Administrador</t>
  </si>
  <si>
    <t>1. Una persona reciba acceso no autorizado al directorio activo y extraiga información de estas</t>
  </si>
  <si>
    <t>RPDP-11</t>
  </si>
  <si>
    <t>Posibilidad de afectacion reputacional y perdida de confidencialidad por la filtración de información con datos personales  del directorio activo de la Lotería de Bogotá, debido a accesos no autorizados.</t>
  </si>
  <si>
    <t>1. Una persona reciba acceso no autorizado a los aplicativos de la entidad, o se le asignen roles que no le correspondan, y extraiga información de alguna de estas</t>
  </si>
  <si>
    <t>RPDP-12</t>
  </si>
  <si>
    <t>Posibilidad de afectacion reputacional y perdida de confidencialidad por la filtración de información con datos personales de  los aplicativos de la entidad, como el ERP, Aplicativo Comercial, Chanseguro, SIGA, Pagina WEB, entre otros,  debido a accesos no autorizados.</t>
  </si>
  <si>
    <t>2. Ausencia de un acuerdo de confidencialidad por parte de los contratistas y funcionaros de la Oficina de Gestión Tecnológica e Innovación con acceso al Directorio Activo</t>
  </si>
  <si>
    <t>Se definió la periodicidad de carácter diario y nivel de ocurrencia de 3 días en que la Lotería de Bogotá se quedó sin internet (sábado, domingo y medio día de un lunes).
El impacto contempla las 3 áreas de afectación, se calificaron en menor, debido a la imagen afectada de la entidad y ante quién se afectaría en caso de materializarse el riesgo; de igual modo, se plantea la interrupción de la operación máximo por un día.</t>
  </si>
  <si>
    <t>Se estableció periodicidad semestral para realizar control al riesgo, el nivel de ocurrencia es 1, debido a que es la frecuencia de actualización del PETI.
Frente al impacto, es de carácter leve, debido a que la posible materialización del riesgo tendría un valor económico menor al 1% del patrimonio de la Lotería de Bogotá, y la afectación de la imagen se da únicamente para el área de Sistemas.</t>
  </si>
  <si>
    <t>Se estableció periodicidad mensual para realizar control al riesgo, el nivel de ocurrencia es 0, debido a que el riesgo no se ha materializado.
Frente al impacto, la afectación económica es de carácter leve, debido a que la posible materialización del riesgo tendría un valor económico menor al 1% del patrimonio de la Lotería de Bogotá, la afectación reputacional es moderada, y se incluye también interrupción de la operación por menos de un día.</t>
  </si>
  <si>
    <t>La periodicidad se estableció de carácter diario ya que se puede materializar en cualquier momento, y para el nivel de ocurrencia se utilizó la línea base sugerida en la Política de Administración del Riesgo.
Frente al impacto, se estableció afectación reputacional de carácter moderado debido a la imagen afectada de la Lotería de Bogotá, y ante qué actores se afectaría la imagen, y afectación económica moderada, ya que podría caer 2 veces el premio mayor</t>
  </si>
  <si>
    <t>Frente a la periodicidad, se establecio la periodicidad semestral, debido a que aproximadamente se solicita de forma semestral la autorización de activación de nuevos usuarios con permisos administradores, y para el nivel de ocurrencia se utilizó la linea base sugerida en la Política de Administración de Riesgo de la entidad.
Frente al impacto, se estableció la afectación reputacional como catastrófica debido a que la materializacion del riesgo podria conllevar a la afectación de la seguridad de toda la información contenida en las carpetas en la nube de cualquier dependencia de la entidad.</t>
  </si>
  <si>
    <t>Frente a la periodicidad, se establecio la periodicidad semestral, debido a que aproximadamente se solicita de forma semestral la autorización de activación de nuevos usuarios con permisos de modificación en el Directorio Activo, y para el nivel de ocurrencia se utilizó la linea base sugerida en la Política de Administración de Riesgo de la entidad.
Frente al impacto, se estableció la afectación reputacional como catastrófica debido a que la materializacion del riesgo podria conllevar a la filtración de usuarios y contraseñas internas</t>
  </si>
  <si>
    <t>Frente a la periodicidad, se establecio la periodicidad trimestral, debido a que aproximadamente se solicita de forma trimestral la autorización de activación de nuevos usuarios en alguno de los diferentes aplicativos de la entidad, y para el nivel de ocurrencia se utilizó la linea base sugerida en la Política de Administración de Riesgo de la entidad.
Frente al impacto, se estableció la afectación reputacional como catastrófica debido a que la materializacion del riesgo podria conllevar a la afectación de la seguridad de toda la información contenida en los aplicativos virtuales de la entidad.</t>
  </si>
  <si>
    <t>El profesional o colaborador designado, dos meses antes del término del contrato vigente para realizar los mantenimientos en la infraestructura tecnólogica, debe validar que el proceso de contratación del nuevo proveedor lleve a cabo con el fin de dar continuidad a la operación de los procesos de la entidad. 
Como decisión sobre la desviación, es decir, en caso de no contar con contrato de mantenimiento, se realizará con el talento humano disponible en la Oficina de Gestión Tecnológica e Innovación, en los casos de ser posible, y en los casos que no se pueda ejecutar con el talento humano disponible, se aceptará el riesgo mientras se gestiona el nuevo contrato de mantenimiento.
Como evidencia de la ejecución del control resultará el contrato firmado y en ejecución en SECOP II.</t>
  </si>
  <si>
    <t>El supervisor designado, de acuerdo con la programación de los mantenimientos en los contratos, debe verificar el cumplimiento y soportarlo en cada obligación. Así mismo, realiza seguimiento al cumplimiento de las obligaciones contractuales y la ejecución de los mantenimientos. 
De no realizarse el control en el momento que se identifique, se ejecuta y se corrige inmediatamente, como evidencia se dejan los informes de seguimiento al contrato.</t>
  </si>
  <si>
    <t>El jefe o el profesional asignado de la OGTI,  por demanda y con el fin de articular, integrar, revisar y analizar las necesidades tecnológicas de otras dependencias, actualizará y cumplirá con la programación del plan anual de adquisiciones, con el fin de garantizar que se cuente con la infraestructura tecnológica que requiere la entidad.
De no realizarse el control, en el momento que se identifique se ejecuta y se corrige inmediatamente.
Como soporte de la ejecución del control, resultará el Plan Anual de Adquisiciones publicado en SECOP II.</t>
  </si>
  <si>
    <t>El profesional designado de la OGTeI anualmente garantizará la formulación del PETI, con base en las necesidades, oportunidades y estrategias con el fin de definir la estrategia y necesidades tecnológicas de la entidad. 
Si se detectan necesidades y/o estrategias que no fueron incluidas en el PETI, se procederá a actualizarlo y presentarlo ante el CIGYD para su aprobación.
Como soporte de la ejecución del control, resultará el PETI anual publicado en la página web institucional.</t>
  </si>
  <si>
    <t>El profesional de la OGTI, los días lunes, miércoles y viernes con el propósito de proteger la información en un sitio alterno externo a la entidad, garantiza el envío de las cintas que contienen los respaldos de información, al proveedor encargado de la custodia de manera física y externa.
En caso de no realizarse el control, las desviaciones se corrigen inmediatamente enviando las cintas pendientes.
Como evidencia se deja soporte de la entrega de las cintas al proveedor.</t>
  </si>
  <si>
    <t>El profesional de la OGTI cada vez que se requiera, garantizará la realización del soporte y mantenimiento de la herramienta de copias de resplado, con el fin de evitar la pérdida de información.
En caso de no realizarse el mantenimiento, se corrige inmediatamente, realizando el mantenimiento respectivo.
Como soporte de la ejecución del control, se contará con el correo electrónico de evidencia del mantenimiento realizado.</t>
  </si>
  <si>
    <t>El funcionario o contratista designado, por demanda con el fin de realizar pruebas antes de salir a producción realiza las actualizaciones, cambios y desarrollos necesarios en los respectivos ambientes de pruebas, de no realizarse las pruebas no se aprueba el paso a producción hasta que se realicen satisfactoriamente, como evidencia se deja soporte de las pruebas realizadas, como soporte de las accione realizadas, se deja la documentación respectiva. En caso de no realizarse, se escala al líder del proceso, con el fin de tomar las acciones respectivas y corregir la ejecución del control.</t>
  </si>
  <si>
    <t>El profesional o colaborador designado trimestralmente con el fin de cruzar y mantener actualizada la información de Talento Humano y Contratos con la de los Usuarios del Directorio activo (DA) aplicaciones y bases de datos que no se sincronizan con el DA, compara la información con los reportes de usuarios activos y en caso de encontrar un usuario activo que no esté en los reportes entregados por talento humano y contratos se inhabilita inmediatamente.
De no realizarse el control en el momento que se identifique se ejecuta y se corrige inmediatamente, como evidencia se enviará correo y se envía correo al Jefe de la Oficina y el Oficial de Seguridad informando  el resultado de la actividad realizada. </t>
  </si>
  <si>
    <t>La persona encargada de generar los reportes, semestralmente, con el fin de verificar que usuarios son los que deben tener el permiso de administrador revisa los perfiles y usuarios de administración, de no realizarse el control en el momento que se identifique se ejecuta y se corrige inmediatamente. Como evidencia se deja un correo informando al Jefe de la Oficina de Gestión Tecnológica e Innovación las novedades encontradas.</t>
  </si>
  <si>
    <t>El Jefe de la Oficina de Gestión de Tecnologías e Innovación o su delegado,  semestralmente, con el fin de verificar que el equipo de trabajo suscribió acuerdos de confidencialidad, verifica que el personal contratista o de planta haya suscrito un acuerdo de confidencialidad o se tenga una clausula de confidencialidad en los anexos contractuales de no realizarse el control o en caso de no identificar la suscripción del acuerdo por parte del personal, se solicitará por correo electrónico el cumplimiento de dicha obligación. Como evidencia se dejará el acuerdo de confidencialidad en la ubicación seleccionada para tal fin.</t>
  </si>
  <si>
    <t>La persona encargada de diligenciar la matriz de usuarios y perfiles semestralmente, con el fin de validar que únicamente las personas que por las obligaciones y/o funciones de su rol dentro de la entidad lo necesiten, revisa que las personas con el rol de administrador son las que deberían poder acceder al Directoria Activo (DA). En caso de identificarse desviaciones a la información conservada en la matriz, se corrigen inmediatamente. Como evidencia se deja un correo informando al Jefe de la Oficina de Gestión Tecnológica e Innovación las novedades encontradas y la matriz de usuarios y perfiles actualizada.</t>
  </si>
  <si>
    <t>Plan anual de adquisiciones PRO-330-236
Planeación de los recursos financieros PRO-310-188
Proyecto de inversión PRO-332-189</t>
  </si>
  <si>
    <t>Procedimiento seguimiento contractual PRO-103-235-8</t>
  </si>
  <si>
    <t>Procedimiento Elaboración Plan Anual de Aquisiciones PRO-330-236-9</t>
  </si>
  <si>
    <t>Procedimiento Plan Estratégico PRO-332-187-8</t>
  </si>
  <si>
    <t>Procedimiento Copias de seguridad PRO-202-211-9</t>
  </si>
  <si>
    <t>Contrato vigente</t>
  </si>
  <si>
    <t>Matriz de usuarios y perfiles</t>
  </si>
  <si>
    <t xml:space="preserve">Adelantar los procedimientos precontractuales establecidos por la entidad, para la contratación del proveedor idóneo. </t>
  </si>
  <si>
    <t>Secretario General
Jefe Oficina de Gestión Tecnológica e Innovación</t>
  </si>
  <si>
    <t xml:space="preserve">
Elaborar los informes de supervisión del contrato relacionado con los mantenimientos.</t>
  </si>
  <si>
    <t xml:space="preserve">
Jefe Oficina de Gestión Tecnológica e Innovación</t>
  </si>
  <si>
    <t>Consolidar necesidades de TIC's de las áreas, y presentarlas para que sean incluidas en el Plan Anual de Adquisiciones.</t>
  </si>
  <si>
    <t>Jefe Oficina de Gestión Tecnológica e Innovación</t>
  </si>
  <si>
    <t>Actualizar y fortalecer el ejercicio de definición del PETI en la Lotería, asegurando su alineación con el plan estratégico de la entidad.
Realizar seguimiento a la ejecución de las actividades del PETI.</t>
  </si>
  <si>
    <t>Estructurar un proyecto de adquisición y renovación de la solución de respaldo</t>
  </si>
  <si>
    <t>Jefe Oficina de Gestión Tecnológica y de Innovación</t>
  </si>
  <si>
    <t xml:space="preserve">Contratar la actualziación de la plataforma  y/o el soporte y mantenimiento de la Plataforma Actual. </t>
  </si>
  <si>
    <t>Revisión y actualización del algoritmo</t>
  </si>
  <si>
    <t>1. Falta de vigilancia de los procesos por parte de los apoderados. 
2. No actualización oportuna en el SIPROJWEB por parte de abogados
3. No registro de la información por parte del abogado responsable del proceso.
4. Pérdida de información.
5. Manipulación de información.
6. Insuficiente información registrada en el Siprojweb      
  7. Inoportuna actuación por parte del abogado responsable del proceso.</t>
  </si>
  <si>
    <t>RG-10</t>
  </si>
  <si>
    <t xml:space="preserve">Posibilidad de afectación económica y reputacional por NO atender oportunamente las distintas actuaciones que deben surtirse en los procesos judiciales, trámites extrajudiciales y administrativos a cabo. </t>
  </si>
  <si>
    <t>1. Investigaciones disciplinarias, fiscales, penales o administrativas en contra de los servidores públicos y/o contratistas de la Lotería de Bogotá. 
2. Sanciones hacia la empresa.
3. Pérdida de imagen institucional.
4. Sentencias adversas a la Loteria de Bogotá que impongan obligaciones de hacer o pecuniarias.
5.Falta de solidez de la información que genera el Siprojweb frente a los procesos judiciales.
6. Reprocesos jurídicos y financieros.           7. Inconsistencia en la toma de decisiones.</t>
  </si>
  <si>
    <t>1. No registro de la información por parte del abogado responsable del proceso.
2. Pérdida de información.
3. Manipulación de información.
4. Insuficiente información registrada en el Siprojweb</t>
  </si>
  <si>
    <t>RG-19</t>
  </si>
  <si>
    <t>Posibilidad de afectación económica y reputacional por pérdida de consistencia en la información de los procesos judiciales registrada en Siprojweb.</t>
  </si>
  <si>
    <t>1. Falta de solidez de la información que genera el Siprojweb frente a los procesos judiciales.
2. Reprocesos jurídicos y financieros.
3. Inconsistencia en la toma de decisiones.
4. Hallazgos administrativos, disciplinarios, penales y posiblemente fiscales.</t>
  </si>
  <si>
    <t>1. Inoportuna actuación por parte del abogado responsable del proceso.
2. Pérdida de información por falta de registro en el Sistema de Gestión Jurídica.
3. Falta de seguimiento y control a las actuaciones de los abogados.</t>
  </si>
  <si>
    <t>RG-20</t>
  </si>
  <si>
    <t>Posibilidad de afectación económica y reputacional por pérdida debido al no pago oportuno en las sentencias, conciliaciones o laudos arbitrales</t>
  </si>
  <si>
    <t>1. Por acción u omisión del funcionario o colaborador, se adelantan procesos disciplinarios, fiscales
2.  Generación de intereses moratorios, pérdida de los recursos
3. Pérdida de imagen Institucional.
4. procesos de ejecución</t>
  </si>
  <si>
    <t xml:space="preserve"> Actuación dolosa de los paoderados de los procesos en perjuicio de la entidad</t>
  </si>
  <si>
    <t>Se presenta riesgo reputacional, riesgo operativo y posible pérdida económica</t>
  </si>
  <si>
    <t>Se definió la periodicidad mensual, y para el nivel de ocurrencia se tomó la línea base establecida en la Política de Administración del Riesgo.
Se escogió la afectación reputacional en moderado debido a que la posible materialización del riesgo afectaría la imagen de la Lotería de Bogotá, con algunos usuarios de relevancia.</t>
  </si>
  <si>
    <t>Se estableció periodicidad en trimestral, de acuerdo a la Resolución 104 de 2018 sobre Siprojweb, nivel de ocurrencia en 3, ya que el riesgo se ha materalizado en múltiples ocasiones.
De otro modo, se estableció el impacto en moderado, debido al promedio de las cuantías de los procesos.
De igual modo, la afectación reputacional es moderada, debido de la imagen afectada de la Lotería de Bogotá, ante usuarios de relevancia para el logro de objetivos.</t>
  </si>
  <si>
    <t xml:space="preserve">El Jefe de la Oficina Jurídica mensualmente hará seguimiento a las actuaciones de los procesos judiciales en el SIPROJWEB con que cuenta la Lotería de Bogotá, si se llegará a presentar una desviación del control, se requerirá la actualización respectiva. Como soporte quedará el registro del proceso en el SIPROJWEB </t>
  </si>
  <si>
    <t>El Jefe de la Oficina Juridica mensualmente  realizará seguimiento del estado de los procesos judiciales y actuaciones prejudiciales, a través de los módulos de la herramienta "SIPROJ". En caso de presentarse una desviación del control, se requerirá al abogado responsable la actualización respectiva. como soporte quedará el SIPROJ debidamente actualizado</t>
  </si>
  <si>
    <t xml:space="preserve">El Supervisor del contrato hará Seguimiento mensual a la actividad del apoderado judicial en cada uno de los procesos asigandos. En caso que de encontrar fallas en el cumplimiento del contrato, requerirá al contratista y tomará las medidas pertinentes. Como soporte quedará los informes de supervisión. </t>
  </si>
  <si>
    <t xml:space="preserve">La Oficina Jurídica en caso de requerirse solicitará el soporte Técnico al centro de contacto de SIPROJWEB, con el fin que se realicen las asesorías en el manejo del sistema y para solucionar el inconveniente presentado. Como soporte quedará la solución del inconviente presentado. </t>
  </si>
  <si>
    <t xml:space="preserve">seguimiento mensual del cumplimiento de los sentencias o fallos de manera oportuna. </t>
  </si>
  <si>
    <t xml:space="preserve">El Comité de Conciliación aprobará el perfil de abogado requerido para desarrollar la alaborar de apoedrado en uno o varios procesos judiciales, extrajudiciales y/o administrativos . </t>
  </si>
  <si>
    <t>Procedimiento Seguimiento Contractual PRO-103-235
Procedimiento Gestión Judicial PRO-103-231</t>
  </si>
  <si>
    <t>Resolución 104 de 2018, Manual del Usuario de Siprojweb.</t>
  </si>
  <si>
    <t>PROCEDIMIENTO PAGO DE SENTENCIAS Y CONCILIACIONES</t>
  </si>
  <si>
    <t>Validar el cumplimiento de la actividad del abogado en la defensa de las distintas etapas del proceso.</t>
  </si>
  <si>
    <t>Oficina Juridica
Trabajadores oficiales y contratistas asignados para apoyar supervisión.</t>
  </si>
  <si>
    <t>Realizar seguimiento mensual al proceso conforme a la información registrada en Rama Judicial y Siprojweb.</t>
  </si>
  <si>
    <t>Solicitar soporte técnico cuando se requiera.</t>
  </si>
  <si>
    <t>Oficina Juridica
Trabajadores y contratistas asignados para apoyar supervisión.</t>
  </si>
  <si>
    <t>Oficina Jurídica
Trabajadores y contratistas asignados para apoyar supervisión.</t>
  </si>
  <si>
    <t>Realizar seguimiento al cumplimiento de los fallos condenatorios</t>
  </si>
  <si>
    <t xml:space="preserve">Validación de los lineamientos del Comité de Conciliación en los perfiles a contratar de los abogados. </t>
  </si>
  <si>
    <t>1. Fallas en la planeación previa al inicio de la actividad de auditoría.
2. Falta de conocimiento del procedimiento vigente de auditoria interna para el desarrollo de las auditorias
3. Inadecuada revisión a los informes de auditoria preliminares.</t>
  </si>
  <si>
    <t>RG-21</t>
  </si>
  <si>
    <t>Posibilidad de afectación reputacional por generar inapropiadamente hallazgos y/u observaciones en los informes de auditoría o de ley y seguimiento, debido a debilidades en el conocimiento o planeación del trabajo de auditoria y/o las relacionadas con la revisión de dichos informes.</t>
  </si>
  <si>
    <t>1. Afectación de la credibilidad respecto de la labor de la OCI.
2. Atrasos en la programación del Plan Anual de Auditorías vigente por reprocesos en la proyección de alcances a los informes definitivos de auditoria radicados.</t>
  </si>
  <si>
    <t>1. Insuficiencia de personal en OCI que apoye la ejecución del Plan Anual de Auditorías - PAA, aprobado.
2. Ejecución de actividades  no contempladas inicialmente en el Plan Anual de Auditorías que afectan el cronograma y programación inicial de actividades</t>
  </si>
  <si>
    <t>RG-22</t>
  </si>
  <si>
    <t>Posibilidad de afectación Reputacional por incumplir en el 10%  o en un mayor porcentaje con la ejecución del Plan Anual de Auditorias debido a Insuficiencia de personal en OCI que apoye la ejecución de dicho plan y la ejecución de actividades  no contempladas inicialmente que afectan el cronograma inicial de actividades</t>
  </si>
  <si>
    <t>1. Incumplimiento como tercera línea de defensa de la entidad.
2. Disminución de calificación en el Índice de Desempeño Institucional y/o Índice de Control Interno que se miden a través del Formulario Único de Reporte y Avance a la Gestión - FURAG.
3. Hallazgos entes de control externo.</t>
  </si>
  <si>
    <t>1. Falta total o parcial de la documentación cargada a la carpeta compartida, SharePoint u OneDrive del proceso Evaluación Independiente y Control a la Gestión que soporte el cumplimiento de las actividades ejecutadas del Plan Anual de Auditorías y documentos propios del proceso.
2. No realizar copias de seguridad de la información cargada por la OCI a la carpeta compartida, SharePoint o OneDrive.</t>
  </si>
  <si>
    <t>RSI-02</t>
  </si>
  <si>
    <t>Posibilidad de afectación económica y reputacional por  la pérdida de disponibilidad de la información generada por los integrantes de la OCI debido a la falta total o parcial de la documentación cargada a la carpeta compartida, SharePoint u OneDrive del proceso Evaluación Independiente y Control a la Gestión y la no generación de copias de seguridad de la información.</t>
  </si>
  <si>
    <t>1. Pérdida de disponibilidad de la información.
2. Pérdida de información relevante para contestar requerimientos de entes de control externo.
3. Pérdida de evidencias que soporten el cumplimiento del Plan Anual de Auditoria.</t>
  </si>
  <si>
    <t xml:space="preserve">Posibilidad de afectación  reputacional debido a no presentar, o presentar informes o dar respuesta a requerimientos de entes externos por fuera de los términos establecidos, debido al desconocimiento de plazos para la presentación </t>
  </si>
  <si>
    <t>1. Ausencia de la certificación de independencia y objetividad en los trabajos de auditoria suscritas por contratistas y personal de planta de la Oficina de Control Interno.</t>
  </si>
  <si>
    <t>RPDP-13</t>
  </si>
  <si>
    <t>Posibilidad de afectación reputacional por incurrir en fallas en el principio de confidencialidad en los datos sensibles de los trabajadores,   contratistas de la entidad, proveedores, distribuidores, loteros y ganadores recolectados en el proceso de auditorias causado por error humano o filtración de la información por alguno de sus responsables.</t>
  </si>
  <si>
    <t>1. Afectación de la imagen del personal de la entidad.
2. Apertura de procesos disciplinarios para los responsables involucrados.
3. Multas y sanciones por acciones civiles.</t>
  </si>
  <si>
    <t xml:space="preserve">2. Dar a conocer en los informes de auditoria publicados en el botón de transparencia de la entidad, los datos sensibles de los trabajadores,  contratistas de la entidad, proveedores, distribuidores, loteros y ganadores </t>
  </si>
  <si>
    <t xml:space="preserve">1. Posible aplicación inadecuada u omisión de las normas relacionadas con el conflicto de interés.
2. Existe un interés particular de una persona que podría influir en las funciones como servidor público.
3. Existe un interés particular del servidor público que podría influir en sus funciones y obligaciones como servidor público.
4. Existencia de un interés personal del servidor público o de algún miembro de su familia en alguna situación  en la gestión propia de la entidad para beneficio propio, omitiendo el control al cumplimiento normativo y reglamentario que debe hacerse a la entidad o al cumplimiento de sus funciones.
</t>
  </si>
  <si>
    <t>1. Desconocimiento de los términos de ley para dar repuesta a las PQRS.
2. No tramitar de manera oportuna la respuesta a la PQRS por parte del responsable.
3. Desconocimiento del manejo del Sistema Distrital para la Gestión de Peticiones Ciudadanas - Bogotá te escucha.</t>
  </si>
  <si>
    <t>La periodicidad del riesgo se estableció en mensual debido a los seguimientos y auditorías que realiza la Oficina de Control Interno y el análisis de las evidencias e información para los ejercicios adelantados de conformidad con la programación de los trabajos de auditoria enmarcados en el Plan Anual de Auditoria vigente.
El nivel de ocurrencia se estableció en dos, debido a que en la vigencia 2024 se identificaron los siguientes casos de materialización del riesgo de auditoria por alcance en los informes finales radicados: 
a) Auditoria Apuestas con radicado de alcance nro. 3-2024-2113, por debilidades en el análisis de la respuesta al informe preliminar enviado por el proceso auditado
b) Seguimiento plan de transparencia: con radicado de alcance nro. 3-2025-237 por debilidades en la respuesta oportuna a entregar por parte de los procesos que ejecutan las acciones.
Adicionalmente, a mayo de 2025 se ha identificado el siguiente caso:
a) informe austeridad en el gasto público con radicado de alcance nro. 3-2025-863 por debilidades en la confirmación de la información recibida por parte de los procesos
Frente al nivel de impacto no se estableció la afectación económica, por cuanto los reprocesos de generación de alcances a los informes de auditoria se convierte en trabajos adicionales a cubrir por el integrante de la OCI, bien sea trabajador oficial o contratista.</t>
  </si>
  <si>
    <t>El nivel de ocurrencia se estableció en dos, debido a que al menos dos veces en el año 2024 hubo modificaciones del Plan Anual de Auditoría, debido a: 1) la disminución de un contratista por la no aprobación de recursos que ya estaban programados en el Plan Anual de Adquisiciones y 2) la carga de actividades programadas en noviembre.
Adicionalmente, en 2025 se ha realizado una modificación del plan inicialmente aprobado en diciembre de 2024 pero con la disminución del presupuesto de un contratista (ing. sistemas).
Frente al nivel de impacto no se estableció afectación económica dado que el Plan Anual de Auditoría no es estático, sino es susceptible de modificación.</t>
  </si>
  <si>
    <t>El nivel de ocurrencia se estableció en uno, debido a que entre enero de 2024  y mayo de 2025 no se han detectado debilidades con la disponibilidad de la información en la carpeta compartida de la Oficina de Control Interno. No obstante, mediante correo electrónico del 31 de marzo de 2025 se solicitó a la jefe Gestión TIC el análisis de viabilidad para migrar de la carpeta compartida a carpeta de OneDrive o SharePoint.
Frente al nivel de impacto se estableció afectación económica dado que la información es producida por el recurso humano (tanto de planta como OPS) los cuales reciben remuneración o pago por honorarios.</t>
  </si>
  <si>
    <t>Se estableció la periodicidad mensual, debido a que las auditorias se ejecutan mes a mes, teniendo en cuenta la programación del Plan Anual de Auditorías vigente.
La afectación reputacional es moderada debido a que la materialización del riesgo conllevaría a la afectación en la imagen de la entidad con algunos usuarios de relevancia frente al logro de los objetivos</t>
  </si>
  <si>
    <t>Este riesgo es transversal a los procesos y no fue identificado propiamente en el proceso de Evaluación Independiente y Control a la Gestión.
No obstante, para el 2025 se informó al jefe OCI sobre un posible conflicto de interés de uno de los auditores, el cual fue respondido tal como lo establece el procedimiento Gestión del Conflicto de Interés</t>
  </si>
  <si>
    <t>Se estableció la periodicidad mensual, dado que para el caso del proceso Evaluación Independiente y Control a la Gestión es relativa la asignación de PQRS y a la fecha no se han presentado inoportunidades en la respuesta de PQRS asignadas o en la información a entregar para consolidar la respuesta de la PQRS por parte de otros procesos
Frente al impacto, se definió teniendo en cuenta que la materialización del riesgo afectaría la imagen reputacional del área que no responda de manera oportuna la PQRS.</t>
  </si>
  <si>
    <t>El auditor designado en el Plan Anual de Auditoría vigente revisa que la información registrada en los formatos de la fase de planeación de cada auditoria y/o marco legal este vigente (interna y externa) mediante: 1) consulta en la página WEB SISJUR; o, 2) prueba de recorrido con el proceso auditado o solicitud por correo electrónico al proceso, para identificar la vigencia del documento, guía, procedimiento, caracterización, etc.  Si el auditor identifica información derogada, debe ajustar los formatos de planeación y/o marco legal previo al inicio de la fase de ejecución del trabajo de auditoria.
Para las auditorias basadas en riesgos se deja como evidencia el formato FRO102-479-1 Conocimiento del Proceso y su Estructura (informando que se haya consultado el SISJUR o con el proceso auditado mediante prueba de recorrido o correo electrónico de la vigencia de los documentos o del marco legal); Para trabajos de auditoria diferentes a las basadas en riesgos el pantallazo de la consulta realizada en SISJUR de la normatividad relacionada en el marco legal descrito en el formato FRO102-484-1 Informe de ley o seguimiento.</t>
  </si>
  <si>
    <t>El auditor designado en el Plan Anual de Auditoría vigente revisa en conjunto con el responsable y/o personal del proceso auditado a través de una o varias reuniones presenciales o virtuales, o remite por correo electrónico, los hallazgos y/u observaciones identificadas en la fase de ejecución de los trabajos de auditoria o informe de ley o seguimiento previa radicación del informe preliminar, aclarando las inconformidades, inquietudes o dudas formuladas por el proceso auditado. Si se identifican rechazos de los hallazgos u observaciones en la reunión o como respuesta del correo electrónico, el auditor líder solicita la información y/o documentación que los desvirtué para analizarla y en caso a que haya lugar, se retira o confirma.
Como evidencia se deja  el acta de reunión o traza de correos electrónicos entre el auditor líder y el equipo del proceso auditado o pantallazo del chat de Teams de las reuniones programadas donde se refleje el registro de los resultados de la sesión.</t>
  </si>
  <si>
    <t>El jefe de la Oficina de Control Interno en la fase de comunicación de resultados revisa la redacción, consistencia y coherencia de los hallazgos y/u observaciones registradas en el informe preliminar de auditoria o informe de ley o de seguimiento previa radicación de este en el SIGA; esta revisión puede efectuarse a través reuniones presenciales o por Teams o mediante correos electrónicos enviados por el jefe OCI al auditor designado con la revisión efectuada. Si se identifican aspectos de mejora en la redacción, consistencia y/o coherencia en los hallazgos u observaciones consignados en el informe preliminar o informe de ley o de seguimiento, se dejará constancia en el chat de la reunión por teams, en el acta de reunión o en el correo electrónico.</t>
  </si>
  <si>
    <t>El Jefe de Control interno en reunión mensual con los integrantes de la OCI, verifica si se  presentan atrasos y se identifican las dificultades para el cumplimiento de actividades programadas en el Plan Anual de Auditoria - PAA vigente (como por ejemplo:  ejecutar otras actividades no programadas en el PAA, atrasos en la información solicitada). 
En caso de presentar atrasos se concertarán con los auditores designados el plan de trabajo para el cumplimiento de las actividades o se priorizarán las actividades críticas que deben ejecutarse y redistribuye las actividades faltantes para dar cumplimiento al PAA, teniendo en cuenta la especialidad de la actividad y la formación académica o de experiencia de los auditores.
Como evidencia se tienen acta de reunión presencial y/o virtual (pantallazo del chat de Teams) o correos institucionales donde se redistribuyen las actividades priorizadas del PAA.</t>
  </si>
  <si>
    <t>El Jefe de Control interno valida y revisa trimestralmente la redistribución y reprogramación de las nuevas o presentes actividades del PAA - Plan Anual de Auditoria con los integrantes de la OCI mediante reunión interna presencial o virtual y presenta ante el Comité Institucional de Coordinación de Control Interno - CICCI la autorización para su modificación (inclusión, reprogramación o retiro).  En caso de no aprobación o aprobación parcial, se priorizan las actividades con mayor nivel de importancia.
Como evidencia se tienen el acta de reunión interna OCI y si procede alguna modificación del Plan Anual de Auditoria, el acta de comité CICCI donde se incluya la solicitud de modificación (inclusión, reprogramación o retiro) con la justificación.</t>
  </si>
  <si>
    <t>El jefe de Control interno trimestralmente compara un reporte en Excel diligenciado por los integrantes de la OCI (columna ARCHIVO DIGITAL) que contiene el seguimiento al cumplimiento del Plan Anual de Auditoria vigente, frente a la consulta realizada en la carpeta compartida interna, SharePoint u OneDrive para corroborar que la información haya sido cargada. En caso de identificar diferencias en la comparación de la información cotejada se solicitará completar lo faltante a los integrantes de la OCI, mediante correos electrónicos y/o reuniones internas OCI.
Como evidencia se tienen los correos que se cursen entre el auditor y el jefe OCI, o actas de reunión  internas presenciales o virtuales (pantallazo chat de reunión en teams).</t>
  </si>
  <si>
    <t>El auditor designado  mensualmente revisa la respuesta a la solicitud  enviada mediante correo electrónico a la Oficina de Gestión Tecnológica, del log del backup de la carpeta compartida, SharePoint u OneDrive (copia de instancia) de la Oficina de Control Interna donde se alojan los archivos generados por los integrantes OCI. 
En caso de no recibir respuesta y/o identificar que no se realiza el backup, se enviará un correo electrónico con copia a la Gerencia General informando el incumplimiento y solicitando se cumpla con la ejecución del back up.
Como evidencia, los correos electrónicos remitidos por el auditor designado OCI al personal del la Oficina de Gestión Tecnológica.</t>
  </si>
  <si>
    <t>El jefe de la Oficina de Control Interno, al inicio de los contratos de orden de prestación de servicios y entrada en vigencia del Plan Anual de Auditorias, verifica que el personal contratista o de planta haya suscrito la certificación de independencia y objetividad. 
Como evidencia estará a disposición la certificación en cada vigencia, la cual se conservara en la carpeta compartida electrónica de la Oficina de Control Interno.
En caso de no identificar la suscripción de la certificación por parte del personal, se solicitara por correo electrónico el cumplimiento de dicha obligación.</t>
  </si>
  <si>
    <t>El auditor líder que construyó el informe de auditoria a publicar en el botón de transparencia de la entidad, revisa que dicho documento no contenga información que pueda vulnerar la confidencialidad de los datos sensibles de los trabajadores,   contratistas de la entidad, proveedores, distribuidores, loteros y  ganadores
En caso de identificar que pueda vulnerarlos, solicitará al jefe OCI por correo electrónico que el informe de auditoria no sea publicado en la página web, sino que en cambio sea publicada la presentación en PowerPoint proyectada en la reunión de cierre de auditoria, dado que este archivo contiene los resultados generales y no los específicos de la auditoria, o sean censurados con "xxxxxx" y sombreados en color negro los apartes de los informes que vulneren la confidencialidad de los datos sensibles de los trabajadores,  contratistas de la entidad, proveedores, distribuidores, loteros y  ganadores.
Como evidencia, 1) los correos electrónicos del auditor líder al jefe OCI indicando sobre la no publicación del informe o indicando que serán censurados con "xxxx" y sombreados en color negro los apartes del informe que vulneren la confidencialidad de los datos sensibles; o 2) los correos electrónicos del auditor líder para la publicación de los informes y allí sea indicado que estos no contienen información que vulnere la confidencialidad de los datos sensibles de los trabajadores,  contratistas de la entidad, proveedores, distribuidores, loteros y  ganadores.</t>
  </si>
  <si>
    <t>El Jefe de área cada vez que reciba una PQRS para su respectiva gestión, verificará los términos de Ley para dar respuesta a las mismas, con el objetivo de evitar retrasos en la oportunidad del trámite correspondiente. En caso de no conocer el termino para dar la respuesta o la utilización del Sistema Bogotá Escucha -SDQS, solicitará por correo electrónico ayuda al área de atención al cliente para cubrir las inquietudes y responder con calidad y oportunidad la PQRS
En caso de la no gestión oportuna en la respuesta a las PQRS, una vez identificada la respuesta fuera de términos de Ley, se responderá de manera inmediata, y se informará sobre la materialización del riesgo a las oficinas de Control Interno y Planeación a través del diligenciamiento de los formatos correspondientes en conjunto con el área de Atención al Cliente, quien remitirá los formatos correspondientes.
Como soporte de la ejecución del control, se contará con las respuestas oportunas a PQRS tramitadas por correo electrónico, correos electrónicos al área de atención al cliente, SIGA y el Sistema Distrital para la Gestión de Peticiones Ciudadanas - Bogotá Te Escucha.</t>
  </si>
  <si>
    <t xml:space="preserve">Procedimiento Auditorias Internas PRO-102-253, actividad 2 "Efectuar conocimiento del proceso a evaluar" </t>
  </si>
  <si>
    <t xml:space="preserve">Procedimiento Auditorias Internas PRO-102-253, actividad  9 "Validación de los hallazgos y/u  observaciones de auditoría </t>
  </si>
  <si>
    <t>Procedimiento Auditorias Internas PRO-102-253 Actividad 10 "Elaboración y envió del informe preliminar de auditoría al proceso auditado"</t>
  </si>
  <si>
    <t>Procedimiento Plan Anual de Auditoria PRO-102-340, actividad 6 "Seguimiento al PAA"</t>
  </si>
  <si>
    <t>Procedimiento Plan Anual de Auditoria PRO-102-340, actividad 7 "se autoriza ajuste"</t>
  </si>
  <si>
    <t>No aplica</t>
  </si>
  <si>
    <t>Resolución interna nro. 100 de 2023 "(…) estatuto de auditoria interna y código (…) artículo 5</t>
  </si>
  <si>
    <t>Procedimiento Auditorias Internas PRO-102-253 Actividad 15 "Publicar el informe de
auditoría definitivo en la
página Web de la Entidad:
en Transparencia"</t>
  </si>
  <si>
    <t>Realizar las consultas en el SISJUR del marco legal o al proceso auditado, mediante correo electrónico o prueba de recorrido, de la vigencia de la documentación interna.</t>
  </si>
  <si>
    <t>Auditor líder designado en el Plan Anual de Auditoría.</t>
  </si>
  <si>
    <t>Elaborar las actas de reunión entre el auditor líder y el equipo del proceso auditado donde se evidencie el registro de los resultados obtenidos en la revisión de los hallazgos y/u observaciones identificadas, y/o,
Generar las capturas de pantalla donde se refleje el registro de los resultados obtenidos en la reunión de revisión de los hallazgos y/u observaciones identificadas, entre el auditor líder y el equipo del proceso auditado, y/o,
Generar en formato PDF. la traza de correos electrónicos donde se refleje el registro de los resultados obtenidos en la  revisión de los hallazgos y/u observaciones identificadas, entre el auditor líder y el equipo del proceso auditado.</t>
  </si>
  <si>
    <t>Elaborar las actas de reunión entre el auditor líder y el jefe OCI donde se evidencie el registro de los resultados obtenidos en la revisión de los hallazgos y/u observaciones identificadas, y/o,
Generar las capturas de pantalla donde se refleje el registro de los resultados obtenidos en la reunión de revisión de los hallazgos u observaciones identificadas, entre el auditor líder y/u jefe OCI, y/o,
Presentar en PDF el correo electrónico enviado por el jefe OCI al auditor designado con los aspectos de mejora a tener en cuenta en los hallazgos y/u observaciones identificadas.</t>
  </si>
  <si>
    <t>Elaborar las actas de reunión presencial o virtual (chat de Teams) donde se refleje el seguimiento realizado al cumplimiento del Plan Anual de Auditoria vigente o correos electrónicos donde se redistribuye las actividades del Plan Anual de Auditorias</t>
  </si>
  <si>
    <t>Integrantes OCI
(auditor que realice las notas en el chat de la reunión o que levante el acta de reunión
Jefe OCI
Correo electrónico enviado a los integrantes OCI con la redistribución de actividades</t>
  </si>
  <si>
    <t>Elaborar las actas de reunión presencial o virtual (chat de Teams) donde se refleje la revisión y validación de inclusiones, redistribuciones, reprogramaciones o retiro de actividades en el Plan Anual de Auditoria vigente.
Elaborar el acta de comité CICCI de la solicitud de inclusiones redistribuciones,  reprogramaciones o retiro de actividades en el Plan Anual de Auditoria vigente</t>
  </si>
  <si>
    <t>Integrantes OCI
(auditor que realice las notas en el chat de la reunión o que documente el acta de reunión y de comité CICCI)</t>
  </si>
  <si>
    <t>Elaborar las actas de reunión presencial o virtual (chat de Teams) donde se refleje la comparación de la información (reporte vs. consulta)
Diligenciar y reportar el archivo Excel donde se registra el cumplimiento del Plan Anual de Auditorias - campo (columna ARCHIVO DIGITAL) y campo (OBSERVACIONES JEFE OCI).
Presentar en PDF los correo electrónicos enviados por el jefe OCI a los integrantes de OCI con los resultados de la comparación de información con el fin de subsanar las diferencias.</t>
  </si>
  <si>
    <t>Jefe de Control Interno e integrantes de OCI</t>
  </si>
  <si>
    <t>Presentar en PDF los correo electrónicos enviados y recibidos entre el auditor designado de la OCI y la Oficina de Sistemas</t>
  </si>
  <si>
    <t xml:space="preserve">Auditor designado </t>
  </si>
  <si>
    <t>Presentar en PDF los correo electrónicos enviados a la Oficina Asesora de Planeación de manera trimestral</t>
  </si>
  <si>
    <t>Jefe de Control Interno e integrantes de la OCI</t>
  </si>
  <si>
    <t>Estará a disposición la certificación de independencia en cada vigencia de los contratistas y personal de planta, la cual se conservara en la carpeta compartida electrónica de la Oficina de Control Interno.</t>
  </si>
  <si>
    <t>Jefe Control Interno</t>
  </si>
  <si>
    <t>Estará a disposición los documentos soporte del análisis del conflicto de interés, los cuales también se comparten con la Secretaría General  y/o Unidad de Talento Humano y Oficina Oficial de Cumplimiento</t>
  </si>
  <si>
    <t>Documentos del análisis del caso posible conflicto de interés</t>
  </si>
  <si>
    <t>Correos electrónicos con las respuestas a PQRS o entregas de información para consolidación de estas por parte de otros procesos</t>
  </si>
  <si>
    <t xml:space="preserve">PDF de correos electrónicos  de respuesta a PQRS o correos electrónicos con la entrega de información para consolidar la respuesta de las PQRS por parte de otros procesos </t>
  </si>
  <si>
    <t>1. Transcurrir 5 años a partir de la ocurrencia de los hechos, sin que se haya proferido auto de investigación disciplinaria.
2. Alta carga de procesos disciplinarios.
3. Carencia de los controles frente a los procesos disciplinarios próximos a caducar.
4. Demora en el suministro de las pruebas documentales.
5. Negligencia del talento humano de la Oficina de Control Disciplinario Interno</t>
  </si>
  <si>
    <t>RG-23</t>
  </si>
  <si>
    <t>1. Impunidad de los hechos presuntamente irregulares.
2. Posibles investigaciones disciplinarias a los instructores del proceso prescrito.
3. Incumplimiento de acuerdos de gestión y de los objetivos del proceso de Control Disciplinario Interno.</t>
  </si>
  <si>
    <t>Posibilidad de afectación reputacional debido al ofrecimiento, por parte del investigado, de dádivas u otro tipo de incentivos para obtener como beneficio, propio o de terceros, una decisión favorable dentro del proceso disciplinario.</t>
  </si>
  <si>
    <t>1. Posibles investigaciones disciplinarias.
2. Posibles investigaciones penales.
3. Impunidad en los procesos disciplinarios.
4. Afectación reputacional de la entidad.</t>
  </si>
  <si>
    <t xml:space="preserve">1. Retiro no autorizado de algún expediente disciplinario por parte de un tercero o el profesional de apoyo de la oficina.
2. Pérdida de expedientes por razón de traslado de la oficina a otras instalaciones.
</t>
  </si>
  <si>
    <t>RG-24</t>
  </si>
  <si>
    <t>Posibilidad de afectación reputacional por pérdida del expediente disciplinario, debido al retiro no autorizado de expedientes por parte de un tercero o el profesional de apoyo de la oficina o por traslado de la dependencia a otras instalaciones.</t>
  </si>
  <si>
    <t>1. Impunidad de los hechos materia de investigación.
2. Posibles investigaciones disciplinarias a los instructores del proceso perdido.
3. Incumplimiento de acuerdos de gestión y de los objetivos del proceso de Control Disciplinario Interno.</t>
  </si>
  <si>
    <t xml:space="preserve">Posibilidad de afectación reputacional debido a no presentar, o presentar informes o dar respuesta a requerimientos de entes externos por fuera de los términos establecidos, debido al desconocimiento de plazos para la presentación </t>
  </si>
  <si>
    <t>1. Incumplimiento de plazos ante entes de control.
2. Investigaciones disciplinarias</t>
  </si>
  <si>
    <t>1. Divulgacion no autorizada por parte del personal de apoyo a la Oficina de Control Disciplinario Interno de los procesos disciplinarios que se adelanten.</t>
  </si>
  <si>
    <t>RPDP-14</t>
  </si>
  <si>
    <t>Posibilidad de afectacion reputacional por incurrir en fallas en el principio de seguridad y confidencialidad en el tratamiento de los datos personales recolectados en el proceso disciplinario, causado por acceso no autorizado o filtración de esta información por parte de alguno de sus responsables.</t>
  </si>
  <si>
    <t>1. Afectacion de la imagen del personal de la entidad.
2. Apertura de procesos disciplinarios para los responsables involucrados.
3. Multas y sanciones por acciones civiles y penales.</t>
  </si>
  <si>
    <t>2. Retiro no autorizado por parte un tercero dentro de la entidad (contratistas y funcionarios) de cualquiera de los expedientes de procesos disciplinarios que se adelantan en la Oficina de Control Disciplinario Interno.</t>
  </si>
  <si>
    <t>3. Entrega no autorizada a un tercero a la entidad de los expedientes de procesos disciplinarios que se adelantan en la Oficina de Control Disciplinario Interno.</t>
  </si>
  <si>
    <t>Se escogió la periodicidad bimestral para que coincida con la ejecución del control y la línea base de 2, acorde con lo sugerido por la política de admon. del riesgo de la entidad.
Frente al área de afectación, sólo aplica la rfeputacional debido a la naturaleza del riesgo y se estableció en "menor"debido a que sólo afectaría la imagen de la entidad internamente, de conocimiento general nivel interno, de junta directiva y accionistas y/o de proveedores.</t>
  </si>
  <si>
    <t>Se escogió la periodicidad diaria, debido a que que el riesgo puede materializarse en cualquier momento. 
El nivel de ocurrencia se estableció en 0 debido a que nunca se ha materializado. 
Frente al área de afectación, sólo aplica la reputacional debido a la naturaleza del riesgo y se estableció en "mayor"debido al impacto que tendría la materialización de este riesgo de corrupción a la imagen de la entidad.</t>
  </si>
  <si>
    <t>Se escogió la periodicidad diaria, debido a que que el riesgo puede materializarse en cualquier momento. 
El nivel de ocurrencia se estableció en 0 debido a que nunca se ha materializado. 
Frente al área de afectación, sólo aplica la reputacional debido a la naturaleza del riesgo y se estableció en "leve" debido a que el riesgo solo afecta la imagen de algún área de la organización</t>
  </si>
  <si>
    <t>Se establecio la periodicidad bimestral, teniendo en cuenta que en este periodo se realiza la revision de la existencia fisica de los expedientes al interior de la OCDI.
La afectación reputacional es moderada debido a que la materializacion del riesgo conllevaria a la afectacion del personal interno de la entidad.</t>
  </si>
  <si>
    <t>El Jefe de la Oficina de Control Disciplinario Interno, y su profesional de apoyo, bimestralmente, verificarán las actuaciones disciplinarias con el fin de evaluarlas, mediante la actualización de la base de datos de procesos, a efectos de evitar la prescripción de la acción disciplinaria. 
Si se identifica un proceso que está próximo a prescribir, el Jefe de la Oficina de Control Disciplinario Interno y su profesional de apoyo proceden inmediatamente a evaluarlo y emitir la decisión que en derecho corresponda.
Como soporte de la ejecución, una vez proferida la decision, se actualiza la base de datos de procesos disciplinarios donde se evidencia que la fecha de esta es anterior a la fecha de prescripción.</t>
  </si>
  <si>
    <t>El Jefe de la Oficina de Control Disciplinario Interno, y su profesional de apoyo, una vez ocurrido el hecho, procederán a interponer la respectiva denuncia ante las autoridades competentes, con el fin de que se adelanten las investigaciones y se apliquen las sanciones a que haya lugar, en caso de que por parte de algún investigado se realice algun ofrecimiento, dádiva o cualquier otro beneficio, a cambio de que se tome una decisión dentro de un proceso disciplinario,  en beneficio propio o de un tercero.
Si se identifica que existió un ofrecimiento contrario a derecho por parte del investigado, se compulsarán copias ante la autoridad penal y disciplinaria.
Las copias de la denuncia se conservarán en el archivo documental de la oficina, como soporte de la ejecución del control.</t>
  </si>
  <si>
    <t xml:space="preserve">El Jefe de la Oficina de Control Disciplinario Interno, y su profesional de apoyo, bimestralmente, verificarán la existencia de los procesos disciplinarios confrontandolos con la base de datos de la dependencia, con el fin de verificar que los mismos coincidan.
Si se identifica la pérdida de un proceso, el Jefe de la Oficina de Control Disciplinario Interno y su profesional de apoyo procederán inmediatamente a abrir la correspondiente investigación y a ordenar la reconstrucción del expediente.
Como soporte de la ejecución del control,  una vez realizada la verificación, se actualiza la base de datos de procesos disciplinarios donde se evidencia la existencia física de los procesos a cargo de la dependencia.
</t>
  </si>
  <si>
    <t>De manera bimestral el Jefe de la OCDI realizará el control de la existencia fisica de los procesos al interior de su dependencia, para hacer seguimiento y control frente a cualquier perdida de alguno de ellos. 
Como decisión sobre la desviación, es decir, en el caso de que se evidencie pérdida de alguno de los expedientes, se procederá conforme al procedimiento reglamentado en la norma de archivo general. Iniciando con la denuncia penal y la reconstrucción del expediente.
Como evidencia se alimenta la matriz de control de procesos de la OCDI.</t>
  </si>
  <si>
    <t>Procedimiento Control Disciplinario Interno</t>
  </si>
  <si>
    <t>Política anticorrupción y gestión antisoborno de la Lotería de Bogotá</t>
  </si>
  <si>
    <t>Ley 1952 de 2019</t>
  </si>
  <si>
    <t>Cumplimiento y Gestión LA/FT/FPADM, Anticorrupción y Antisoborno</t>
  </si>
  <si>
    <t>Desconocimiento de normas de tratamiento de datos personales.</t>
  </si>
  <si>
    <t>RPDP-15</t>
  </si>
  <si>
    <t>Posibilidad de afectación reputacional  por incurrir en fallas en el principio de libertad, seguridad y confidencialidad para el tratamiento de los datos personales en las bases de datos de la entidad,  causado por el desconocimiento de la normatividad en materia de tratamiento de datos personales por parte de los responsables de su tratamiento.</t>
  </si>
  <si>
    <t>Se establecio la periodicidad diaria, debido a que las diferentes dependencias de la entidad realizan tratamiento de datos personales de manera diaria manera diaria, y para el nivel de ocurrencia se usó la linea base sugerida por la política de administración de riesgos.
La afectación reputacional es alta debido a que la información afectada debido a que el mala tratamiento de datos personales puede terminar afectando a los dueños de la información de manera negativa.</t>
  </si>
  <si>
    <t>El Oficial de Cumplimiento, quien hace sus veces de Oficial de Protección de Datos Personales, capacitará anualmente al personal de la Lotería de Bogotá en materia de tratamiento de datos personales.
La capacitación será evaluada, y en caso de que no se tenga un resultado aprovatorio en la evaluación, se procedera a recapacitar al personal para subsanar las falencias detectadas.
Como evidencia se conservan los resultados de las evaluaciones, las cuales son conservadas de manera digital por la Unidad de Talento Humano.</t>
  </si>
  <si>
    <t>Procedimiento PRO320-223 Capacitación y Formación</t>
  </si>
  <si>
    <t>El Oficial de Protección de Datos Personales, capacitará anualmente al personal de la Lotería de Bogotá en materia de tratamiento de datos personales.
La capacitación será evaluada, y en caso de que no se tenga un resultado aprovatorio en la evaluación, se procedera a recapacitar al personal para subsanar las falencias detectadas.</t>
  </si>
  <si>
    <t>Oficial de Protección de Datos de la Lotería de Bogotá</t>
  </si>
  <si>
    <r>
      <t xml:space="preserve">El líder del proceso mensualmente verificará los informes que su proceso deba remitir, mediante la Matriz de Comunicaciones, con el fin de reportar la información en los tiempos previstos por Ley, y este a su vez enviará o designará a un auditor de su oficina para enviar un correo electrónico a la Oficina Asesora de Planeación por lo menos trimestralmente, indicando el cumplimiento de los informes del proceso Evaluación Independiente y Control a la Gestión relacionados en la matriz.
Si se detectan desviaciones en el control, es decir, 
1) si se identifica que la información en la matriz de comunicaciones está desactualizada, el líder del proceso o un auditor de su oficina, solicitará la actualización ante el área de Comunicaciones y Mercadeo; 
2) Si se identifica incumplimiento de algún reporte en los tiempos previstos, de manera inmediata, el líder del proceso o un auditor de su oficina, realizará el reporte de información registrada en la matriz de comunicaciones y diligenciará y enviará los formatos de materialización de riesgos a la Oficina de Planeación Estratégica.
Como evidencia, los correos electrónicos </t>
    </r>
    <r>
      <rPr>
        <u/>
        <sz val="12"/>
        <rFont val="Calibri"/>
        <family val="2"/>
        <scheme val="minor"/>
      </rPr>
      <t xml:space="preserve">trimestrales </t>
    </r>
    <r>
      <rPr>
        <sz val="12"/>
        <rFont val="Calibri"/>
        <family val="2"/>
        <scheme val="minor"/>
      </rPr>
      <t>remitidos por el líder del proceso o un auditor designado, al personal de la Oficina Asesora de Planeación con el reporte de cumplimiento o incumplimiento de los informes contenidos en la matriz de comunicaciones.</t>
    </r>
  </si>
  <si>
    <r>
      <t xml:space="preserve">En caso de identificar que se pueda vulnerar la confidencialidad de los datos sensibles de los trabajadores,   contratistas de la entidad, proveedores, distribuidores, loteros y/o  ganadores, el auditor líder solicitará al jefe OCI por correo electrónico en el informe de auditoria que este no sea publicado en la página web.
</t>
    </r>
    <r>
      <rPr>
        <b/>
        <sz val="12"/>
        <rFont val="Calibri"/>
        <family val="2"/>
        <scheme val="minor"/>
      </rPr>
      <t xml:space="preserve">
</t>
    </r>
    <r>
      <rPr>
        <sz val="12"/>
        <rFont val="Calibri"/>
        <family val="2"/>
        <scheme val="minor"/>
      </rPr>
      <t>En el correo de publicación del informe el auditor líder indicará en dicha comunicación que la información a publicar no contiene datos sensibles.</t>
    </r>
  </si>
  <si>
    <r>
      <t>Posibilidad de afectación reputacional por prescripción de la acción disciplinaria debido a que transcurrieron 5 años a partir de la ocurrencia de los hechos</t>
    </r>
    <r>
      <rPr>
        <u/>
        <sz val="12"/>
        <color rgb="FFFF0000"/>
        <rFont val="Calibri"/>
        <family val="2"/>
        <scheme val="minor"/>
      </rPr>
      <t xml:space="preserve"> .</t>
    </r>
  </si>
  <si>
    <r>
      <rPr>
        <sz val="12"/>
        <rFont val="Calibri"/>
        <family val="2"/>
        <scheme val="minor"/>
      </rPr>
      <t>Cada vez que se deba retirar un expediente disciplinario de las instalaciones de la entidad, el Jefe de la OCDI debe remitir un correo electrónico de autorización de retiro del expediente dirigido</t>
    </r>
    <r>
      <rPr>
        <sz val="12"/>
        <color theme="1"/>
        <rFont val="Calibri"/>
        <family val="2"/>
        <scheme val="minor"/>
      </rPr>
      <t xml:space="preserve"> a vigilancia, con el fin de evitar un retiro no autorizado.
Si se evidencia el intento de retiro no autorizado, se debe comunicar inmediatamente al Jefe de la OCDI para el trámite pertinente.
Como soporte del control, se contará con los correos electrónicos de autorización de retiro de expedientes disciplinarios.</t>
    </r>
  </si>
  <si>
    <r>
      <t>Cada vez que un ente de control o autoridad judicial solicite información al Jefe de la OCDI, antes de enviar la respectiva respuesta</t>
    </r>
    <r>
      <rPr>
        <strike/>
        <sz val="12"/>
        <rFont val="Calibri"/>
        <family val="2"/>
        <scheme val="minor"/>
      </rPr>
      <t>s</t>
    </r>
    <r>
      <rPr>
        <sz val="12"/>
        <rFont val="Calibri"/>
        <family val="2"/>
        <scheme val="minor"/>
      </rPr>
      <t>, este verificará que la solicitud haya sido realizada a traves de un correo institucional autorizado y por parte del funcionario competente para hacerlo. 
En caso de identificar que la solicitud no fue realizada desde un correo institucional autorizado o que el funcionario que la realiza no es competente para ello, el Jefe de la oficina procederá a rechazar el requerimiento y a explicar el motivo de la decisión.
Como evidencia se conserva el oficio de la solicitud y los correos de respuestas.</t>
    </r>
  </si>
  <si>
    <t xml:space="preserve">El Profesional designado por el Jefe de la Unidad de Apuestas y Control de Juegos realiza mensualmente un informe de seguimiento a las obligaciones contractuales del contrato de concesión siguiendo el formato FRO330-535-1 , con el fin de validar el cumplimiento a cada una de las obligaciones contractuales (Definidas en el contrato y sus anexos). En caso de encontrar evidencias se debe enviar comunicado con el requerimiento de información.
Como soporte de la ejecución del control, resulta informe mensual de seguimiento al contrato.
</t>
  </si>
  <si>
    <t xml:space="preserve">
El Profesional designado por el Jefe de la Unidad de Apuestas y Control de Juegos realiza de forma trimestal visita a la sede administrativa del Concesionario, con el fin de validar las evidencias del cumplimiento de las obligaciones contractuales que requieren de una segunda revisión, en esta visita se genera un acta de inicio, donde se estipulan los documentos que se van a solicitar durante la visita y un acta de finalización donde se relaciona las evidencias entregadas y los compromisos pactados. En caso de encontrar un incumplimiento se genera un comunicado a la gerencia del concesionario.
Como soporte de la ejecución del control, resultan las actas de inicio y cierre de la visita.</t>
  </si>
  <si>
    <r>
      <t>El Profesional designado por el Jefe de la Unidad de Apuestas y Control de Juegos realiza mensualmente visitas presenciales y de forma aleatoria de fiscalización, supervisión e inspección (De acuerdo al cronograma establecido la Unidad) a los puntos de venta físicos del Concesionario con el fin de verificar el cumplimiento de las obligaciones contractuales correspondientes a los puntos de venta. Una vez realizada la visita el designado realiza el correspondiente acto de visita administrativa (</t>
    </r>
    <r>
      <rPr>
        <u/>
        <sz val="11"/>
        <color rgb="FF000000"/>
        <rFont val="Arial"/>
        <family val="2"/>
      </rPr>
      <t>FROXXXX</t>
    </r>
    <r>
      <rPr>
        <sz val="11"/>
        <color rgb="FF000000"/>
        <rFont val="Arial"/>
        <family val="2"/>
      </rPr>
      <t xml:space="preserve">) y el informe de visita. El designado por la Unidad tendrá la  facultad de solicitar los soportes respectivos, y la de inspeccionar visualmente cada aspecto en campo. En caso de encontrar evidencias se debe enviar comunicado con el requerimiento de información.
Como soporte de la ejecución del control, se realizan los informes de fiscalización, supervisión e inspección.
</t>
    </r>
  </si>
  <si>
    <t>1. Exigencia de acciones de subordinación sobre los contratistas de la Lotería, que limiten la autonomía
2. Contratos que no cumplen los criterios establecidos para la contratación de prestación de servicios</t>
  </si>
  <si>
    <t>RF-17</t>
  </si>
  <si>
    <t>Posibilidad de afectación económica y reputacional debido a configuración de contrato realidad por incumplimiento de los criterios establecidos para la contratación de prestación de servicios</t>
  </si>
  <si>
    <t>1. Reclamaciones administrativas
2. Demandas judiciales
3. Condenas para la entidad</t>
  </si>
  <si>
    <t>La periodicidad se estableció en mensual, debido a que el 90% de los contratos, se ejecutan con periodicidad mensual, nivel de ocurrencia en cero, ya que el riesgo no se ha materializado, afectación económica menor, ya que ningún contrato por prestación de servicios alcanzaría el valor del 1% del patrimonio de la Lotería, y afectación reputacional también menor</t>
  </si>
  <si>
    <t xml:space="preserve">El área solicitante deberá justificar la necesidad de la contratación de la prestación del servicio conforme a los criterios establecidos en el Manual de Contratación, para lo cual, la Secretaría General apoyará con el control de legalidad en los estudios previos; el fin del control es evitar procesos por contrato realidad.
Si se detecta una desviación en el control, es decir, que la justificación de necesidad para contratación por prestación de servicios no está incluida o no está conforme al Manual de Contratación, desde Secretaría General se sugieren los ajustes.
Como soporte del control resulta la suscripción del contrato </t>
  </si>
  <si>
    <t>Manual de Contratación</t>
  </si>
  <si>
    <t xml:space="preserve">La Secretaría General garantizará anualmente la realización de  una capacitación dirigida a los supervisores de contratos, en relación con las funciones y responsabilidades de la supervisión con la finalidad de brindar herramientas para el buen ejercicio  de la función de supervisión. 
En caso de inasistencia, se reportará a la Unidad de Talento Humano con la finalidad de generar una acción de mejora respecto de los servidores públicos que no asistieron, dicha capacitación deberá ser evaluada para identificar la apropiación del conocimiento por parte del público objetivo.
Como soporte de la ejecución del control, resulta el formato de lista de asistencia de los supervisores presentes junto con la memorias de la capacitación. </t>
  </si>
  <si>
    <t xml:space="preserve"> El responsable del PIGA (Plan Institucional de Gestión Ambiental), en coordinación con la Unidad de Recursos Físicos, realizará verificaciones semestrales en los puntos de consumo de agua de la entidad, con el fin de constatar el funcionamiento adecuado de los ahorradores físicos de agua (grifos, sanitarios, lavamanos, entre otros).
En caso de identificar fallas o mal funcionamiento, se gestionará el cambio o reparación del dispositivo, mediante comunicación por correo electrónico dirigida al Jefe de la Unidad de Recursos Físicos, quien adelantará las acciones correspondientes.
Como soporte del control, se elaborará una lista de verificación, que incluirá la ubicación de los puntos revisados, el estado de los dispositivos, la fecha de revisión y las acciones realizadas, cuando aplique. Esta lista será archivada como evidencia del seguimiento ambiental.</t>
  </si>
  <si>
    <t>Aplicación de instrumentos de cobro persuasivo y coactivo. Responsable:  Para cobro persuasivo son:    Contratista designado Oficina Jurídica, Unidad de Apuestas y Control de Juegos, Una vez informado que pasa a Cobro Coactivo seran responsables: Oficina Jurídica. 
El responsable asignado, una vez recibido el acto administrativo ejecutoriado, adelantará  las acciones de cobro persuasivo (oficios, llamadas, correo electrónico, entre otros), dejando evidencia de ello, informando al deudor sobre el plazo perentorio para el pago de la obligación, e indicando que de no recibirse el pago se dará inicio a las acciones de cobro coactivo.</t>
  </si>
  <si>
    <t>Designado por la Oficina Jurídica (Cobro coactivo)</t>
  </si>
  <si>
    <t xml:space="preserve">Profesional designado por la Oficina Jurídica </t>
  </si>
  <si>
    <t xml:space="preserve">1. Transferencias por fuera de los términos legales
2. Información incompleta entregada por parte del concesionario en el momento de las visitas de fiscalización
3. Falta de cumplimiento, alcance y profundidad de los controles de fiscalización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</si>
</sst>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3" formatCode="_-* #,##0.00_-;\-* #,##0.00_-;_-* &quot;-&quot;??_-;_-@_-"/>
    <numFmt numFmtId="164" formatCode="_-* #,##0_-;\-* #,##0_-;_-* &quot;-&quot;??_-;_-@_-"/>
    <numFmt numFmtId="165" formatCode="d/mm/yyyy;@"/>
    <numFmt numFmtId="166" formatCode="dd/mm/yyyy;@"/>
  </numFmts>
  <fonts count="61" x14ac:knownFonts="1">
    <font>
      <sz val="11"/>
      <color theme="1"/>
      <name val="Calibri"/>
      <family val="2"/>
      <scheme val="minor"/>
    </font>
    <font>
      <sz val="11"/>
      <color theme="1"/>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sz val="11"/>
      <name val="Calibri"/>
      <family val="2"/>
      <scheme val="minor"/>
    </font>
    <font>
      <b/>
      <sz val="11"/>
      <name val="Calibri"/>
      <family val="2"/>
      <scheme val="minor"/>
    </font>
    <font>
      <u/>
      <sz val="11"/>
      <color theme="10"/>
      <name val="Calibri"/>
      <family val="2"/>
      <scheme val="minor"/>
    </font>
    <font>
      <b/>
      <sz val="12"/>
      <color theme="0"/>
      <name val="Calibri"/>
      <family val="2"/>
      <scheme val="minor"/>
    </font>
    <font>
      <b/>
      <sz val="16"/>
      <color theme="0"/>
      <name val="Calibri"/>
      <family val="2"/>
      <scheme val="minor"/>
    </font>
    <font>
      <b/>
      <sz val="16"/>
      <name val="Calibri"/>
      <family val="2"/>
      <scheme val="minor"/>
    </font>
    <font>
      <b/>
      <sz val="14"/>
      <name val="Calibri"/>
      <family val="2"/>
      <scheme val="minor"/>
    </font>
    <font>
      <b/>
      <sz val="14"/>
      <color theme="1"/>
      <name val="Calibri"/>
      <family val="2"/>
      <scheme val="minor"/>
    </font>
    <font>
      <b/>
      <sz val="14"/>
      <color theme="0"/>
      <name val="Calibri"/>
      <family val="2"/>
      <scheme val="minor"/>
    </font>
    <font>
      <sz val="14"/>
      <color theme="1"/>
      <name val="Calibri"/>
      <family val="2"/>
      <scheme val="minor"/>
    </font>
    <font>
      <b/>
      <sz val="16"/>
      <color theme="1"/>
      <name val="Calibri"/>
      <family val="2"/>
      <scheme val="minor"/>
    </font>
    <font>
      <sz val="10"/>
      <color theme="1"/>
      <name val="Calibri"/>
      <family val="2"/>
      <scheme val="minor"/>
    </font>
    <font>
      <sz val="10"/>
      <name val="Calibri"/>
      <family val="2"/>
      <scheme val="minor"/>
    </font>
    <font>
      <sz val="10"/>
      <color rgb="FF000000"/>
      <name val="Calibri"/>
      <family val="2"/>
      <scheme val="minor"/>
    </font>
    <font>
      <sz val="10"/>
      <name val="Calibri"/>
      <family val="2"/>
    </font>
    <font>
      <b/>
      <sz val="10"/>
      <color theme="1"/>
      <name val="Calibri"/>
      <family val="2"/>
      <scheme val="minor"/>
    </font>
    <font>
      <b/>
      <sz val="10"/>
      <name val="Calibri"/>
      <family val="2"/>
      <scheme val="minor"/>
    </font>
    <font>
      <b/>
      <sz val="11"/>
      <color rgb="FF000000"/>
      <name val="Calibri"/>
      <family val="2"/>
      <scheme val="minor"/>
    </font>
    <font>
      <sz val="11"/>
      <color rgb="FF000000"/>
      <name val="Calibri"/>
      <family val="2"/>
      <scheme val="minor"/>
    </font>
    <font>
      <b/>
      <sz val="11"/>
      <color indexed="8"/>
      <name val="Calibri"/>
      <family val="2"/>
    </font>
    <font>
      <sz val="8"/>
      <color indexed="8"/>
      <name val="Calibri"/>
      <family val="2"/>
    </font>
    <font>
      <b/>
      <sz val="9"/>
      <color indexed="81"/>
      <name val="Tahoma"/>
      <family val="2"/>
    </font>
    <font>
      <b/>
      <sz val="11"/>
      <color theme="1"/>
      <name val="Arial"/>
      <family val="2"/>
    </font>
    <font>
      <sz val="11"/>
      <name val="Arial"/>
      <family val="2"/>
    </font>
    <font>
      <sz val="11"/>
      <color rgb="FF000000"/>
      <name val="Arial"/>
      <family val="2"/>
    </font>
    <font>
      <sz val="11"/>
      <color theme="1"/>
      <name val="Arial"/>
      <family val="2"/>
    </font>
    <font>
      <sz val="10"/>
      <name val="Arial"/>
      <family val="2"/>
    </font>
    <font>
      <b/>
      <sz val="10"/>
      <color theme="1"/>
      <name val="Arial"/>
      <family val="2"/>
    </font>
    <font>
      <sz val="10"/>
      <color theme="1"/>
      <name val="Arial"/>
      <family val="2"/>
    </font>
    <font>
      <b/>
      <sz val="12"/>
      <color theme="1"/>
      <name val="Calibri"/>
      <family val="2"/>
      <scheme val="minor"/>
    </font>
    <font>
      <sz val="12"/>
      <name val="Calibri"/>
      <family val="2"/>
      <scheme val="minor"/>
    </font>
    <font>
      <sz val="12"/>
      <color theme="1"/>
      <name val="Calibri"/>
      <family val="2"/>
      <scheme val="minor"/>
    </font>
    <font>
      <b/>
      <sz val="12"/>
      <name val="Calibri"/>
      <family val="2"/>
      <scheme val="minor"/>
    </font>
    <font>
      <sz val="12"/>
      <color rgb="FF000000"/>
      <name val="Calibri"/>
      <family val="2"/>
      <scheme val="minor"/>
    </font>
    <font>
      <b/>
      <sz val="12"/>
      <color rgb="FF000000"/>
      <name val="Calibri"/>
      <family val="2"/>
    </font>
    <font>
      <sz val="12"/>
      <color rgb="FF000000"/>
      <name val="Calibri"/>
      <family val="2"/>
    </font>
    <font>
      <sz val="12"/>
      <name val="Calibri"/>
      <family val="2"/>
    </font>
    <font>
      <sz val="12"/>
      <color rgb="FFFF0000"/>
      <name val="Calibri"/>
      <family val="2"/>
      <scheme val="minor"/>
    </font>
    <font>
      <sz val="12"/>
      <color rgb="FFFF0000"/>
      <name val="Calibri"/>
      <family val="2"/>
    </font>
    <font>
      <u/>
      <sz val="11"/>
      <color rgb="FF000000"/>
      <name val="Arial"/>
      <family val="2"/>
    </font>
    <font>
      <b/>
      <sz val="12"/>
      <name val="Calibri"/>
      <family val="2"/>
    </font>
    <font>
      <sz val="12"/>
      <name val="Arial"/>
      <family val="2"/>
    </font>
    <font>
      <sz val="16"/>
      <color theme="1"/>
      <name val="Calibri"/>
      <family val="2"/>
      <scheme val="minor"/>
    </font>
    <font>
      <sz val="16"/>
      <name val="Calibri"/>
      <family val="2"/>
      <scheme val="minor"/>
    </font>
    <font>
      <sz val="16"/>
      <color rgb="FF000000"/>
      <name val="Calibri"/>
      <family val="2"/>
      <scheme val="minor"/>
    </font>
    <font>
      <sz val="16"/>
      <name val="Calibri"/>
      <family val="2"/>
    </font>
    <font>
      <sz val="10"/>
      <color rgb="FF0000FF"/>
      <name val="Calibri"/>
      <family val="2"/>
      <scheme val="minor"/>
    </font>
    <font>
      <sz val="10"/>
      <color rgb="FF000000"/>
      <name val="Arial"/>
      <family val="2"/>
    </font>
    <font>
      <sz val="11"/>
      <color rgb="FF242424"/>
      <name val="Aptos Narrow"/>
      <family val="2"/>
    </font>
    <font>
      <sz val="12"/>
      <color rgb="FF242424"/>
      <name val="Calibri"/>
      <family val="2"/>
      <scheme val="minor"/>
    </font>
    <font>
      <sz val="12"/>
      <color rgb="FF242424"/>
      <name val="Aptos Narrow"/>
      <family val="2"/>
    </font>
    <font>
      <sz val="12"/>
      <color theme="1"/>
      <name val="Arial"/>
      <family val="2"/>
    </font>
    <font>
      <u/>
      <sz val="12"/>
      <name val="Calibri"/>
      <family val="2"/>
      <scheme val="minor"/>
    </font>
    <font>
      <u/>
      <sz val="12"/>
      <color rgb="FFFF0000"/>
      <name val="Calibri"/>
      <family val="2"/>
      <scheme val="minor"/>
    </font>
    <font>
      <strike/>
      <sz val="12"/>
      <name val="Calibri"/>
      <family val="2"/>
      <scheme val="minor"/>
    </font>
  </fonts>
  <fills count="17">
    <fill>
      <patternFill patternType="none"/>
    </fill>
    <fill>
      <patternFill patternType="gray125"/>
    </fill>
    <fill>
      <patternFill patternType="solid">
        <fgColor theme="9" tint="0.79998168889431442"/>
        <bgColor indexed="64"/>
      </patternFill>
    </fill>
    <fill>
      <patternFill patternType="solid">
        <fgColor rgb="FFFF0000"/>
        <bgColor indexed="64"/>
      </patternFill>
    </fill>
    <fill>
      <patternFill patternType="solid">
        <fgColor theme="0"/>
        <bgColor indexed="64"/>
      </patternFill>
    </fill>
    <fill>
      <patternFill patternType="solid">
        <fgColor rgb="FFFFC000"/>
        <bgColor indexed="64"/>
      </patternFill>
    </fill>
    <fill>
      <patternFill patternType="solid">
        <fgColor theme="2" tint="-9.9978637043366805E-2"/>
        <bgColor indexed="64"/>
      </patternFill>
    </fill>
    <fill>
      <patternFill patternType="solid">
        <fgColor theme="5" tint="-0.249977111117893"/>
        <bgColor indexed="64"/>
      </patternFill>
    </fill>
    <fill>
      <patternFill patternType="solid">
        <fgColor theme="8" tint="-0.249977111117893"/>
        <bgColor indexed="64"/>
      </patternFill>
    </fill>
    <fill>
      <patternFill patternType="solid">
        <fgColor theme="0" tint="-0.14999847407452621"/>
        <bgColor indexed="64"/>
      </patternFill>
    </fill>
    <fill>
      <patternFill patternType="solid">
        <fgColor theme="8" tint="0.59999389629810485"/>
        <bgColor indexed="64"/>
      </patternFill>
    </fill>
    <fill>
      <patternFill patternType="solid">
        <fgColor rgb="FFFFFFFF"/>
        <bgColor indexed="64"/>
      </patternFill>
    </fill>
    <fill>
      <patternFill patternType="solid">
        <fgColor rgb="FF92D050"/>
        <bgColor indexed="64"/>
      </patternFill>
    </fill>
    <fill>
      <patternFill patternType="solid">
        <fgColor rgb="FFFFFF00"/>
        <bgColor indexed="64"/>
      </patternFill>
    </fill>
    <fill>
      <patternFill patternType="solid">
        <fgColor rgb="FFE37303"/>
        <bgColor indexed="64"/>
      </patternFill>
    </fill>
    <fill>
      <patternFill patternType="solid">
        <fgColor theme="0" tint="-0.249977111117893"/>
        <bgColor indexed="64"/>
      </patternFill>
    </fill>
    <fill>
      <patternFill patternType="solid">
        <fgColor rgb="FF7030A0"/>
        <bgColor indexed="64"/>
      </patternFill>
    </fill>
  </fills>
  <borders count="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medium">
        <color theme="5" tint="0.59996337778862885"/>
      </left>
      <right style="medium">
        <color theme="5" tint="0.59996337778862885"/>
      </right>
      <top style="medium">
        <color theme="5" tint="0.59996337778862885"/>
      </top>
      <bottom style="medium">
        <color theme="5" tint="0.59996337778862885"/>
      </bottom>
      <diagonal/>
    </border>
    <border>
      <left style="medium">
        <color theme="5" tint="0.59996337778862885"/>
      </left>
      <right style="medium">
        <color theme="5" tint="0.59996337778862885"/>
      </right>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bottom/>
      <diagonal/>
    </border>
    <border>
      <left style="thin">
        <color indexed="64"/>
      </left>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style="thin">
        <color rgb="FF000000"/>
      </left>
      <right style="thin">
        <color rgb="FF000000"/>
      </right>
      <top/>
      <bottom/>
      <diagonal/>
    </border>
    <border>
      <left style="thin">
        <color rgb="FF000000"/>
      </left>
      <right/>
      <top/>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diagonal/>
    </border>
    <border>
      <left style="thin">
        <color indexed="64"/>
      </left>
      <right/>
      <top/>
      <bottom style="thin">
        <color indexed="64"/>
      </bottom>
      <diagonal/>
    </border>
    <border>
      <left/>
      <right/>
      <top/>
      <bottom style="medium">
        <color indexed="64"/>
      </bottom>
      <diagonal/>
    </border>
    <border>
      <left style="thin">
        <color indexed="64"/>
      </left>
      <right style="thin">
        <color indexed="64"/>
      </right>
      <top style="thick">
        <color indexed="64"/>
      </top>
      <bottom style="thick">
        <color indexed="64"/>
      </bottom>
      <diagonal/>
    </border>
    <border>
      <left style="thin">
        <color indexed="64"/>
      </left>
      <right style="thin">
        <color indexed="64"/>
      </right>
      <top style="thick">
        <color indexed="64"/>
      </top>
      <bottom style="thin">
        <color indexed="64"/>
      </bottom>
      <diagonal/>
    </border>
    <border>
      <left style="thin">
        <color indexed="64"/>
      </left>
      <right style="thin">
        <color indexed="64"/>
      </right>
      <top style="thin">
        <color indexed="64"/>
      </top>
      <bottom style="thick">
        <color indexed="64"/>
      </bottom>
      <diagonal/>
    </border>
    <border>
      <left style="thin">
        <color indexed="64"/>
      </left>
      <right style="thin">
        <color indexed="64"/>
      </right>
      <top style="medium">
        <color indexed="64"/>
      </top>
      <bottom style="medium">
        <color indexed="64"/>
      </bottom>
      <diagonal/>
    </border>
    <border>
      <left/>
      <right/>
      <top style="medium">
        <color indexed="64"/>
      </top>
      <bottom/>
      <diagonal/>
    </border>
    <border>
      <left style="thin">
        <color indexed="64"/>
      </left>
      <right style="thin">
        <color indexed="64"/>
      </right>
      <top/>
      <bottom style="thick">
        <color indexed="64"/>
      </bottom>
      <diagonal/>
    </border>
    <border>
      <left style="thin">
        <color indexed="64"/>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style="medium">
        <color rgb="FF000000"/>
      </left>
      <right style="thin">
        <color rgb="FF000000"/>
      </right>
      <top style="medium">
        <color indexed="64"/>
      </top>
      <bottom style="medium">
        <color indexed="64"/>
      </bottom>
      <diagonal/>
    </border>
    <border>
      <left style="thin">
        <color indexed="64"/>
      </left>
      <right style="medium">
        <color indexed="64"/>
      </right>
      <top/>
      <bottom/>
      <diagonal/>
    </border>
    <border>
      <left style="thin">
        <color indexed="64"/>
      </left>
      <right style="medium">
        <color indexed="64"/>
      </right>
      <top style="medium">
        <color indexed="64"/>
      </top>
      <bottom style="medium">
        <color indexed="64"/>
      </bottom>
      <diagonal/>
    </border>
    <border>
      <left style="thin">
        <color rgb="FF000000"/>
      </left>
      <right style="thin">
        <color rgb="FF000000"/>
      </right>
      <top style="thin">
        <color rgb="FF000000"/>
      </top>
      <bottom style="medium">
        <color indexed="64"/>
      </bottom>
      <diagonal/>
    </border>
    <border>
      <left style="thin">
        <color rgb="FF000000"/>
      </left>
      <right/>
      <top style="thin">
        <color rgb="FF000000"/>
      </top>
      <bottom style="medium">
        <color indexed="64"/>
      </bottom>
      <diagonal/>
    </border>
    <border>
      <left style="thin">
        <color rgb="FF000000"/>
      </left>
      <right/>
      <top/>
      <bottom style="thin">
        <color rgb="FF000000"/>
      </bottom>
      <diagonal/>
    </border>
    <border>
      <left style="thin">
        <color rgb="FF000000"/>
      </left>
      <right/>
      <top style="medium">
        <color indexed="64"/>
      </top>
      <bottom style="medium">
        <color indexed="64"/>
      </bottom>
      <diagonal/>
    </border>
    <border>
      <left style="thin">
        <color indexed="64"/>
      </left>
      <right style="thin">
        <color indexed="64"/>
      </right>
      <top style="thick">
        <color indexed="64"/>
      </top>
      <bottom style="medium">
        <color indexed="64"/>
      </bottom>
      <diagonal/>
    </border>
  </borders>
  <cellStyleXfs count="10">
    <xf numFmtId="0" fontId="0" fillId="0" borderId="0"/>
    <xf numFmtId="9" fontId="1" fillId="0" borderId="0" applyFont="0" applyFill="0" applyBorder="0" applyAlignment="0" applyProtection="0"/>
    <xf numFmtId="43" fontId="1" fillId="0" borderId="0" applyFon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8" fillId="0" borderId="0" applyNumberFormat="0" applyFill="0" applyBorder="0" applyAlignment="0" applyProtection="0"/>
    <xf numFmtId="43" fontId="1" fillId="0" borderId="0" applyFont="0" applyFill="0" applyBorder="0" applyAlignment="0" applyProtection="0"/>
    <xf numFmtId="43" fontId="1" fillId="0" borderId="0" applyFont="0" applyFill="0" applyBorder="0" applyAlignment="0" applyProtection="0"/>
  </cellStyleXfs>
  <cellXfs count="1194">
    <xf numFmtId="0" fontId="0" fillId="0" borderId="0" xfId="0"/>
    <xf numFmtId="0" fontId="4" fillId="0" borderId="0" xfId="0" applyFont="1"/>
    <xf numFmtId="0" fontId="4" fillId="0" borderId="1" xfId="0" applyFont="1" applyBorder="1" applyAlignment="1">
      <alignment horizontal="right" vertical="center"/>
    </xf>
    <xf numFmtId="0" fontId="4" fillId="0" borderId="0" xfId="0" applyFont="1" applyAlignment="1">
      <alignment horizontal="right" vertical="center"/>
    </xf>
    <xf numFmtId="0" fontId="4" fillId="0" borderId="1" xfId="0" applyFont="1" applyBorder="1" applyAlignment="1">
      <alignment horizontal="center" vertical="center" wrapText="1"/>
    </xf>
    <xf numFmtId="164" fontId="4" fillId="0" borderId="1" xfId="2" applyNumberFormat="1" applyFont="1" applyBorder="1" applyAlignment="1">
      <alignment vertical="center"/>
    </xf>
    <xf numFmtId="164" fontId="4" fillId="0" borderId="0" xfId="2" applyNumberFormat="1" applyFont="1" applyBorder="1" applyAlignment="1">
      <alignment vertical="center"/>
    </xf>
    <xf numFmtId="9" fontId="0" fillId="0" borderId="1" xfId="0" applyNumberFormat="1" applyBorder="1" applyAlignment="1">
      <alignment vertical="center"/>
    </xf>
    <xf numFmtId="164" fontId="0" fillId="0" borderId="1" xfId="2" applyNumberFormat="1" applyFont="1" applyBorder="1" applyAlignment="1">
      <alignment vertical="center"/>
    </xf>
    <xf numFmtId="164" fontId="0" fillId="0" borderId="0" xfId="2" applyNumberFormat="1" applyFont="1" applyBorder="1" applyAlignment="1">
      <alignment vertical="center"/>
    </xf>
    <xf numFmtId="0" fontId="4" fillId="2" borderId="1" xfId="0" applyFont="1" applyFill="1" applyBorder="1" applyAlignment="1">
      <alignment horizontal="center" vertical="center" wrapText="1"/>
    </xf>
    <xf numFmtId="0" fontId="4" fillId="2" borderId="2" xfId="0" applyFont="1" applyFill="1" applyBorder="1" applyAlignment="1">
      <alignment horizontal="center" vertical="center" wrapText="1"/>
    </xf>
    <xf numFmtId="0" fontId="0" fillId="0" borderId="1" xfId="0" applyBorder="1" applyAlignment="1">
      <alignment vertical="center" wrapText="1"/>
    </xf>
    <xf numFmtId="0" fontId="0" fillId="0" borderId="2" xfId="0" applyBorder="1" applyAlignment="1">
      <alignment vertical="center" wrapText="1"/>
    </xf>
    <xf numFmtId="0" fontId="0" fillId="0" borderId="3" xfId="0" applyBorder="1" applyAlignment="1">
      <alignment vertical="center" wrapText="1"/>
    </xf>
    <xf numFmtId="9" fontId="0" fillId="0" borderId="3" xfId="0" applyNumberFormat="1" applyBorder="1" applyAlignment="1">
      <alignment horizontal="left" vertical="center" wrapText="1"/>
    </xf>
    <xf numFmtId="0" fontId="0" fillId="0" borderId="0" xfId="0" applyAlignment="1">
      <alignment horizontal="center" vertical="center"/>
    </xf>
    <xf numFmtId="0" fontId="0" fillId="0" borderId="0" xfId="0" applyAlignment="1">
      <alignment vertical="center" wrapText="1"/>
    </xf>
    <xf numFmtId="0" fontId="0" fillId="0" borderId="0" xfId="0" applyAlignment="1">
      <alignment vertical="center"/>
    </xf>
    <xf numFmtId="0" fontId="0" fillId="0" borderId="4" xfId="0" applyBorder="1" applyAlignment="1">
      <alignment vertical="center" wrapText="1"/>
    </xf>
    <xf numFmtId="0" fontId="2" fillId="3" borderId="1" xfId="0" applyFont="1" applyFill="1" applyBorder="1" applyAlignment="1">
      <alignment horizontal="center" vertical="center"/>
    </xf>
    <xf numFmtId="14" fontId="6" fillId="0" borderId="1" xfId="0" applyNumberFormat="1" applyFont="1" applyBorder="1" applyAlignment="1">
      <alignment vertical="center"/>
    </xf>
    <xf numFmtId="0" fontId="6" fillId="0" borderId="1" xfId="0" applyFont="1" applyBorder="1" applyAlignment="1">
      <alignment vertical="center"/>
    </xf>
    <xf numFmtId="0" fontId="2" fillId="3" borderId="12" xfId="0" applyFont="1" applyFill="1" applyBorder="1" applyAlignment="1">
      <alignment horizontal="center" vertical="center" wrapText="1"/>
    </xf>
    <xf numFmtId="0" fontId="2" fillId="3" borderId="1" xfId="0" applyFont="1" applyFill="1" applyBorder="1" applyAlignment="1">
      <alignment horizontal="center" vertical="center" wrapText="1"/>
    </xf>
    <xf numFmtId="0" fontId="2" fillId="3" borderId="13" xfId="0" applyFont="1" applyFill="1" applyBorder="1" applyAlignment="1">
      <alignment horizontal="center" vertical="center" wrapText="1"/>
    </xf>
    <xf numFmtId="0" fontId="8" fillId="0" borderId="12" xfId="4" applyFill="1" applyBorder="1" applyAlignment="1">
      <alignment horizontal="center" vertical="center" wrapText="1"/>
    </xf>
    <xf numFmtId="0" fontId="0" fillId="0" borderId="1" xfId="0" applyBorder="1" applyAlignment="1">
      <alignment horizontal="center" vertical="center" wrapText="1"/>
    </xf>
    <xf numFmtId="0" fontId="0" fillId="4" borderId="1" xfId="0" applyFill="1" applyBorder="1" applyAlignment="1">
      <alignment horizontal="right" vertical="center" wrapText="1"/>
    </xf>
    <xf numFmtId="0" fontId="0" fillId="0" borderId="13" xfId="0" applyBorder="1" applyAlignment="1">
      <alignment horizontal="center" vertical="center" wrapText="1"/>
    </xf>
    <xf numFmtId="0" fontId="0" fillId="0" borderId="15" xfId="0" applyBorder="1" applyAlignment="1">
      <alignment horizontal="center" vertical="center" wrapText="1"/>
    </xf>
    <xf numFmtId="0" fontId="0" fillId="0" borderId="1" xfId="0" applyBorder="1" applyAlignment="1">
      <alignment horizontal="right" vertical="center" wrapText="1"/>
    </xf>
    <xf numFmtId="0" fontId="8" fillId="0" borderId="14" xfId="3" applyFill="1" applyBorder="1" applyAlignment="1">
      <alignment horizontal="center" vertical="center" wrapText="1"/>
    </xf>
    <xf numFmtId="0" fontId="2" fillId="3" borderId="22" xfId="0" applyFont="1" applyFill="1" applyBorder="1" applyAlignment="1">
      <alignment horizontal="right" vertical="center" wrapText="1"/>
    </xf>
    <xf numFmtId="0" fontId="4" fillId="0" borderId="0" xfId="0" applyFont="1" applyAlignment="1">
      <alignment horizontal="center" vertical="center" wrapText="1"/>
    </xf>
    <xf numFmtId="0" fontId="0" fillId="0" borderId="0" xfId="0" applyAlignment="1">
      <alignment horizontal="center" vertical="center" wrapText="1"/>
    </xf>
    <xf numFmtId="0" fontId="0" fillId="0" borderId="0" xfId="0" applyAlignment="1">
      <alignment horizontal="right" vertical="center" wrapText="1"/>
    </xf>
    <xf numFmtId="0" fontId="0" fillId="0" borderId="12" xfId="0" applyBorder="1" applyAlignment="1">
      <alignment horizontal="center" vertical="center" wrapText="1"/>
    </xf>
    <xf numFmtId="0" fontId="0" fillId="0" borderId="13" xfId="0" applyBorder="1" applyAlignment="1">
      <alignment horizontal="right" vertical="center"/>
    </xf>
    <xf numFmtId="0" fontId="5" fillId="0" borderId="0" xfId="0" applyFont="1"/>
    <xf numFmtId="0" fontId="5" fillId="0" borderId="0" xfId="0" applyFont="1" applyAlignment="1">
      <alignment horizontal="right" vertical="center" wrapText="1"/>
    </xf>
    <xf numFmtId="0" fontId="2" fillId="3" borderId="25" xfId="0" applyFont="1" applyFill="1" applyBorder="1" applyAlignment="1">
      <alignment horizontal="center" vertical="center" wrapText="1"/>
    </xf>
    <xf numFmtId="0" fontId="2" fillId="3" borderId="26" xfId="0" applyFont="1" applyFill="1" applyBorder="1" applyAlignment="1">
      <alignment horizontal="right" vertical="center"/>
    </xf>
    <xf numFmtId="0" fontId="4" fillId="2" borderId="27" xfId="0" applyFont="1" applyFill="1" applyBorder="1" applyAlignment="1">
      <alignment horizontal="center" vertical="center" wrapText="1"/>
    </xf>
    <xf numFmtId="0" fontId="0" fillId="0" borderId="1" xfId="0" applyBorder="1"/>
    <xf numFmtId="0" fontId="0" fillId="0" borderId="27" xfId="0" applyBorder="1" applyAlignment="1">
      <alignment vertical="center" wrapText="1"/>
    </xf>
    <xf numFmtId="9" fontId="0" fillId="0" borderId="27" xfId="0" applyNumberFormat="1" applyBorder="1" applyAlignment="1">
      <alignment vertical="center" wrapText="1"/>
    </xf>
    <xf numFmtId="9" fontId="0" fillId="0" borderId="2" xfId="0" applyNumberFormat="1" applyBorder="1" applyAlignment="1">
      <alignment vertical="center" wrapText="1"/>
    </xf>
    <xf numFmtId="0" fontId="0" fillId="0" borderId="0" xfId="0" applyAlignment="1">
      <alignment wrapText="1"/>
    </xf>
    <xf numFmtId="0" fontId="10" fillId="7" borderId="10" xfId="0" applyFont="1" applyFill="1" applyBorder="1" applyAlignment="1" applyProtection="1">
      <alignment horizontal="center" vertical="center"/>
      <protection hidden="1"/>
    </xf>
    <xf numFmtId="0" fontId="12" fillId="6" borderId="1" xfId="0" applyFont="1" applyFill="1" applyBorder="1" applyAlignment="1" applyProtection="1">
      <alignment horizontal="center" vertical="center" wrapText="1"/>
      <protection hidden="1"/>
    </xf>
    <xf numFmtId="0" fontId="14" fillId="3" borderId="12" xfId="0" applyFont="1" applyFill="1" applyBorder="1" applyAlignment="1" applyProtection="1">
      <alignment horizontal="center" vertical="center" wrapText="1"/>
      <protection hidden="1"/>
    </xf>
    <xf numFmtId="0" fontId="14" fillId="3" borderId="1" xfId="0" applyFont="1" applyFill="1" applyBorder="1" applyAlignment="1" applyProtection="1">
      <alignment horizontal="center" vertical="center" wrapText="1"/>
      <protection hidden="1"/>
    </xf>
    <xf numFmtId="9" fontId="12" fillId="5" borderId="1" xfId="1" applyFont="1" applyFill="1" applyBorder="1" applyAlignment="1" applyProtection="1">
      <alignment horizontal="center" vertical="center" wrapText="1"/>
      <protection hidden="1"/>
    </xf>
    <xf numFmtId="0" fontId="12" fillId="5" borderId="1" xfId="0" applyFont="1" applyFill="1" applyBorder="1" applyAlignment="1" applyProtection="1">
      <alignment horizontal="center" vertical="center" wrapText="1"/>
      <protection hidden="1"/>
    </xf>
    <xf numFmtId="9" fontId="12" fillId="6" borderId="1" xfId="1" applyFont="1" applyFill="1" applyBorder="1" applyAlignment="1" applyProtection="1">
      <alignment horizontal="center" vertical="center" wrapText="1"/>
      <protection hidden="1"/>
    </xf>
    <xf numFmtId="0" fontId="15" fillId="0" borderId="0" xfId="0" applyFont="1" applyAlignment="1" applyProtection="1">
      <alignment horizontal="center" vertical="center" wrapText="1"/>
      <protection hidden="1"/>
    </xf>
    <xf numFmtId="0" fontId="17" fillId="11" borderId="1" xfId="0" applyFont="1" applyFill="1" applyBorder="1" applyAlignment="1" applyProtection="1">
      <alignment horizontal="center" vertical="center" wrapText="1"/>
      <protection locked="0"/>
    </xf>
    <xf numFmtId="0" fontId="17" fillId="11" borderId="1" xfId="0" applyFont="1" applyFill="1" applyBorder="1" applyAlignment="1" applyProtection="1">
      <alignment horizontal="center" vertical="center" wrapText="1"/>
      <protection locked="0" hidden="1"/>
    </xf>
    <xf numFmtId="0" fontId="0" fillId="11" borderId="1" xfId="0" applyFill="1" applyBorder="1" applyAlignment="1" applyProtection="1">
      <alignment horizontal="center" vertical="center" wrapText="1"/>
      <protection locked="0"/>
    </xf>
    <xf numFmtId="0" fontId="17" fillId="0" borderId="1" xfId="0" applyFont="1" applyBorder="1" applyAlignment="1" applyProtection="1">
      <alignment horizontal="left" vertical="center" wrapText="1"/>
      <protection locked="0"/>
    </xf>
    <xf numFmtId="0" fontId="17" fillId="0" borderId="1" xfId="0" applyFont="1" applyBorder="1" applyAlignment="1" applyProtection="1">
      <alignment horizontal="center" vertical="center" wrapText="1"/>
      <protection locked="0"/>
    </xf>
    <xf numFmtId="0" fontId="17" fillId="0" borderId="1" xfId="0" applyFont="1" applyBorder="1" applyAlignment="1" applyProtection="1">
      <alignment horizontal="center" vertical="center" wrapText="1"/>
      <protection locked="0" hidden="1"/>
    </xf>
    <xf numFmtId="0" fontId="17" fillId="0" borderId="1" xfId="0" applyFont="1" applyBorder="1" applyAlignment="1" applyProtection="1">
      <alignment vertical="center" wrapText="1"/>
      <protection locked="0"/>
    </xf>
    <xf numFmtId="0" fontId="17" fillId="0" borderId="1" xfId="0" applyFont="1" applyBorder="1" applyAlignment="1" applyProtection="1">
      <alignment horizontal="justify" vertical="center" wrapText="1"/>
      <protection locked="0"/>
    </xf>
    <xf numFmtId="0" fontId="18" fillId="0" borderId="1" xfId="0" applyFont="1" applyBorder="1" applyAlignment="1" applyProtection="1">
      <alignment horizontal="center" vertical="center" wrapText="1"/>
      <protection locked="0"/>
    </xf>
    <xf numFmtId="0" fontId="17" fillId="0" borderId="12" xfId="0" quotePrefix="1" applyFont="1" applyBorder="1" applyAlignment="1" applyProtection="1">
      <alignment horizontal="left" vertical="center" wrapText="1"/>
      <protection hidden="1"/>
    </xf>
    <xf numFmtId="0" fontId="18" fillId="0" borderId="1" xfId="0" quotePrefix="1" applyFont="1" applyBorder="1" applyAlignment="1" applyProtection="1">
      <alignment horizontal="justify" vertical="center" wrapText="1"/>
      <protection locked="0"/>
    </xf>
    <xf numFmtId="0" fontId="0" fillId="0" borderId="1" xfId="0" applyBorder="1" applyAlignment="1" applyProtection="1">
      <alignment horizontal="center" vertical="center" wrapText="1"/>
      <protection locked="0"/>
    </xf>
    <xf numFmtId="0" fontId="0" fillId="0" borderId="0" xfId="0" applyAlignment="1" applyProtection="1">
      <alignment horizontal="left" vertical="center" wrapText="1"/>
      <protection hidden="1"/>
    </xf>
    <xf numFmtId="0" fontId="17" fillId="0" borderId="29" xfId="0" applyFont="1" applyBorder="1" applyAlignment="1" applyProtection="1">
      <alignment horizontal="center" vertical="center" wrapText="1"/>
      <protection locked="0"/>
    </xf>
    <xf numFmtId="0" fontId="17" fillId="0" borderId="29" xfId="0" applyFont="1" applyBorder="1" applyAlignment="1" applyProtection="1">
      <alignment horizontal="left" vertical="center" wrapText="1"/>
      <protection locked="0"/>
    </xf>
    <xf numFmtId="0" fontId="17" fillId="0" borderId="29" xfId="0" applyFont="1" applyBorder="1" applyAlignment="1" applyProtection="1">
      <alignment vertical="center" wrapText="1"/>
      <protection locked="0"/>
    </xf>
    <xf numFmtId="14" fontId="17" fillId="0" borderId="1" xfId="0" applyNumberFormat="1" applyFont="1" applyBorder="1" applyAlignment="1" applyProtection="1">
      <alignment horizontal="center" vertical="center" wrapText="1"/>
      <protection locked="0" hidden="1"/>
    </xf>
    <xf numFmtId="0" fontId="17" fillId="0" borderId="1" xfId="0" quotePrefix="1" applyFont="1" applyBorder="1" applyAlignment="1" applyProtection="1">
      <alignment horizontal="center" vertical="center" wrapText="1"/>
      <protection locked="0" hidden="1"/>
    </xf>
    <xf numFmtId="0" fontId="18" fillId="0" borderId="1" xfId="0" applyFont="1" applyBorder="1" applyAlignment="1" applyProtection="1">
      <alignment horizontal="justify" vertical="center" wrapText="1"/>
      <protection locked="0"/>
    </xf>
    <xf numFmtId="0" fontId="0" fillId="0" borderId="1" xfId="0" applyBorder="1" applyAlignment="1" applyProtection="1">
      <alignment horizontal="justify" vertical="center" wrapText="1"/>
      <protection locked="0"/>
    </xf>
    <xf numFmtId="0" fontId="0" fillId="0" borderId="1" xfId="0" applyBorder="1" applyAlignment="1" applyProtection="1">
      <alignment horizontal="center" vertical="center" wrapText="1"/>
      <protection hidden="1"/>
    </xf>
    <xf numFmtId="0" fontId="18" fillId="0" borderId="1" xfId="0" applyFont="1" applyBorder="1" applyAlignment="1" applyProtection="1">
      <alignment vertical="center" wrapText="1"/>
      <protection locked="0"/>
    </xf>
    <xf numFmtId="0" fontId="17" fillId="0" borderId="10" xfId="0" applyFont="1" applyBorder="1" applyAlignment="1" applyProtection="1">
      <alignment horizontal="center" vertical="center" wrapText="1"/>
      <protection locked="0"/>
    </xf>
    <xf numFmtId="0" fontId="17" fillId="0" borderId="10" xfId="0" applyFont="1" applyBorder="1" applyAlignment="1" applyProtection="1">
      <alignment horizontal="left" vertical="center" wrapText="1"/>
      <protection locked="0"/>
    </xf>
    <xf numFmtId="0" fontId="0" fillId="0" borderId="29" xfId="0" applyBorder="1" applyAlignment="1" applyProtection="1">
      <alignment horizontal="justify" vertical="center" wrapText="1"/>
      <protection locked="0"/>
    </xf>
    <xf numFmtId="0" fontId="0" fillId="0" borderId="29" xfId="0" applyBorder="1" applyAlignment="1" applyProtection="1">
      <alignment horizontal="center" vertical="center" wrapText="1"/>
      <protection locked="0"/>
    </xf>
    <xf numFmtId="0" fontId="0" fillId="0" borderId="0" xfId="0" applyAlignment="1" applyProtection="1">
      <alignment horizontal="center" vertical="center" wrapText="1"/>
      <protection hidden="1"/>
    </xf>
    <xf numFmtId="9" fontId="0" fillId="0" borderId="0" xfId="1" applyFont="1" applyAlignment="1" applyProtection="1">
      <alignment horizontal="left" vertical="center" wrapText="1"/>
      <protection hidden="1"/>
    </xf>
    <xf numFmtId="9" fontId="0" fillId="0" borderId="0" xfId="1" applyFont="1" applyAlignment="1" applyProtection="1">
      <alignment horizontal="right" vertical="center" wrapText="1"/>
      <protection hidden="1"/>
    </xf>
    <xf numFmtId="0" fontId="0" fillId="0" borderId="0" xfId="0" applyAlignment="1" applyProtection="1">
      <alignment horizontal="justify" vertical="center" wrapText="1"/>
      <protection hidden="1"/>
    </xf>
    <xf numFmtId="0" fontId="0" fillId="0" borderId="0" xfId="0" applyAlignment="1" applyProtection="1">
      <alignment horizontal="center" vertical="center"/>
      <protection hidden="1"/>
    </xf>
    <xf numFmtId="0" fontId="17" fillId="0" borderId="20" xfId="0" applyFont="1" applyBorder="1" applyAlignment="1" applyProtection="1">
      <alignment horizontal="center" vertical="center" wrapText="1"/>
      <protection locked="0"/>
    </xf>
    <xf numFmtId="0" fontId="23" fillId="15" borderId="1" xfId="0" applyFont="1" applyFill="1" applyBorder="1" applyAlignment="1">
      <alignment horizontal="center" vertical="center" wrapText="1"/>
    </xf>
    <xf numFmtId="0" fontId="23" fillId="15" borderId="31" xfId="0" applyFont="1" applyFill="1" applyBorder="1" applyAlignment="1">
      <alignment horizontal="center" vertical="center" wrapText="1"/>
    </xf>
    <xf numFmtId="0" fontId="24" fillId="15" borderId="31" xfId="0" applyFont="1" applyFill="1" applyBorder="1" applyAlignment="1">
      <alignment horizontal="center" vertical="center" wrapText="1"/>
    </xf>
    <xf numFmtId="0" fontId="23" fillId="15" borderId="34" xfId="0" applyFont="1" applyFill="1" applyBorder="1" applyAlignment="1">
      <alignment horizontal="center" vertical="center" wrapText="1"/>
    </xf>
    <xf numFmtId="0" fontId="24" fillId="15" borderId="34" xfId="0" applyFont="1" applyFill="1" applyBorder="1" applyAlignment="1">
      <alignment horizontal="center" vertical="center" wrapText="1"/>
    </xf>
    <xf numFmtId="0" fontId="24" fillId="15" borderId="35" xfId="0" applyFont="1" applyFill="1" applyBorder="1" applyAlignment="1">
      <alignment horizontal="center" vertical="center" wrapText="1"/>
    </xf>
    <xf numFmtId="0" fontId="17" fillId="0" borderId="21" xfId="0" applyFont="1" applyBorder="1" applyAlignment="1" applyProtection="1">
      <alignment horizontal="center" vertical="center" wrapText="1"/>
      <protection locked="0"/>
    </xf>
    <xf numFmtId="9" fontId="17" fillId="0" borderId="1" xfId="1" applyFont="1" applyFill="1" applyBorder="1" applyAlignment="1" applyProtection="1">
      <alignment horizontal="center" vertical="center" wrapText="1"/>
      <protection locked="0"/>
    </xf>
    <xf numFmtId="0" fontId="0" fillId="0" borderId="1" xfId="0" applyBorder="1" applyAlignment="1" applyProtection="1">
      <alignment horizontal="left" vertical="center" wrapText="1"/>
      <protection hidden="1"/>
    </xf>
    <xf numFmtId="0" fontId="17" fillId="0" borderId="1" xfId="0" quotePrefix="1" applyFont="1" applyBorder="1" applyAlignment="1" applyProtection="1">
      <alignment horizontal="left" vertical="center" wrapText="1"/>
      <protection hidden="1"/>
    </xf>
    <xf numFmtId="0" fontId="17" fillId="0" borderId="1" xfId="0" applyFont="1" applyBorder="1" applyAlignment="1" applyProtection="1">
      <alignment horizontal="left" vertical="center" wrapText="1"/>
      <protection hidden="1"/>
    </xf>
    <xf numFmtId="0" fontId="4" fillId="0" borderId="1" xfId="0" applyFont="1" applyBorder="1" applyAlignment="1" applyProtection="1">
      <alignment horizontal="center" vertical="center" wrapText="1"/>
      <protection hidden="1"/>
    </xf>
    <xf numFmtId="0" fontId="6" fillId="0" borderId="1" xfId="0" applyFont="1" applyBorder="1" applyAlignment="1" applyProtection="1">
      <alignment horizontal="left" vertical="center" wrapText="1"/>
      <protection hidden="1"/>
    </xf>
    <xf numFmtId="0" fontId="17" fillId="0" borderId="20" xfId="0" applyFont="1" applyBorder="1" applyAlignment="1" applyProtection="1">
      <alignment horizontal="left" vertical="center" wrapText="1"/>
      <protection locked="0"/>
    </xf>
    <xf numFmtId="0" fontId="17" fillId="0" borderId="10" xfId="0" applyFont="1" applyBorder="1" applyAlignment="1" applyProtection="1">
      <alignment vertical="center" wrapText="1"/>
      <protection locked="0"/>
    </xf>
    <xf numFmtId="0" fontId="0" fillId="0" borderId="0" xfId="0" applyAlignment="1" applyProtection="1">
      <alignment wrapText="1"/>
      <protection hidden="1"/>
    </xf>
    <xf numFmtId="165" fontId="0" fillId="0" borderId="0" xfId="0" applyNumberFormat="1" applyAlignment="1" applyProtection="1">
      <alignment vertical="center" wrapText="1"/>
      <protection hidden="1"/>
    </xf>
    <xf numFmtId="0" fontId="17" fillId="0" borderId="16" xfId="0" quotePrefix="1" applyFont="1" applyBorder="1" applyAlignment="1" applyProtection="1">
      <alignment horizontal="left" vertical="center" wrapText="1"/>
      <protection hidden="1"/>
    </xf>
    <xf numFmtId="0" fontId="6" fillId="0" borderId="1" xfId="0" applyFont="1" applyBorder="1" applyAlignment="1" applyProtection="1">
      <alignment horizontal="justify" vertical="center" wrapText="1"/>
      <protection locked="0"/>
    </xf>
    <xf numFmtId="0" fontId="4" fillId="0" borderId="1" xfId="0" applyFont="1" applyBorder="1" applyAlignment="1" applyProtection="1">
      <alignment horizontal="right" vertical="center" wrapText="1"/>
      <protection hidden="1"/>
    </xf>
    <xf numFmtId="9" fontId="17" fillId="0" borderId="10" xfId="0" applyNumberFormat="1" applyFont="1" applyBorder="1" applyAlignment="1" applyProtection="1">
      <alignment horizontal="center" vertical="center" wrapText="1"/>
      <protection locked="0"/>
    </xf>
    <xf numFmtId="9" fontId="17" fillId="0" borderId="29" xfId="0" applyNumberFormat="1" applyFont="1" applyBorder="1" applyAlignment="1" applyProtection="1">
      <alignment horizontal="center" vertical="center" wrapText="1"/>
      <protection locked="0"/>
    </xf>
    <xf numFmtId="0" fontId="17" fillId="0" borderId="21" xfId="0" applyFont="1" applyBorder="1" applyAlignment="1" applyProtection="1">
      <alignment vertical="center" wrapText="1"/>
      <protection locked="0"/>
    </xf>
    <xf numFmtId="9" fontId="17" fillId="0" borderId="20" xfId="0" applyNumberFormat="1" applyFont="1" applyBorder="1" applyAlignment="1" applyProtection="1">
      <alignment horizontal="center" vertical="center" wrapText="1"/>
      <protection locked="0"/>
    </xf>
    <xf numFmtId="9" fontId="17" fillId="0" borderId="21" xfId="0" applyNumberFormat="1" applyFont="1" applyBorder="1" applyAlignment="1" applyProtection="1">
      <alignment horizontal="center" vertical="center" wrapText="1"/>
      <protection locked="0"/>
    </xf>
    <xf numFmtId="9" fontId="17" fillId="0" borderId="2" xfId="0" applyNumberFormat="1" applyFont="1" applyBorder="1" applyAlignment="1" applyProtection="1">
      <alignment horizontal="center" vertical="center" wrapText="1"/>
      <protection locked="0"/>
    </xf>
    <xf numFmtId="0" fontId="17" fillId="0" borderId="2" xfId="0" applyFont="1" applyBorder="1" applyAlignment="1" applyProtection="1">
      <alignment horizontal="center" vertical="center" wrapText="1"/>
      <protection locked="0"/>
    </xf>
    <xf numFmtId="0" fontId="29" fillId="0" borderId="29" xfId="0"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7" fillId="4" borderId="10" xfId="0" applyFont="1" applyFill="1" applyBorder="1" applyAlignment="1" applyProtection="1">
      <alignment horizontal="center" vertical="center" wrapText="1"/>
      <protection locked="0"/>
    </xf>
    <xf numFmtId="9" fontId="0" fillId="0" borderId="0" xfId="1" applyFont="1" applyFill="1" applyAlignment="1" applyProtection="1">
      <alignment horizontal="left" vertical="center" wrapText="1"/>
      <protection hidden="1"/>
    </xf>
    <xf numFmtId="9" fontId="0" fillId="0" borderId="0" xfId="1" applyFont="1" applyFill="1" applyAlignment="1" applyProtection="1">
      <alignment horizontal="right" vertical="center" wrapText="1"/>
      <protection hidden="1"/>
    </xf>
    <xf numFmtId="0" fontId="17" fillId="0" borderId="29" xfId="0" applyFont="1" applyBorder="1" applyAlignment="1" applyProtection="1">
      <alignment horizontal="center" vertical="center" wrapText="1"/>
      <protection locked="0" hidden="1"/>
    </xf>
    <xf numFmtId="0" fontId="10" fillId="7" borderId="1" xfId="0" applyFont="1" applyFill="1" applyBorder="1" applyAlignment="1" applyProtection="1">
      <alignment horizontal="center" vertical="center" wrapText="1"/>
      <protection hidden="1"/>
    </xf>
    <xf numFmtId="0" fontId="0" fillId="0" borderId="1" xfId="0" applyBorder="1" applyAlignment="1" applyProtection="1">
      <alignment wrapText="1"/>
      <protection hidden="1"/>
    </xf>
    <xf numFmtId="0" fontId="24" fillId="15" borderId="1" xfId="0" applyFont="1" applyFill="1" applyBorder="1" applyAlignment="1">
      <alignment horizontal="center" vertical="center" wrapText="1"/>
    </xf>
    <xf numFmtId="0" fontId="15" fillId="0" borderId="1" xfId="0" applyFont="1" applyBorder="1" applyAlignment="1" applyProtection="1">
      <alignment horizontal="center" vertical="center" wrapText="1"/>
      <protection hidden="1"/>
    </xf>
    <xf numFmtId="9" fontId="17" fillId="0" borderId="1" xfId="0" applyNumberFormat="1" applyFont="1" applyBorder="1" applyAlignment="1" applyProtection="1">
      <alignment horizontal="center" vertical="center" wrapText="1"/>
      <protection locked="0"/>
    </xf>
    <xf numFmtId="0" fontId="14" fillId="3" borderId="18" xfId="0" applyFont="1" applyFill="1" applyBorder="1" applyAlignment="1" applyProtection="1">
      <alignment horizontal="center" vertical="center" wrapText="1"/>
      <protection hidden="1"/>
    </xf>
    <xf numFmtId="9" fontId="12" fillId="5" borderId="18" xfId="1" applyFont="1" applyFill="1" applyBorder="1" applyAlignment="1" applyProtection="1">
      <alignment horizontal="center" vertical="center" wrapText="1"/>
      <protection hidden="1"/>
    </xf>
    <xf numFmtId="0" fontId="12" fillId="5" borderId="18" xfId="0" applyFont="1" applyFill="1" applyBorder="1" applyAlignment="1" applyProtection="1">
      <alignment horizontal="center" vertical="center" wrapText="1"/>
      <protection hidden="1"/>
    </xf>
    <xf numFmtId="0" fontId="12" fillId="6" borderId="18" xfId="0" applyFont="1" applyFill="1" applyBorder="1" applyAlignment="1" applyProtection="1">
      <alignment horizontal="center" vertical="center" wrapText="1"/>
      <protection hidden="1"/>
    </xf>
    <xf numFmtId="9" fontId="12" fillId="6" borderId="18" xfId="1" applyFont="1" applyFill="1" applyBorder="1" applyAlignment="1" applyProtection="1">
      <alignment horizontal="center" vertical="center" wrapText="1"/>
      <protection hidden="1"/>
    </xf>
    <xf numFmtId="0" fontId="23" fillId="15" borderId="18" xfId="0" applyFont="1" applyFill="1" applyBorder="1" applyAlignment="1">
      <alignment horizontal="center" vertical="center" wrapText="1"/>
    </xf>
    <xf numFmtId="0" fontId="24" fillId="15" borderId="18" xfId="0" applyFont="1" applyFill="1" applyBorder="1" applyAlignment="1">
      <alignment horizontal="center" vertical="center" wrapText="1"/>
    </xf>
    <xf numFmtId="0" fontId="15" fillId="0" borderId="18" xfId="0" applyFont="1" applyBorder="1" applyAlignment="1" applyProtection="1">
      <alignment horizontal="center" vertical="center" wrapText="1"/>
      <protection hidden="1"/>
    </xf>
    <xf numFmtId="0" fontId="18" fillId="0" borderId="20" xfId="0" applyFont="1" applyBorder="1" applyAlignment="1" applyProtection="1">
      <alignment horizontal="center" vertical="center" wrapText="1"/>
      <protection locked="0"/>
    </xf>
    <xf numFmtId="0" fontId="16" fillId="0" borderId="29" xfId="0" applyFont="1" applyBorder="1" applyAlignment="1" applyProtection="1">
      <alignment horizontal="center" vertical="center" wrapText="1"/>
      <protection locked="0"/>
    </xf>
    <xf numFmtId="0" fontId="18" fillId="0" borderId="29" xfId="0" applyFont="1" applyBorder="1" applyAlignment="1" applyProtection="1">
      <alignment horizontal="center" vertical="center" wrapText="1"/>
      <protection locked="0"/>
    </xf>
    <xf numFmtId="0" fontId="0" fillId="0" borderId="29" xfId="0" applyBorder="1" applyAlignment="1" applyProtection="1">
      <alignment horizontal="left" vertical="center" wrapText="1"/>
      <protection hidden="1"/>
    </xf>
    <xf numFmtId="0" fontId="18" fillId="0" borderId="29" xfId="0" applyFont="1" applyBorder="1" applyAlignment="1" applyProtection="1">
      <alignment vertical="center" wrapText="1"/>
      <protection locked="0"/>
    </xf>
    <xf numFmtId="0" fontId="17" fillId="0" borderId="29" xfId="0" applyFont="1" applyBorder="1" applyAlignment="1" applyProtection="1">
      <alignment horizontal="justify" vertical="center" wrapText="1"/>
      <protection locked="0"/>
    </xf>
    <xf numFmtId="0" fontId="6" fillId="0" borderId="29" xfId="0" applyFont="1" applyBorder="1" applyAlignment="1" applyProtection="1">
      <alignment horizontal="justify" vertical="center" wrapText="1"/>
      <protection locked="0"/>
    </xf>
    <xf numFmtId="0" fontId="0" fillId="0" borderId="29" xfId="0" applyBorder="1" applyAlignment="1" applyProtection="1">
      <alignment wrapText="1"/>
      <protection hidden="1"/>
    </xf>
    <xf numFmtId="0" fontId="29" fillId="0" borderId="29" xfId="0" applyFont="1" applyBorder="1" applyAlignment="1" applyProtection="1">
      <alignment horizontal="center" vertical="center" wrapText="1"/>
      <protection hidden="1"/>
    </xf>
    <xf numFmtId="0" fontId="31" fillId="0" borderId="29" xfId="0" applyFont="1" applyBorder="1" applyAlignment="1" applyProtection="1">
      <alignment horizontal="center" vertical="center" wrapText="1"/>
      <protection locked="0"/>
    </xf>
    <xf numFmtId="0" fontId="6" fillId="0" borderId="29" xfId="0" applyFont="1" applyBorder="1" applyAlignment="1" applyProtection="1">
      <alignment horizontal="center" vertical="center" wrapText="1"/>
      <protection locked="0"/>
    </xf>
    <xf numFmtId="0" fontId="0" fillId="0" borderId="29" xfId="0" applyBorder="1" applyAlignment="1" applyProtection="1">
      <alignment horizontal="center" vertical="center" wrapText="1"/>
      <protection hidden="1"/>
    </xf>
    <xf numFmtId="0" fontId="17" fillId="0" borderId="21" xfId="0" applyFont="1" applyBorder="1" applyAlignment="1" applyProtection="1">
      <alignment horizontal="left" vertical="center" wrapText="1"/>
      <protection locked="0"/>
    </xf>
    <xf numFmtId="0" fontId="0" fillId="0" borderId="21" xfId="0" applyBorder="1" applyAlignment="1" applyProtection="1">
      <alignment horizontal="left" vertical="center" wrapText="1"/>
      <protection hidden="1"/>
    </xf>
    <xf numFmtId="0" fontId="17" fillId="0" borderId="29" xfId="0" applyFont="1" applyBorder="1" applyAlignment="1" applyProtection="1">
      <alignment horizontal="left" vertical="center" wrapText="1"/>
      <protection hidden="1"/>
    </xf>
    <xf numFmtId="0" fontId="21" fillId="0" borderId="43" xfId="0" applyFont="1" applyBorder="1" applyAlignment="1" applyProtection="1">
      <alignment vertical="center" wrapText="1"/>
      <protection locked="0"/>
    </xf>
    <xf numFmtId="0" fontId="17" fillId="0" borderId="43" xfId="0" applyFont="1" applyBorder="1" applyAlignment="1" applyProtection="1">
      <alignment horizontal="justify" vertical="center" wrapText="1"/>
      <protection locked="0"/>
    </xf>
    <xf numFmtId="0" fontId="18" fillId="0" borderId="43" xfId="0" applyFont="1" applyBorder="1" applyAlignment="1" applyProtection="1">
      <alignment horizontal="justify" vertical="center" wrapText="1"/>
      <protection locked="0"/>
    </xf>
    <xf numFmtId="0" fontId="17" fillId="11" borderId="43" xfId="0" applyFont="1" applyFill="1" applyBorder="1" applyAlignment="1" applyProtection="1">
      <alignment horizontal="justify" vertical="center" wrapText="1"/>
      <protection locked="0" hidden="1"/>
    </xf>
    <xf numFmtId="0" fontId="19" fillId="0" borderId="43" xfId="0" applyFont="1" applyBorder="1" applyAlignment="1">
      <alignment horizontal="justify" vertical="center"/>
    </xf>
    <xf numFmtId="0" fontId="17" fillId="11" borderId="43" xfId="0" applyFont="1" applyFill="1" applyBorder="1" applyAlignment="1" applyProtection="1">
      <alignment horizontal="justify" vertical="center" wrapText="1"/>
      <protection locked="0"/>
    </xf>
    <xf numFmtId="0" fontId="18" fillId="0" borderId="43" xfId="0" applyFont="1" applyBorder="1" applyAlignment="1" applyProtection="1">
      <alignment horizontal="justify" vertical="center" wrapText="1"/>
      <protection hidden="1"/>
    </xf>
    <xf numFmtId="0" fontId="22" fillId="0" borderId="43" xfId="0" applyFont="1" applyBorder="1" applyAlignment="1" applyProtection="1">
      <alignment horizontal="justify" vertical="center" wrapText="1"/>
      <protection locked="0"/>
    </xf>
    <xf numFmtId="0" fontId="17" fillId="0" borderId="43" xfId="0" applyFont="1" applyBorder="1" applyAlignment="1" applyProtection="1">
      <alignment vertical="center" wrapText="1"/>
      <protection locked="0"/>
    </xf>
    <xf numFmtId="0" fontId="21" fillId="0" borderId="43" xfId="0" applyFont="1" applyBorder="1" applyAlignment="1" applyProtection="1">
      <alignment horizontal="justify" vertical="center" wrapText="1"/>
      <protection locked="0"/>
    </xf>
    <xf numFmtId="0" fontId="17" fillId="0" borderId="43" xfId="0" quotePrefix="1" applyFont="1" applyBorder="1" applyAlignment="1" applyProtection="1">
      <alignment horizontal="left" vertical="center" wrapText="1"/>
      <protection hidden="1"/>
    </xf>
    <xf numFmtId="0" fontId="16" fillId="0" borderId="43" xfId="0" applyFont="1" applyBorder="1" applyAlignment="1" applyProtection="1">
      <alignment horizontal="center" vertical="center" wrapText="1"/>
      <protection locked="0"/>
    </xf>
    <xf numFmtId="0" fontId="17" fillId="0" borderId="43" xfId="0" applyFont="1" applyBorder="1" applyAlignment="1" applyProtection="1">
      <alignment horizontal="center" vertical="center" wrapText="1"/>
      <protection locked="0"/>
    </xf>
    <xf numFmtId="0" fontId="17" fillId="0" borderId="43" xfId="0" applyFont="1" applyBorder="1" applyAlignment="1" applyProtection="1">
      <alignment horizontal="left" vertical="center" wrapText="1"/>
      <protection locked="0"/>
    </xf>
    <xf numFmtId="0" fontId="20" fillId="0" borderId="43" xfId="0" applyFont="1" applyBorder="1" applyAlignment="1" applyProtection="1">
      <alignment horizontal="center" vertical="center" wrapText="1"/>
      <protection locked="0"/>
    </xf>
    <xf numFmtId="0" fontId="13" fillId="0" borderId="43" xfId="0" applyFont="1" applyBorder="1" applyAlignment="1" applyProtection="1">
      <alignment horizontal="center" vertical="center" wrapText="1"/>
      <protection locked="0"/>
    </xf>
    <xf numFmtId="9" fontId="1" fillId="0" borderId="43" xfId="1" applyFont="1" applyBorder="1" applyAlignment="1" applyProtection="1">
      <alignment horizontal="left" vertical="center" wrapText="1"/>
      <protection locked="0"/>
    </xf>
    <xf numFmtId="0" fontId="20" fillId="0" borderId="43" xfId="0" applyFont="1" applyBorder="1" applyAlignment="1" applyProtection="1">
      <alignment vertical="center" wrapText="1"/>
      <protection locked="0"/>
    </xf>
    <xf numFmtId="0" fontId="0" fillId="0" borderId="10" xfId="0" applyBorder="1" applyAlignment="1" applyProtection="1">
      <alignment wrapText="1"/>
      <protection hidden="1"/>
    </xf>
    <xf numFmtId="0" fontId="0" fillId="0" borderId="10" xfId="0" applyBorder="1" applyAlignment="1" applyProtection="1">
      <alignment horizontal="left" vertical="center" wrapText="1"/>
      <protection hidden="1"/>
    </xf>
    <xf numFmtId="0" fontId="17" fillId="0" borderId="10" xfId="0" applyFont="1" applyBorder="1" applyAlignment="1" applyProtection="1">
      <alignment horizontal="center" vertical="center" wrapText="1"/>
      <protection locked="0" hidden="1"/>
    </xf>
    <xf numFmtId="0" fontId="18" fillId="0" borderId="10" xfId="0" applyFont="1" applyBorder="1" applyAlignment="1" applyProtection="1">
      <alignment vertical="center" wrapText="1"/>
      <protection locked="0"/>
    </xf>
    <xf numFmtId="0" fontId="0" fillId="0" borderId="43" xfId="0" applyBorder="1" applyAlignment="1" applyProtection="1">
      <alignment wrapText="1"/>
      <protection hidden="1"/>
    </xf>
    <xf numFmtId="0" fontId="17" fillId="0" borderId="43" xfId="0" applyFont="1" applyBorder="1" applyAlignment="1" applyProtection="1">
      <alignment horizontal="center" vertical="center" wrapText="1"/>
      <protection locked="0" hidden="1"/>
    </xf>
    <xf numFmtId="0" fontId="18" fillId="0" borderId="43" xfId="0" applyFont="1" applyBorder="1" applyAlignment="1" applyProtection="1">
      <alignment horizontal="center" vertical="center" wrapText="1"/>
      <protection locked="0"/>
    </xf>
    <xf numFmtId="0" fontId="0" fillId="0" borderId="43" xfId="0" applyBorder="1" applyAlignment="1" applyProtection="1">
      <alignment horizontal="left" vertical="center" wrapText="1"/>
      <protection hidden="1"/>
    </xf>
    <xf numFmtId="0" fontId="0" fillId="0" borderId="43" xfId="0" applyBorder="1" applyAlignment="1" applyProtection="1">
      <alignment horizontal="left" vertical="center" wrapText="1"/>
      <protection locked="0"/>
    </xf>
    <xf numFmtId="0" fontId="29" fillId="11" borderId="43" xfId="0" applyFont="1" applyFill="1" applyBorder="1" applyAlignment="1">
      <alignment horizontal="center" vertical="center" wrapText="1"/>
    </xf>
    <xf numFmtId="14" fontId="0" fillId="0" borderId="43" xfId="0" applyNumberFormat="1" applyBorder="1" applyAlignment="1" applyProtection="1">
      <alignment horizontal="center" vertical="center" wrapText="1"/>
      <protection locked="0"/>
    </xf>
    <xf numFmtId="0" fontId="18" fillId="0" borderId="43" xfId="0" applyFont="1" applyBorder="1" applyAlignment="1" applyProtection="1">
      <alignment vertical="center" wrapText="1"/>
      <protection locked="0"/>
    </xf>
    <xf numFmtId="0" fontId="32" fillId="0" borderId="1" xfId="0" quotePrefix="1" applyFont="1" applyBorder="1" applyAlignment="1" applyProtection="1">
      <alignment horizontal="center" vertical="center" wrapText="1"/>
      <protection hidden="1"/>
    </xf>
    <xf numFmtId="0" fontId="32" fillId="0" borderId="29" xfId="0" quotePrefix="1" applyFont="1" applyBorder="1" applyAlignment="1" applyProtection="1">
      <alignment horizontal="center" vertical="center" wrapText="1"/>
      <protection hidden="1"/>
    </xf>
    <xf numFmtId="0" fontId="21" fillId="0" borderId="43" xfId="0" applyFont="1" applyBorder="1" applyAlignment="1" applyProtection="1">
      <alignment horizontal="center" vertical="center" wrapText="1"/>
      <protection locked="0"/>
    </xf>
    <xf numFmtId="0" fontId="18" fillId="0" borderId="43" xfId="0" quotePrefix="1" applyFont="1" applyBorder="1" applyAlignment="1" applyProtection="1">
      <alignment horizontal="center" vertical="center" wrapText="1"/>
      <protection hidden="1"/>
    </xf>
    <xf numFmtId="0" fontId="32" fillId="0" borderId="10" xfId="0" applyFont="1" applyBorder="1" applyAlignment="1">
      <alignment horizontal="center" vertical="center" wrapText="1"/>
    </xf>
    <xf numFmtId="0" fontId="32" fillId="0" borderId="29" xfId="0" applyFont="1" applyBorder="1" applyAlignment="1">
      <alignment horizontal="center" vertical="center" wrapText="1"/>
    </xf>
    <xf numFmtId="0" fontId="32" fillId="0" borderId="1" xfId="0" applyFont="1" applyBorder="1" applyAlignment="1">
      <alignment horizontal="center" vertical="center" wrapText="1"/>
    </xf>
    <xf numFmtId="0" fontId="32" fillId="11" borderId="43" xfId="0" applyFont="1" applyFill="1" applyBorder="1" applyAlignment="1">
      <alignment horizontal="center" vertical="center" wrapText="1"/>
    </xf>
    <xf numFmtId="14" fontId="17" fillId="0" borderId="43" xfId="0" applyNumberFormat="1" applyFont="1" applyBorder="1" applyAlignment="1" applyProtection="1">
      <alignment horizontal="center" vertical="center" wrapText="1"/>
      <protection locked="0"/>
    </xf>
    <xf numFmtId="0" fontId="21" fillId="0" borderId="21" xfId="0" applyFont="1" applyBorder="1" applyAlignment="1" applyProtection="1">
      <alignment horizontal="center" vertical="center" wrapText="1"/>
      <protection locked="0"/>
    </xf>
    <xf numFmtId="0" fontId="35" fillId="0" borderId="40" xfId="0" applyFont="1" applyBorder="1" applyAlignment="1" applyProtection="1">
      <alignment horizontal="center" vertical="center" wrapText="1"/>
      <protection locked="0"/>
    </xf>
    <xf numFmtId="0" fontId="36" fillId="0" borderId="40" xfId="0" applyFont="1" applyBorder="1" applyAlignment="1" applyProtection="1">
      <alignment horizontal="center" vertical="center" wrapText="1"/>
      <protection locked="0"/>
    </xf>
    <xf numFmtId="0" fontId="36" fillId="4" borderId="40" xfId="0" applyFont="1" applyFill="1" applyBorder="1" applyAlignment="1">
      <alignment horizontal="center" vertical="center" wrapText="1"/>
    </xf>
    <xf numFmtId="0" fontId="36" fillId="0" borderId="40" xfId="0" applyFont="1" applyBorder="1" applyAlignment="1" applyProtection="1">
      <alignment horizontal="center" vertical="center" wrapText="1"/>
      <protection hidden="1"/>
    </xf>
    <xf numFmtId="0" fontId="36" fillId="0" borderId="40" xfId="0" quotePrefix="1" applyFont="1" applyBorder="1" applyAlignment="1" applyProtection="1">
      <alignment horizontal="center" vertical="center" wrapText="1"/>
      <protection hidden="1"/>
    </xf>
    <xf numFmtId="0" fontId="37" fillId="0" borderId="40" xfId="0" applyFont="1" applyBorder="1" applyAlignment="1" applyProtection="1">
      <alignment horizontal="center" vertical="center" wrapText="1"/>
      <protection locked="0"/>
    </xf>
    <xf numFmtId="14" fontId="37" fillId="0" borderId="40" xfId="0" applyNumberFormat="1" applyFont="1" applyBorder="1" applyAlignment="1" applyProtection="1">
      <alignment horizontal="center" vertical="center" wrapText="1"/>
      <protection locked="0"/>
    </xf>
    <xf numFmtId="0" fontId="35" fillId="11" borderId="40" xfId="0" applyFont="1" applyFill="1" applyBorder="1" applyAlignment="1" applyProtection="1">
      <alignment horizontal="center" vertical="center" wrapText="1"/>
      <protection locked="0"/>
    </xf>
    <xf numFmtId="0" fontId="36" fillId="11" borderId="40" xfId="0" applyFont="1" applyFill="1" applyBorder="1" applyAlignment="1" applyProtection="1">
      <alignment horizontal="center" vertical="center" wrapText="1"/>
      <protection locked="0"/>
    </xf>
    <xf numFmtId="0" fontId="36" fillId="0" borderId="40" xfId="0" applyFont="1" applyBorder="1" applyAlignment="1" applyProtection="1">
      <alignment horizontal="center" vertical="center" wrapText="1"/>
      <protection locked="0" hidden="1"/>
    </xf>
    <xf numFmtId="0" fontId="36" fillId="0" borderId="40" xfId="0" applyFont="1" applyBorder="1" applyAlignment="1">
      <alignment horizontal="center" vertical="center" wrapText="1"/>
    </xf>
    <xf numFmtId="0" fontId="36" fillId="0" borderId="41" xfId="0" applyFont="1" applyBorder="1" applyAlignment="1" applyProtection="1">
      <alignment horizontal="center" vertical="center" wrapText="1"/>
      <protection locked="0"/>
    </xf>
    <xf numFmtId="0" fontId="36" fillId="0" borderId="41" xfId="0" applyFont="1" applyBorder="1" applyAlignment="1">
      <alignment horizontal="center" vertical="center" wrapText="1"/>
    </xf>
    <xf numFmtId="0" fontId="36" fillId="11" borderId="41" xfId="0" applyFont="1" applyFill="1" applyBorder="1" applyAlignment="1">
      <alignment horizontal="center" vertical="center" wrapText="1"/>
    </xf>
    <xf numFmtId="14" fontId="37" fillId="0" borderId="41" xfId="0" applyNumberFormat="1" applyFont="1" applyBorder="1" applyAlignment="1" applyProtection="1">
      <alignment horizontal="center" vertical="center" wrapText="1"/>
      <protection locked="0"/>
    </xf>
    <xf numFmtId="0" fontId="37" fillId="0" borderId="41" xfId="0" applyFont="1" applyBorder="1" applyAlignment="1" applyProtection="1">
      <alignment horizontal="center" vertical="center" wrapText="1"/>
      <protection locked="0"/>
    </xf>
    <xf numFmtId="0" fontId="36" fillId="0" borderId="42" xfId="0" applyFont="1" applyBorder="1" applyAlignment="1" applyProtection="1">
      <alignment horizontal="center" vertical="center" wrapText="1"/>
      <protection locked="0"/>
    </xf>
    <xf numFmtId="0" fontId="36" fillId="0" borderId="42" xfId="0" applyFont="1" applyBorder="1" applyAlignment="1">
      <alignment horizontal="center" vertical="center" wrapText="1"/>
    </xf>
    <xf numFmtId="0" fontId="36" fillId="11" borderId="42" xfId="0" applyFont="1" applyFill="1" applyBorder="1" applyAlignment="1">
      <alignment horizontal="center" vertical="center" wrapText="1"/>
    </xf>
    <xf numFmtId="14" fontId="37" fillId="0" borderId="42" xfId="0" applyNumberFormat="1" applyFont="1" applyBorder="1" applyAlignment="1" applyProtection="1">
      <alignment horizontal="center" vertical="center" wrapText="1"/>
      <protection locked="0"/>
    </xf>
    <xf numFmtId="0" fontId="37" fillId="0" borderId="42" xfId="0" applyFont="1" applyBorder="1" applyAlignment="1" applyProtection="1">
      <alignment horizontal="center" vertical="center" wrapText="1"/>
      <protection locked="0"/>
    </xf>
    <xf numFmtId="0" fontId="35" fillId="0" borderId="2" xfId="0" applyFont="1" applyBorder="1" applyAlignment="1" applyProtection="1">
      <alignment horizontal="center" vertical="center" wrapText="1"/>
      <protection locked="0"/>
    </xf>
    <xf numFmtId="0" fontId="37" fillId="0" borderId="2" xfId="0" applyFont="1" applyBorder="1" applyAlignment="1" applyProtection="1">
      <alignment horizontal="center" vertical="center" wrapText="1"/>
      <protection locked="0"/>
    </xf>
    <xf numFmtId="0" fontId="37" fillId="0" borderId="2" xfId="0" applyFont="1" applyBorder="1" applyAlignment="1" applyProtection="1">
      <alignment horizontal="center" vertical="center" wrapText="1"/>
      <protection hidden="1"/>
    </xf>
    <xf numFmtId="0" fontId="37" fillId="4" borderId="40" xfId="0" applyFont="1" applyFill="1" applyBorder="1" applyAlignment="1" applyProtection="1">
      <alignment horizontal="center" vertical="center" wrapText="1"/>
      <protection locked="0"/>
    </xf>
    <xf numFmtId="0" fontId="35" fillId="0" borderId="21" xfId="0" applyFont="1" applyBorder="1" applyAlignment="1" applyProtection="1">
      <alignment horizontal="center" vertical="center" wrapText="1"/>
      <protection locked="0"/>
    </xf>
    <xf numFmtId="0" fontId="37" fillId="0" borderId="21" xfId="0" applyFont="1" applyBorder="1" applyAlignment="1" applyProtection="1">
      <alignment horizontal="center" vertical="center" wrapText="1"/>
      <protection locked="0"/>
    </xf>
    <xf numFmtId="0" fontId="36" fillId="0" borderId="21" xfId="0" applyFont="1" applyBorder="1" applyAlignment="1" applyProtection="1">
      <alignment horizontal="center" vertical="center" wrapText="1"/>
      <protection locked="0"/>
    </xf>
    <xf numFmtId="0" fontId="41" fillId="0" borderId="1" xfId="0" applyFont="1" applyBorder="1" applyAlignment="1">
      <alignment horizontal="center" vertical="center" wrapText="1"/>
    </xf>
    <xf numFmtId="9" fontId="37" fillId="0" borderId="1" xfId="0" applyNumberFormat="1" applyFont="1" applyBorder="1" applyAlignment="1" applyProtection="1">
      <alignment horizontal="center" vertical="center" wrapText="1"/>
      <protection locked="0"/>
    </xf>
    <xf numFmtId="0" fontId="37" fillId="0" borderId="1" xfId="0" applyFont="1" applyBorder="1" applyAlignment="1" applyProtection="1">
      <alignment horizontal="center" vertical="center" wrapText="1"/>
      <protection locked="0"/>
    </xf>
    <xf numFmtId="0" fontId="41" fillId="0" borderId="29" xfId="0" applyFont="1" applyBorder="1" applyAlignment="1">
      <alignment horizontal="center" vertical="center" wrapText="1"/>
    </xf>
    <xf numFmtId="9" fontId="37" fillId="0" borderId="29" xfId="0" applyNumberFormat="1" applyFont="1" applyBorder="1" applyAlignment="1" applyProtection="1">
      <alignment horizontal="center" vertical="center" wrapText="1"/>
      <protection locked="0"/>
    </xf>
    <xf numFmtId="0" fontId="37" fillId="0" borderId="29" xfId="0" applyFont="1" applyBorder="1" applyAlignment="1" applyProtection="1">
      <alignment horizontal="center" vertical="center" wrapText="1"/>
      <protection locked="0"/>
    </xf>
    <xf numFmtId="0" fontId="41" fillId="0" borderId="10" xfId="0" applyFont="1" applyBorder="1" applyAlignment="1">
      <alignment horizontal="center" vertical="center" wrapText="1"/>
    </xf>
    <xf numFmtId="9" fontId="37" fillId="0" borderId="10" xfId="0" applyNumberFormat="1" applyFont="1" applyBorder="1" applyAlignment="1" applyProtection="1">
      <alignment horizontal="center" vertical="center" wrapText="1"/>
      <protection locked="0"/>
    </xf>
    <xf numFmtId="0" fontId="35" fillId="0" borderId="1" xfId="0" applyFont="1" applyBorder="1" applyAlignment="1" applyProtection="1">
      <alignment horizontal="center" vertical="center" wrapText="1"/>
      <protection locked="0"/>
    </xf>
    <xf numFmtId="0" fontId="35" fillId="0" borderId="29" xfId="0" applyFont="1" applyBorder="1" applyAlignment="1" applyProtection="1">
      <alignment horizontal="center" vertical="center" wrapText="1"/>
      <protection locked="0"/>
    </xf>
    <xf numFmtId="9" fontId="37" fillId="0" borderId="43" xfId="0" applyNumberFormat="1" applyFont="1" applyBorder="1" applyAlignment="1" applyProtection="1">
      <alignment horizontal="center" vertical="center" wrapText="1"/>
      <protection locked="0"/>
    </xf>
    <xf numFmtId="0" fontId="35" fillId="0" borderId="43" xfId="0" applyFont="1" applyBorder="1" applyAlignment="1" applyProtection="1">
      <alignment horizontal="center" vertical="center" wrapText="1"/>
      <protection locked="0"/>
    </xf>
    <xf numFmtId="0" fontId="37" fillId="0" borderId="43" xfId="0" applyFont="1" applyBorder="1" applyAlignment="1" applyProtection="1">
      <alignment horizontal="center" vertical="center" wrapText="1"/>
      <protection locked="0"/>
    </xf>
    <xf numFmtId="0" fontId="42" fillId="0" borderId="43" xfId="0" applyFont="1" applyBorder="1" applyAlignment="1" applyProtection="1">
      <alignment horizontal="center" vertical="center" wrapText="1"/>
      <protection locked="0"/>
    </xf>
    <xf numFmtId="14" fontId="37" fillId="0" borderId="1" xfId="0" applyNumberFormat="1" applyFont="1" applyBorder="1" applyAlignment="1" applyProtection="1">
      <alignment horizontal="center" vertical="center" wrapText="1"/>
      <protection locked="0"/>
    </xf>
    <xf numFmtId="14" fontId="37" fillId="0" borderId="29" xfId="0" applyNumberFormat="1" applyFont="1" applyBorder="1" applyAlignment="1" applyProtection="1">
      <alignment horizontal="center" vertical="center" wrapText="1"/>
      <protection locked="0"/>
    </xf>
    <xf numFmtId="0" fontId="35" fillId="0" borderId="10" xfId="0" applyFont="1" applyBorder="1" applyAlignment="1" applyProtection="1">
      <alignment horizontal="center" vertical="center" wrapText="1"/>
      <protection locked="0"/>
    </xf>
    <xf numFmtId="0" fontId="37" fillId="0" borderId="10" xfId="0" applyFont="1" applyBorder="1" applyAlignment="1" applyProtection="1">
      <alignment horizontal="center" vertical="center" wrapText="1"/>
      <protection locked="0"/>
    </xf>
    <xf numFmtId="14" fontId="37" fillId="0" borderId="10" xfId="0" applyNumberFormat="1" applyFont="1" applyBorder="1" applyAlignment="1" applyProtection="1">
      <alignment horizontal="center" vertical="center" wrapText="1"/>
      <protection locked="0"/>
    </xf>
    <xf numFmtId="9" fontId="37" fillId="0" borderId="10" xfId="1" applyFont="1" applyBorder="1" applyAlignment="1" applyProtection="1">
      <alignment horizontal="center" vertical="center" wrapText="1"/>
      <protection locked="0"/>
    </xf>
    <xf numFmtId="9" fontId="37" fillId="0" borderId="1" xfId="1" applyFont="1" applyBorder="1" applyAlignment="1" applyProtection="1">
      <alignment horizontal="center" vertical="center" wrapText="1"/>
      <protection locked="0"/>
    </xf>
    <xf numFmtId="9" fontId="37" fillId="0" borderId="29" xfId="1" applyFont="1" applyBorder="1" applyAlignment="1" applyProtection="1">
      <alignment horizontal="center" vertical="center" wrapText="1"/>
      <protection locked="0"/>
    </xf>
    <xf numFmtId="0" fontId="37" fillId="0" borderId="10" xfId="0" applyFont="1" applyBorder="1" applyAlignment="1" applyProtection="1">
      <alignment horizontal="center" vertical="center" wrapText="1"/>
      <protection locked="0" hidden="1"/>
    </xf>
    <xf numFmtId="0" fontId="37" fillId="0" borderId="29" xfId="0" applyFont="1" applyBorder="1" applyAlignment="1" applyProtection="1">
      <alignment horizontal="center" vertical="center" wrapText="1"/>
      <protection locked="0" hidden="1"/>
    </xf>
    <xf numFmtId="0" fontId="37" fillId="0" borderId="1" xfId="0" applyFont="1" applyBorder="1" applyAlignment="1" applyProtection="1">
      <alignment horizontal="center" vertical="center" wrapText="1"/>
      <protection locked="0" hidden="1"/>
    </xf>
    <xf numFmtId="0" fontId="36" fillId="0" borderId="1" xfId="0" applyFont="1" applyBorder="1" applyAlignment="1" applyProtection="1">
      <alignment horizontal="center" vertical="center" wrapText="1"/>
      <protection locked="0"/>
    </xf>
    <xf numFmtId="14" fontId="37" fillId="0" borderId="1" xfId="0" applyNumberFormat="1" applyFont="1" applyBorder="1" applyAlignment="1" applyProtection="1">
      <alignment horizontal="center" vertical="center"/>
      <protection locked="0"/>
    </xf>
    <xf numFmtId="14" fontId="37" fillId="0" borderId="1" xfId="0" applyNumberFormat="1" applyFont="1" applyBorder="1" applyAlignment="1" applyProtection="1">
      <alignment horizontal="center" vertical="center" wrapText="1"/>
      <protection locked="0" hidden="1"/>
    </xf>
    <xf numFmtId="0" fontId="37" fillId="0" borderId="1" xfId="0" applyFont="1" applyBorder="1" applyAlignment="1" applyProtection="1">
      <alignment horizontal="center" vertical="center" wrapText="1"/>
      <protection hidden="1"/>
    </xf>
    <xf numFmtId="0" fontId="17" fillId="0" borderId="43" xfId="0" applyFont="1" applyBorder="1" applyAlignment="1" applyProtection="1">
      <alignment horizontal="center" vertical="center" wrapText="1"/>
      <protection hidden="1"/>
    </xf>
    <xf numFmtId="9" fontId="17" fillId="0" borderId="10" xfId="1" applyFont="1" applyFill="1" applyBorder="1" applyAlignment="1" applyProtection="1">
      <alignment horizontal="center" vertical="center" wrapText="1"/>
      <protection locked="0"/>
    </xf>
    <xf numFmtId="9" fontId="17" fillId="0" borderId="29" xfId="1" applyFont="1" applyFill="1" applyBorder="1" applyAlignment="1" applyProtection="1">
      <alignment horizontal="center" vertical="center" wrapText="1"/>
      <protection locked="0"/>
    </xf>
    <xf numFmtId="14" fontId="31" fillId="0" borderId="29" xfId="0" applyNumberFormat="1" applyFont="1" applyBorder="1" applyAlignment="1" applyProtection="1">
      <alignment horizontal="center" vertical="center"/>
      <protection locked="0"/>
    </xf>
    <xf numFmtId="14" fontId="31" fillId="0" borderId="29" xfId="0" applyNumberFormat="1" applyFont="1" applyBorder="1" applyAlignment="1" applyProtection="1">
      <alignment horizontal="center" vertical="center" wrapText="1"/>
      <protection locked="0"/>
    </xf>
    <xf numFmtId="0" fontId="29" fillId="0" borderId="10" xfId="0" applyFont="1" applyBorder="1" applyAlignment="1" applyProtection="1">
      <alignment horizontal="center" vertical="center" wrapText="1"/>
      <protection locked="0"/>
    </xf>
    <xf numFmtId="0" fontId="31" fillId="4" borderId="10" xfId="0" applyFont="1" applyFill="1" applyBorder="1" applyAlignment="1" applyProtection="1">
      <alignment horizontal="center" vertical="center" wrapText="1"/>
      <protection locked="0"/>
    </xf>
    <xf numFmtId="14" fontId="31" fillId="0" borderId="10" xfId="0" applyNumberFormat="1" applyFont="1" applyBorder="1" applyAlignment="1" applyProtection="1">
      <alignment horizontal="center" vertical="center"/>
      <protection locked="0"/>
    </xf>
    <xf numFmtId="14" fontId="31" fillId="0" borderId="10" xfId="0" applyNumberFormat="1" applyFont="1" applyBorder="1" applyAlignment="1" applyProtection="1">
      <alignment horizontal="center" vertical="center" wrapText="1"/>
      <protection locked="0"/>
    </xf>
    <xf numFmtId="0" fontId="0" fillId="0" borderId="43" xfId="0" applyBorder="1" applyAlignment="1" applyProtection="1">
      <alignment horizontal="center" vertical="center" wrapText="1"/>
      <protection hidden="1"/>
    </xf>
    <xf numFmtId="0" fontId="18" fillId="0" borderId="1" xfId="0" applyFont="1" applyBorder="1" applyAlignment="1" applyProtection="1">
      <alignment horizontal="left" vertical="center" wrapText="1"/>
      <protection locked="0"/>
    </xf>
    <xf numFmtId="0" fontId="17" fillId="0" borderId="25" xfId="0" quotePrefix="1" applyFont="1" applyBorder="1" applyAlignment="1" applyProtection="1">
      <alignment horizontal="left" vertical="center" wrapText="1"/>
      <protection hidden="1"/>
    </xf>
    <xf numFmtId="0" fontId="18" fillId="0" borderId="29" xfId="0" applyFont="1" applyBorder="1" applyAlignment="1" applyProtection="1">
      <alignment horizontal="left" vertical="center" wrapText="1"/>
      <protection locked="0"/>
    </xf>
    <xf numFmtId="0" fontId="17" fillId="4" borderId="43" xfId="0" applyFont="1" applyFill="1" applyBorder="1" applyAlignment="1" applyProtection="1">
      <alignment horizontal="justify" vertical="center" wrapText="1"/>
      <protection locked="0"/>
    </xf>
    <xf numFmtId="0" fontId="17" fillId="4" borderId="43" xfId="0" applyFont="1" applyFill="1" applyBorder="1" applyAlignment="1" applyProtection="1">
      <alignment horizontal="center" vertical="center" wrapText="1"/>
      <protection locked="0"/>
    </xf>
    <xf numFmtId="0" fontId="18" fillId="0" borderId="10" xfId="0" applyFont="1" applyBorder="1" applyAlignment="1" applyProtection="1">
      <alignment horizontal="left" vertical="center" wrapText="1"/>
      <protection locked="0"/>
    </xf>
    <xf numFmtId="0" fontId="37" fillId="4" borderId="1" xfId="0" applyFont="1" applyFill="1" applyBorder="1" applyAlignment="1" applyProtection="1">
      <alignment horizontal="center" vertical="center" wrapText="1"/>
      <protection locked="0"/>
    </xf>
    <xf numFmtId="14" fontId="37" fillId="0" borderId="29" xfId="0" applyNumberFormat="1" applyFont="1" applyBorder="1" applyAlignment="1" applyProtection="1">
      <alignment horizontal="center" vertical="center"/>
      <protection locked="0"/>
    </xf>
    <xf numFmtId="9" fontId="37" fillId="0" borderId="43" xfId="0" applyNumberFormat="1" applyFont="1" applyBorder="1" applyAlignment="1" applyProtection="1">
      <alignment vertical="center" wrapText="1"/>
      <protection locked="0"/>
    </xf>
    <xf numFmtId="0" fontId="37" fillId="4" borderId="43" xfId="0" applyFont="1" applyFill="1" applyBorder="1" applyAlignment="1" applyProtection="1">
      <alignment horizontal="center" vertical="center" wrapText="1"/>
      <protection locked="0"/>
    </xf>
    <xf numFmtId="0" fontId="39" fillId="0" borderId="10" xfId="0" applyFont="1" applyBorder="1" applyAlignment="1" applyProtection="1">
      <alignment horizontal="center" vertical="center" wrapText="1"/>
      <protection locked="0"/>
    </xf>
    <xf numFmtId="0" fontId="39" fillId="0" borderId="29" xfId="0" applyFont="1" applyBorder="1" applyAlignment="1" applyProtection="1">
      <alignment horizontal="center" vertical="center" wrapText="1"/>
      <protection locked="0"/>
    </xf>
    <xf numFmtId="0" fontId="47" fillId="11" borderId="43" xfId="0" applyFont="1" applyFill="1" applyBorder="1" applyAlignment="1">
      <alignment horizontal="center" vertical="center" wrapText="1"/>
    </xf>
    <xf numFmtId="14" fontId="37" fillId="0" borderId="43" xfId="0" applyNumberFormat="1" applyFont="1" applyBorder="1" applyAlignment="1" applyProtection="1">
      <alignment horizontal="center" vertical="center" wrapText="1"/>
      <protection locked="0"/>
    </xf>
    <xf numFmtId="9" fontId="37" fillId="0" borderId="1" xfId="1" applyFont="1" applyFill="1" applyBorder="1" applyAlignment="1" applyProtection="1">
      <alignment horizontal="center" vertical="center" wrapText="1"/>
      <protection locked="0"/>
    </xf>
    <xf numFmtId="0" fontId="37" fillId="0" borderId="1" xfId="0" quotePrefix="1" applyFont="1" applyBorder="1" applyAlignment="1" applyProtection="1">
      <alignment horizontal="center" vertical="center" wrapText="1"/>
      <protection hidden="1"/>
    </xf>
    <xf numFmtId="0" fontId="36" fillId="0" borderId="1" xfId="0" quotePrefix="1" applyFont="1" applyBorder="1" applyAlignment="1" applyProtection="1">
      <alignment horizontal="center" vertical="center" wrapText="1"/>
      <protection locked="0"/>
    </xf>
    <xf numFmtId="0" fontId="37" fillId="0" borderId="1" xfId="0" quotePrefix="1" applyFont="1" applyBorder="1" applyAlignment="1" applyProtection="1">
      <alignment horizontal="center" vertical="center" wrapText="1"/>
      <protection locked="0"/>
    </xf>
    <xf numFmtId="0" fontId="36" fillId="0" borderId="29" xfId="0" applyFont="1" applyBorder="1" applyAlignment="1" applyProtection="1">
      <alignment horizontal="center" vertical="center" wrapText="1"/>
      <protection locked="0"/>
    </xf>
    <xf numFmtId="0" fontId="36" fillId="4" borderId="29" xfId="0" applyFont="1" applyFill="1" applyBorder="1" applyAlignment="1" applyProtection="1">
      <alignment horizontal="center" vertical="center" wrapText="1"/>
      <protection locked="0"/>
    </xf>
    <xf numFmtId="9" fontId="37" fillId="0" borderId="29" xfId="1" applyFont="1" applyFill="1" applyBorder="1" applyAlignment="1" applyProtection="1">
      <alignment horizontal="center" vertical="center" wrapText="1"/>
      <protection locked="0"/>
    </xf>
    <xf numFmtId="0" fontId="37" fillId="0" borderId="29" xfId="0" applyFont="1" applyBorder="1" applyAlignment="1" applyProtection="1">
      <alignment horizontal="center" vertical="center" wrapText="1"/>
      <protection hidden="1"/>
    </xf>
    <xf numFmtId="9" fontId="37" fillId="0" borderId="43" xfId="1" applyFont="1" applyBorder="1" applyAlignment="1" applyProtection="1">
      <alignment horizontal="center" vertical="center" wrapText="1"/>
      <protection locked="0"/>
    </xf>
    <xf numFmtId="9" fontId="37" fillId="0" borderId="43" xfId="1" applyFont="1" applyFill="1" applyBorder="1" applyAlignment="1" applyProtection="1">
      <alignment horizontal="center" vertical="center" wrapText="1"/>
      <protection locked="0"/>
    </xf>
    <xf numFmtId="0" fontId="37" fillId="0" borderId="43" xfId="0" quotePrefix="1" applyFont="1" applyBorder="1" applyAlignment="1" applyProtection="1">
      <alignment horizontal="center" vertical="center" wrapText="1"/>
      <protection hidden="1"/>
    </xf>
    <xf numFmtId="0" fontId="37" fillId="4" borderId="43" xfId="0" quotePrefix="1" applyFont="1" applyFill="1" applyBorder="1" applyAlignment="1" applyProtection="1">
      <alignment horizontal="center" vertical="center" wrapText="1"/>
      <protection locked="0"/>
    </xf>
    <xf numFmtId="9" fontId="37" fillId="0" borderId="10" xfId="1" applyFont="1" applyFill="1" applyBorder="1" applyAlignment="1" applyProtection="1">
      <alignment horizontal="center" vertical="center" wrapText="1"/>
      <protection locked="0"/>
    </xf>
    <xf numFmtId="0" fontId="37" fillId="0" borderId="10" xfId="0" quotePrefix="1" applyFont="1" applyBorder="1" applyAlignment="1" applyProtection="1">
      <alignment horizontal="center" vertical="center" wrapText="1"/>
      <protection hidden="1"/>
    </xf>
    <xf numFmtId="0" fontId="36" fillId="0" borderId="10" xfId="0" applyFont="1" applyBorder="1" applyAlignment="1" applyProtection="1">
      <alignment horizontal="center" vertical="center" wrapText="1"/>
      <protection locked="0"/>
    </xf>
    <xf numFmtId="0" fontId="37" fillId="0" borderId="29" xfId="0" quotePrefix="1" applyFont="1" applyBorder="1" applyAlignment="1" applyProtection="1">
      <alignment horizontal="center" vertical="center" wrapText="1"/>
      <protection hidden="1"/>
    </xf>
    <xf numFmtId="0" fontId="37" fillId="0" borderId="43" xfId="0" applyFont="1" applyBorder="1" applyAlignment="1" applyProtection="1">
      <alignment horizontal="center" vertical="center" wrapText="1"/>
      <protection hidden="1"/>
    </xf>
    <xf numFmtId="0" fontId="46" fillId="0" borderId="43" xfId="0" applyFont="1" applyBorder="1" applyAlignment="1">
      <alignment horizontal="center" vertical="center" wrapText="1"/>
    </xf>
    <xf numFmtId="0" fontId="36" fillId="0" borderId="43" xfId="0" applyFont="1" applyBorder="1" applyAlignment="1" applyProtection="1">
      <alignment horizontal="center" vertical="center" wrapText="1"/>
      <protection locked="0"/>
    </xf>
    <xf numFmtId="0" fontId="37" fillId="11" borderId="43" xfId="0" applyFont="1" applyFill="1" applyBorder="1" applyAlignment="1" applyProtection="1">
      <alignment horizontal="center" vertical="center" wrapText="1"/>
      <protection locked="0" hidden="1"/>
    </xf>
    <xf numFmtId="0" fontId="39" fillId="0" borderId="43" xfId="0" applyFont="1" applyBorder="1" applyAlignment="1">
      <alignment horizontal="center" vertical="center"/>
    </xf>
    <xf numFmtId="0" fontId="37" fillId="11" borderId="43" xfId="0" applyFont="1" applyFill="1" applyBorder="1" applyAlignment="1" applyProtection="1">
      <alignment horizontal="center" vertical="center" wrapText="1"/>
      <protection locked="0"/>
    </xf>
    <xf numFmtId="0" fontId="36" fillId="0" borderId="43" xfId="0" applyFont="1" applyBorder="1" applyAlignment="1" applyProtection="1">
      <alignment horizontal="center" vertical="center" wrapText="1"/>
      <protection hidden="1"/>
    </xf>
    <xf numFmtId="0" fontId="38" fillId="0" borderId="43" xfId="0" applyFont="1" applyBorder="1" applyAlignment="1" applyProtection="1">
      <alignment horizontal="center" vertical="center" wrapText="1"/>
      <protection locked="0"/>
    </xf>
    <xf numFmtId="0" fontId="37" fillId="0" borderId="10" xfId="0" applyFont="1" applyBorder="1" applyAlignment="1" applyProtection="1">
      <alignment horizontal="center" vertical="center" wrapText="1"/>
      <protection hidden="1"/>
    </xf>
    <xf numFmtId="0" fontId="30" fillId="0" borderId="29" xfId="0" applyFont="1" applyBorder="1" applyAlignment="1" applyProtection="1">
      <alignment horizontal="center" vertical="center" wrapText="1"/>
      <protection locked="0"/>
    </xf>
    <xf numFmtId="0" fontId="29" fillId="4" borderId="10" xfId="0" applyFont="1" applyFill="1" applyBorder="1" applyAlignment="1" applyProtection="1">
      <alignment horizontal="center" vertical="center" wrapText="1"/>
      <protection locked="0"/>
    </xf>
    <xf numFmtId="0" fontId="29" fillId="0" borderId="10" xfId="0" quotePrefix="1" applyFont="1" applyBorder="1" applyAlignment="1" applyProtection="1">
      <alignment horizontal="center" vertical="center" wrapText="1"/>
      <protection hidden="1"/>
    </xf>
    <xf numFmtId="0" fontId="29" fillId="0" borderId="10" xfId="0" quotePrefix="1" applyFont="1" applyBorder="1" applyAlignment="1" applyProtection="1">
      <alignment horizontal="center" vertical="center" wrapText="1"/>
      <protection locked="0"/>
    </xf>
    <xf numFmtId="0" fontId="31" fillId="0" borderId="10" xfId="0" quotePrefix="1" applyFont="1" applyBorder="1" applyAlignment="1" applyProtection="1">
      <alignment horizontal="center" vertical="center" wrapText="1"/>
      <protection locked="0"/>
    </xf>
    <xf numFmtId="0" fontId="29" fillId="4" borderId="29" xfId="0" applyFont="1" applyFill="1" applyBorder="1" applyAlignment="1" applyProtection="1">
      <alignment horizontal="center" vertical="center" wrapText="1"/>
      <protection locked="0"/>
    </xf>
    <xf numFmtId="9" fontId="17" fillId="0" borderId="43" xfId="0" applyNumberFormat="1" applyFont="1" applyBorder="1" applyAlignment="1" applyProtection="1">
      <alignment horizontal="center" vertical="center" wrapText="1"/>
      <protection locked="0"/>
    </xf>
    <xf numFmtId="9" fontId="1" fillId="0" borderId="43" xfId="1" applyFont="1" applyBorder="1" applyAlignment="1" applyProtection="1">
      <alignment horizontal="center" vertical="center" wrapText="1"/>
      <protection locked="0"/>
    </xf>
    <xf numFmtId="0" fontId="0" fillId="4" borderId="43" xfId="0" applyFill="1" applyBorder="1" applyAlignment="1" applyProtection="1">
      <alignment horizontal="center" vertical="center" wrapText="1"/>
      <protection hidden="1"/>
    </xf>
    <xf numFmtId="9" fontId="17" fillId="0" borderId="43" xfId="1" applyFont="1" applyFill="1" applyBorder="1" applyAlignment="1" applyProtection="1">
      <alignment horizontal="center" vertical="center" wrapText="1"/>
      <protection locked="0"/>
    </xf>
    <xf numFmtId="0" fontId="33" fillId="0" borderId="43" xfId="0" applyFont="1" applyBorder="1" applyAlignment="1" applyProtection="1">
      <alignment horizontal="center" vertical="center" wrapText="1"/>
      <protection locked="0"/>
    </xf>
    <xf numFmtId="0" fontId="0" fillId="0" borderId="43" xfId="0" applyBorder="1" applyAlignment="1" applyProtection="1">
      <alignment horizontal="center" vertical="center" wrapText="1"/>
      <protection locked="0"/>
    </xf>
    <xf numFmtId="0" fontId="17" fillId="11" borderId="43" xfId="0" applyFont="1" applyFill="1" applyBorder="1" applyAlignment="1" applyProtection="1">
      <alignment horizontal="center" vertical="center" wrapText="1"/>
      <protection locked="0" hidden="1"/>
    </xf>
    <xf numFmtId="0" fontId="19" fillId="0" borderId="43" xfId="0" applyFont="1" applyBorder="1" applyAlignment="1">
      <alignment horizontal="center" vertical="center"/>
    </xf>
    <xf numFmtId="0" fontId="17" fillId="11" borderId="43" xfId="0" applyFont="1" applyFill="1" applyBorder="1" applyAlignment="1" applyProtection="1">
      <alignment horizontal="center" vertical="center" wrapText="1"/>
      <protection locked="0"/>
    </xf>
    <xf numFmtId="0" fontId="18" fillId="0" borderId="43" xfId="0" applyFont="1" applyBorder="1" applyAlignment="1" applyProtection="1">
      <alignment horizontal="center" vertical="center" wrapText="1"/>
      <protection hidden="1"/>
    </xf>
    <xf numFmtId="0" fontId="22" fillId="0" borderId="43" xfId="0" applyFont="1" applyBorder="1" applyAlignment="1" applyProtection="1">
      <alignment horizontal="center" vertical="center" wrapText="1"/>
      <protection locked="0"/>
    </xf>
    <xf numFmtId="0" fontId="17" fillId="0" borderId="29" xfId="0" applyFont="1" applyBorder="1" applyAlignment="1" applyProtection="1">
      <alignment horizontal="center" vertical="center" wrapText="1"/>
      <protection hidden="1"/>
    </xf>
    <xf numFmtId="0" fontId="17" fillId="0" borderId="10" xfId="0" applyFont="1" applyBorder="1" applyAlignment="1" applyProtection="1">
      <alignment horizontal="center" vertical="center" wrapText="1"/>
      <protection hidden="1"/>
    </xf>
    <xf numFmtId="9" fontId="17" fillId="0" borderId="43" xfId="1" applyFont="1" applyBorder="1" applyAlignment="1" applyProtection="1">
      <alignment horizontal="center" vertical="center" wrapText="1"/>
      <protection locked="0"/>
    </xf>
    <xf numFmtId="0" fontId="18" fillId="0" borderId="10" xfId="0" applyFont="1" applyBorder="1" applyAlignment="1" applyProtection="1">
      <alignment horizontal="center" vertical="center" wrapText="1"/>
      <protection locked="0"/>
    </xf>
    <xf numFmtId="0" fontId="34" fillId="0" borderId="43" xfId="0" applyFont="1" applyBorder="1" applyAlignment="1" applyProtection="1">
      <alignment horizontal="center" vertical="center" wrapText="1"/>
      <protection hidden="1"/>
    </xf>
    <xf numFmtId="9" fontId="17" fillId="0" borderId="43" xfId="5" applyFont="1" applyBorder="1" applyAlignment="1" applyProtection="1">
      <alignment horizontal="center" vertical="center" wrapText="1"/>
      <protection locked="0"/>
    </xf>
    <xf numFmtId="9" fontId="17" fillId="11" borderId="43" xfId="1" applyFont="1" applyFill="1" applyBorder="1" applyAlignment="1" applyProtection="1">
      <alignment horizontal="center" vertical="center" wrapText="1"/>
      <protection locked="0"/>
    </xf>
    <xf numFmtId="9" fontId="0" fillId="0" borderId="0" xfId="1" applyFont="1" applyFill="1" applyAlignment="1" applyProtection="1">
      <alignment horizontal="center" vertical="center" wrapText="1"/>
      <protection hidden="1"/>
    </xf>
    <xf numFmtId="165" fontId="0" fillId="0" borderId="0" xfId="0" applyNumberFormat="1" applyAlignment="1" applyProtection="1">
      <alignment horizontal="center" vertical="center" wrapText="1"/>
      <protection hidden="1"/>
    </xf>
    <xf numFmtId="9" fontId="0" fillId="0" borderId="0" xfId="1" applyFont="1" applyAlignment="1" applyProtection="1">
      <alignment horizontal="center" vertical="center" wrapText="1"/>
      <protection hidden="1"/>
    </xf>
    <xf numFmtId="0" fontId="17" fillId="0" borderId="1" xfId="0" applyFont="1" applyBorder="1" applyAlignment="1" applyProtection="1">
      <alignment horizontal="center" vertical="center" wrapText="1"/>
      <protection hidden="1"/>
    </xf>
    <xf numFmtId="9" fontId="37" fillId="0" borderId="40" xfId="0" applyNumberFormat="1" applyFont="1" applyBorder="1" applyAlignment="1" applyProtection="1">
      <alignment horizontal="center" vertical="center" wrapText="1"/>
      <protection locked="0"/>
    </xf>
    <xf numFmtId="9" fontId="37" fillId="0" borderId="2" xfId="0" applyNumberFormat="1" applyFont="1" applyBorder="1" applyAlignment="1" applyProtection="1">
      <alignment horizontal="center" vertical="center" wrapText="1"/>
      <protection locked="0"/>
    </xf>
    <xf numFmtId="165" fontId="37" fillId="0" borderId="2" xfId="0" applyNumberFormat="1" applyFont="1" applyBorder="1" applyAlignment="1" applyProtection="1">
      <alignment horizontal="center" vertical="center" wrapText="1"/>
      <protection hidden="1"/>
    </xf>
    <xf numFmtId="0" fontId="37" fillId="0" borderId="40" xfId="0" applyFont="1" applyBorder="1" applyAlignment="1" applyProtection="1">
      <alignment horizontal="center" vertical="center" wrapText="1"/>
      <protection hidden="1"/>
    </xf>
    <xf numFmtId="165" fontId="37" fillId="0" borderId="40" xfId="0" applyNumberFormat="1" applyFont="1" applyBorder="1" applyAlignment="1" applyProtection="1">
      <alignment horizontal="center" vertical="center" wrapText="1"/>
      <protection hidden="1"/>
    </xf>
    <xf numFmtId="0" fontId="37" fillId="11" borderId="40" xfId="0" applyFont="1" applyFill="1" applyBorder="1" applyAlignment="1" applyProtection="1">
      <alignment horizontal="center" vertical="center" wrapText="1"/>
      <protection locked="0" hidden="1"/>
    </xf>
    <xf numFmtId="0" fontId="39" fillId="0" borderId="40" xfId="0" applyFont="1" applyBorder="1" applyAlignment="1">
      <alignment horizontal="center" vertical="center"/>
    </xf>
    <xf numFmtId="0" fontId="37" fillId="11" borderId="40" xfId="0" applyFont="1" applyFill="1" applyBorder="1" applyAlignment="1" applyProtection="1">
      <alignment horizontal="center" vertical="center" wrapText="1"/>
      <protection locked="0"/>
    </xf>
    <xf numFmtId="9" fontId="37" fillId="0" borderId="21" xfId="0" applyNumberFormat="1" applyFont="1" applyBorder="1" applyAlignment="1" applyProtection="1">
      <alignment horizontal="center" vertical="center" wrapText="1"/>
      <protection locked="0"/>
    </xf>
    <xf numFmtId="9" fontId="37" fillId="0" borderId="21" xfId="1" applyFont="1" applyBorder="1" applyAlignment="1" applyProtection="1">
      <alignment horizontal="center" vertical="center" wrapText="1"/>
      <protection locked="0"/>
    </xf>
    <xf numFmtId="9" fontId="37" fillId="0" borderId="21" xfId="1" applyFont="1" applyFill="1" applyBorder="1" applyAlignment="1" applyProtection="1">
      <alignment horizontal="center" vertical="center" wrapText="1"/>
      <protection locked="0"/>
    </xf>
    <xf numFmtId="165" fontId="37" fillId="0" borderId="21" xfId="0" applyNumberFormat="1" applyFont="1" applyBorder="1" applyAlignment="1" applyProtection="1">
      <alignment horizontal="center" vertical="center" wrapText="1"/>
      <protection hidden="1"/>
    </xf>
    <xf numFmtId="0" fontId="37" fillId="0" borderId="21" xfId="0" applyFont="1" applyBorder="1" applyAlignment="1" applyProtection="1">
      <alignment horizontal="center" vertical="center" wrapText="1"/>
      <protection hidden="1"/>
    </xf>
    <xf numFmtId="0" fontId="37" fillId="11" borderId="40" xfId="0" applyFont="1" applyFill="1" applyBorder="1" applyAlignment="1" applyProtection="1">
      <alignment horizontal="center" vertical="center" wrapText="1"/>
      <protection hidden="1"/>
    </xf>
    <xf numFmtId="0" fontId="0" fillId="11" borderId="0" xfId="0" applyFill="1" applyAlignment="1" applyProtection="1">
      <alignment horizontal="center" vertical="center" wrapText="1"/>
      <protection hidden="1"/>
    </xf>
    <xf numFmtId="0" fontId="37" fillId="0" borderId="41" xfId="0" applyFont="1" applyBorder="1" applyAlignment="1" applyProtection="1">
      <alignment horizontal="center" vertical="center" wrapText="1"/>
      <protection hidden="1"/>
    </xf>
    <xf numFmtId="0" fontId="37" fillId="0" borderId="42" xfId="0" applyFont="1" applyBorder="1" applyAlignment="1" applyProtection="1">
      <alignment horizontal="center" vertical="center" wrapText="1"/>
      <protection hidden="1"/>
    </xf>
    <xf numFmtId="0" fontId="4" fillId="0" borderId="8" xfId="0" applyFont="1" applyBorder="1" applyAlignment="1" applyProtection="1">
      <alignment horizontal="center" vertical="center" wrapText="1"/>
      <protection hidden="1"/>
    </xf>
    <xf numFmtId="0" fontId="42" fillId="0" borderId="1" xfId="0" applyFont="1" applyBorder="1" applyAlignment="1">
      <alignment horizontal="center" vertical="center" wrapText="1"/>
    </xf>
    <xf numFmtId="0" fontId="40" fillId="0" borderId="10" xfId="0" applyFont="1" applyBorder="1" applyAlignment="1">
      <alignment horizontal="center" vertical="center" wrapText="1"/>
    </xf>
    <xf numFmtId="0" fontId="42" fillId="0" borderId="10" xfId="0" applyFont="1" applyBorder="1" applyAlignment="1">
      <alignment horizontal="center" vertical="center" wrapText="1"/>
    </xf>
    <xf numFmtId="9" fontId="37" fillId="0" borderId="29" xfId="5" applyFont="1" applyBorder="1" applyAlignment="1" applyProtection="1">
      <alignment horizontal="center" vertical="center" wrapText="1"/>
      <protection locked="0"/>
    </xf>
    <xf numFmtId="0" fontId="37" fillId="4" borderId="29" xfId="0" applyFont="1" applyFill="1" applyBorder="1" applyAlignment="1" applyProtection="1">
      <alignment horizontal="center" vertical="center" wrapText="1"/>
      <protection locked="0"/>
    </xf>
    <xf numFmtId="0" fontId="36" fillId="0" borderId="10" xfId="0" applyFont="1" applyBorder="1" applyAlignment="1" applyProtection="1">
      <alignment horizontal="center" vertical="center" wrapText="1"/>
      <protection locked="0" hidden="1"/>
    </xf>
    <xf numFmtId="0" fontId="36" fillId="0" borderId="29" xfId="0" applyFont="1" applyBorder="1" applyAlignment="1" applyProtection="1">
      <alignment horizontal="center" vertical="center" wrapText="1"/>
      <protection locked="0" hidden="1"/>
    </xf>
    <xf numFmtId="0" fontId="39" fillId="0" borderId="43" xfId="0" applyFont="1" applyBorder="1" applyAlignment="1">
      <alignment horizontal="center" vertical="center" wrapText="1"/>
    </xf>
    <xf numFmtId="9" fontId="37" fillId="11" borderId="43" xfId="1" applyFont="1" applyFill="1" applyBorder="1" applyAlignment="1" applyProtection="1">
      <alignment horizontal="center" vertical="center" wrapText="1"/>
      <protection locked="0"/>
    </xf>
    <xf numFmtId="14" fontId="41" fillId="0" borderId="1" xfId="0" applyNumberFormat="1" applyFont="1" applyBorder="1" applyAlignment="1">
      <alignment horizontal="center" vertical="center" wrapText="1"/>
    </xf>
    <xf numFmtId="0" fontId="36" fillId="0" borderId="1" xfId="0" applyFont="1" applyBorder="1" applyAlignment="1" applyProtection="1">
      <alignment horizontal="center" vertical="center" wrapText="1"/>
      <protection locked="0" hidden="1"/>
    </xf>
    <xf numFmtId="0" fontId="42" fillId="0" borderId="1" xfId="0" applyFont="1" applyBorder="1" applyAlignment="1" applyProtection="1">
      <alignment horizontal="center" vertical="center" wrapText="1"/>
      <protection locked="0"/>
    </xf>
    <xf numFmtId="165" fontId="0" fillId="0" borderId="0" xfId="0" applyNumberFormat="1" applyAlignment="1" applyProtection="1">
      <alignment horizontal="center" vertical="center"/>
      <protection hidden="1"/>
    </xf>
    <xf numFmtId="0" fontId="0" fillId="11" borderId="0" xfId="0" applyFill="1" applyAlignment="1" applyProtection="1">
      <alignment horizontal="center" vertical="center"/>
      <protection hidden="1"/>
    </xf>
    <xf numFmtId="0" fontId="37" fillId="0" borderId="1" xfId="0" applyFont="1" applyBorder="1" applyAlignment="1" applyProtection="1">
      <alignment horizontal="center" vertical="center"/>
      <protection hidden="1"/>
    </xf>
    <xf numFmtId="0" fontId="37" fillId="0" borderId="29" xfId="0" applyFont="1" applyBorder="1" applyAlignment="1" applyProtection="1">
      <alignment horizontal="center" vertical="center"/>
      <protection hidden="1"/>
    </xf>
    <xf numFmtId="14" fontId="37" fillId="0" borderId="10" xfId="0" applyNumberFormat="1" applyFont="1" applyBorder="1" applyAlignment="1" applyProtection="1">
      <alignment horizontal="center" vertical="center"/>
      <protection locked="0"/>
    </xf>
    <xf numFmtId="0" fontId="37" fillId="0" borderId="43" xfId="0" applyFont="1" applyBorder="1" applyAlignment="1" applyProtection="1">
      <alignment horizontal="center" vertical="center"/>
      <protection hidden="1"/>
    </xf>
    <xf numFmtId="14" fontId="37" fillId="4" borderId="43" xfId="0" applyNumberFormat="1" applyFont="1" applyFill="1" applyBorder="1" applyAlignment="1" applyProtection="1">
      <alignment horizontal="center" vertical="center" wrapText="1"/>
      <protection locked="0"/>
    </xf>
    <xf numFmtId="0" fontId="42" fillId="0" borderId="29" xfId="0" applyFont="1" applyBorder="1" applyAlignment="1" applyProtection="1">
      <alignment horizontal="center" vertical="center" wrapText="1"/>
      <protection locked="0"/>
    </xf>
    <xf numFmtId="14" fontId="37" fillId="0" borderId="29" xfId="0" applyNumberFormat="1" applyFont="1" applyBorder="1" applyAlignment="1" applyProtection="1">
      <alignment horizontal="center" vertical="center"/>
      <protection hidden="1"/>
    </xf>
    <xf numFmtId="0" fontId="35" fillId="0" borderId="1" xfId="0" applyFont="1" applyBorder="1" applyAlignment="1" applyProtection="1">
      <alignment vertical="center" wrapText="1"/>
      <protection locked="0"/>
    </xf>
    <xf numFmtId="9" fontId="37" fillId="0" borderId="20" xfId="0" applyNumberFormat="1" applyFont="1" applyBorder="1" applyAlignment="1" applyProtection="1">
      <alignment horizontal="center" vertical="center" wrapText="1"/>
      <protection locked="0"/>
    </xf>
    <xf numFmtId="14" fontId="17" fillId="11" borderId="1" xfId="0" applyNumberFormat="1" applyFont="1" applyFill="1" applyBorder="1" applyAlignment="1" applyProtection="1">
      <alignment horizontal="center" vertical="center" wrapText="1"/>
      <protection locked="0" hidden="1"/>
    </xf>
    <xf numFmtId="0" fontId="17" fillId="11" borderId="1" xfId="0" quotePrefix="1" applyFont="1" applyFill="1" applyBorder="1" applyAlignment="1" applyProtection="1">
      <alignment horizontal="center" vertical="center" wrapText="1"/>
      <protection locked="0" hidden="1"/>
    </xf>
    <xf numFmtId="14" fontId="17" fillId="0" borderId="29" xfId="0" applyNumberFormat="1" applyFont="1" applyBorder="1" applyAlignment="1" applyProtection="1">
      <alignment horizontal="center" vertical="center" wrapText="1"/>
      <protection locked="0" hidden="1"/>
    </xf>
    <xf numFmtId="9" fontId="37" fillId="0" borderId="20" xfId="1" applyFont="1" applyFill="1" applyBorder="1" applyAlignment="1" applyProtection="1">
      <alignment horizontal="center" vertical="center" wrapText="1"/>
      <protection locked="0"/>
    </xf>
    <xf numFmtId="0" fontId="17" fillId="11" borderId="29" xfId="0" applyFont="1" applyFill="1" applyBorder="1" applyAlignment="1" applyProtection="1">
      <alignment horizontal="center" vertical="center" wrapText="1"/>
      <protection locked="0"/>
    </xf>
    <xf numFmtId="0" fontId="17" fillId="11" borderId="29" xfId="0" applyFont="1" applyFill="1" applyBorder="1" applyAlignment="1" applyProtection="1">
      <alignment horizontal="center" vertical="center" wrapText="1"/>
      <protection locked="0" hidden="1"/>
    </xf>
    <xf numFmtId="14" fontId="17" fillId="11" borderId="29" xfId="0" applyNumberFormat="1" applyFont="1" applyFill="1" applyBorder="1" applyAlignment="1" applyProtection="1">
      <alignment horizontal="center" vertical="center" wrapText="1"/>
      <protection locked="0" hidden="1"/>
    </xf>
    <xf numFmtId="14" fontId="17" fillId="0" borderId="10" xfId="0" applyNumberFormat="1" applyFont="1" applyBorder="1" applyAlignment="1" applyProtection="1">
      <alignment horizontal="center" vertical="center" wrapText="1"/>
      <protection locked="0" hidden="1"/>
    </xf>
    <xf numFmtId="0" fontId="17" fillId="0" borderId="10" xfId="0" quotePrefix="1" applyFont="1" applyBorder="1" applyAlignment="1" applyProtection="1">
      <alignment horizontal="center" vertical="center" wrapText="1"/>
      <protection locked="0" hidden="1"/>
    </xf>
    <xf numFmtId="0" fontId="0" fillId="0" borderId="43" xfId="0" applyBorder="1" applyAlignment="1" applyProtection="1">
      <alignment horizontal="justify" vertical="center" wrapText="1"/>
      <protection hidden="1"/>
    </xf>
    <xf numFmtId="14" fontId="17" fillId="0" borderId="43" xfId="0" applyNumberFormat="1" applyFont="1" applyBorder="1" applyAlignment="1" applyProtection="1">
      <alignment horizontal="center" vertical="center" wrapText="1"/>
      <protection locked="0" hidden="1"/>
    </xf>
    <xf numFmtId="0" fontId="17" fillId="0" borderId="43" xfId="0" quotePrefix="1" applyFont="1" applyBorder="1" applyAlignment="1" applyProtection="1">
      <alignment horizontal="center" vertical="center" wrapText="1"/>
      <protection locked="0" hidden="1"/>
    </xf>
    <xf numFmtId="0" fontId="0" fillId="0" borderId="10" xfId="0" applyBorder="1" applyAlignment="1" applyProtection="1">
      <alignment horizontal="center" vertical="center" wrapText="1"/>
      <protection hidden="1"/>
    </xf>
    <xf numFmtId="0" fontId="17" fillId="0" borderId="1" xfId="0" quotePrefix="1" applyFont="1" applyBorder="1" applyAlignment="1" applyProtection="1">
      <alignment horizontal="center" vertical="center" wrapText="1"/>
      <protection locked="0"/>
    </xf>
    <xf numFmtId="0" fontId="0" fillId="0" borderId="29" xfId="0" applyBorder="1" applyAlignment="1">
      <alignment horizontal="center" vertical="center" wrapText="1"/>
    </xf>
    <xf numFmtId="0" fontId="17" fillId="2" borderId="43" xfId="0" applyFont="1" applyFill="1" applyBorder="1" applyAlignment="1" applyProtection="1">
      <alignment horizontal="center" vertical="center" wrapText="1"/>
      <protection locked="0"/>
    </xf>
    <xf numFmtId="9" fontId="0" fillId="0" borderId="43" xfId="5" applyFont="1" applyBorder="1" applyAlignment="1" applyProtection="1">
      <alignment horizontal="center" vertical="center" wrapText="1"/>
      <protection locked="0"/>
    </xf>
    <xf numFmtId="0" fontId="48" fillId="0" borderId="1" xfId="0" applyFont="1" applyBorder="1" applyAlignment="1" applyProtection="1">
      <alignment horizontal="center" vertical="center" wrapText="1"/>
      <protection locked="0"/>
    </xf>
    <xf numFmtId="0" fontId="48" fillId="0" borderId="1" xfId="0" quotePrefix="1" applyFont="1" applyBorder="1" applyAlignment="1" applyProtection="1">
      <alignment horizontal="center" vertical="center" wrapText="1"/>
      <protection hidden="1"/>
    </xf>
    <xf numFmtId="14" fontId="48" fillId="0" borderId="1" xfId="0" applyNumberFormat="1" applyFont="1" applyBorder="1" applyAlignment="1" applyProtection="1">
      <alignment horizontal="center" vertical="center" wrapText="1"/>
      <protection locked="0"/>
    </xf>
    <xf numFmtId="0" fontId="48" fillId="11" borderId="1" xfId="0" applyFont="1" applyFill="1" applyBorder="1" applyAlignment="1" applyProtection="1">
      <alignment horizontal="center" vertical="center" wrapText="1"/>
      <protection hidden="1"/>
    </xf>
    <xf numFmtId="0" fontId="48" fillId="11" borderId="0" xfId="0" applyFont="1" applyFill="1" applyAlignment="1" applyProtection="1">
      <alignment horizontal="center" vertical="center" wrapText="1"/>
      <protection hidden="1"/>
    </xf>
    <xf numFmtId="0" fontId="48" fillId="0" borderId="29" xfId="0" applyFont="1" applyBorder="1" applyAlignment="1" applyProtection="1">
      <alignment horizontal="center" vertical="center" wrapText="1"/>
      <protection locked="0"/>
    </xf>
    <xf numFmtId="0" fontId="48" fillId="0" borderId="29" xfId="0" applyFont="1" applyBorder="1" applyAlignment="1" applyProtection="1">
      <alignment horizontal="center" vertical="center" wrapText="1"/>
      <protection hidden="1"/>
    </xf>
    <xf numFmtId="14" fontId="48" fillId="0" borderId="29" xfId="0" applyNumberFormat="1" applyFont="1" applyBorder="1" applyAlignment="1" applyProtection="1">
      <alignment horizontal="center" vertical="center" wrapText="1"/>
      <protection locked="0"/>
    </xf>
    <xf numFmtId="0" fontId="48" fillId="0" borderId="0" xfId="0" applyFont="1" applyAlignment="1" applyProtection="1">
      <alignment horizontal="center" vertical="center" wrapText="1"/>
      <protection hidden="1"/>
    </xf>
    <xf numFmtId="0" fontId="48" fillId="0" borderId="10" xfId="0" applyFont="1" applyBorder="1" applyAlignment="1" applyProtection="1">
      <alignment horizontal="center" vertical="center" wrapText="1"/>
      <protection locked="0"/>
    </xf>
    <xf numFmtId="0" fontId="48" fillId="0" borderId="10" xfId="0" quotePrefix="1" applyFont="1" applyBorder="1" applyAlignment="1" applyProtection="1">
      <alignment horizontal="center" vertical="center" wrapText="1"/>
      <protection hidden="1"/>
    </xf>
    <xf numFmtId="14" fontId="48" fillId="0" borderId="10" xfId="0" applyNumberFormat="1" applyFont="1" applyBorder="1" applyAlignment="1" applyProtection="1">
      <alignment horizontal="center" vertical="center" wrapText="1"/>
      <protection locked="0"/>
    </xf>
    <xf numFmtId="0" fontId="48" fillId="0" borderId="10" xfId="0" applyFont="1" applyBorder="1" applyAlignment="1" applyProtection="1">
      <alignment horizontal="center" vertical="center" wrapText="1"/>
      <protection hidden="1"/>
    </xf>
    <xf numFmtId="0" fontId="48" fillId="0" borderId="1" xfId="0" applyFont="1" applyBorder="1" applyAlignment="1" applyProtection="1">
      <alignment horizontal="center" vertical="center" wrapText="1"/>
      <protection hidden="1"/>
    </xf>
    <xf numFmtId="0" fontId="49" fillId="0" borderId="10" xfId="0" applyFont="1" applyBorder="1" applyAlignment="1" applyProtection="1">
      <alignment horizontal="center" vertical="center" wrapText="1"/>
      <protection locked="0"/>
    </xf>
    <xf numFmtId="0" fontId="48" fillId="0" borderId="43" xfId="0" applyFont="1" applyBorder="1" applyAlignment="1" applyProtection="1">
      <alignment horizontal="center" vertical="center" wrapText="1"/>
      <protection locked="0"/>
    </xf>
    <xf numFmtId="0" fontId="49" fillId="0" borderId="43" xfId="0" applyFont="1" applyBorder="1" applyAlignment="1" applyProtection="1">
      <alignment horizontal="center" vertical="center" wrapText="1"/>
      <protection locked="0"/>
    </xf>
    <xf numFmtId="0" fontId="48" fillId="11" borderId="43" xfId="0" applyFont="1" applyFill="1" applyBorder="1" applyAlignment="1" applyProtection="1">
      <alignment horizontal="center" vertical="center" wrapText="1"/>
      <protection locked="0" hidden="1"/>
    </xf>
    <xf numFmtId="0" fontId="50" fillId="0" borderId="43" xfId="0" applyFont="1" applyBorder="1" applyAlignment="1">
      <alignment horizontal="center" vertical="center" wrapText="1"/>
    </xf>
    <xf numFmtId="0" fontId="48" fillId="11" borderId="43" xfId="0" applyFont="1" applyFill="1" applyBorder="1" applyAlignment="1" applyProtection="1">
      <alignment horizontal="center" vertical="center" wrapText="1"/>
      <protection locked="0"/>
    </xf>
    <xf numFmtId="9" fontId="48" fillId="0" borderId="43" xfId="0" applyNumberFormat="1" applyFont="1" applyBorder="1" applyAlignment="1" applyProtection="1">
      <alignment horizontal="center" vertical="center" wrapText="1"/>
      <protection locked="0"/>
    </xf>
    <xf numFmtId="0" fontId="49" fillId="0" borderId="43" xfId="0" applyFont="1" applyBorder="1" applyAlignment="1" applyProtection="1">
      <alignment horizontal="center" vertical="center" wrapText="1"/>
      <protection hidden="1"/>
    </xf>
    <xf numFmtId="0" fontId="11" fillId="0" borderId="43" xfId="0" applyFont="1" applyBorder="1" applyAlignment="1" applyProtection="1">
      <alignment horizontal="center" vertical="center" wrapText="1"/>
      <protection locked="0"/>
    </xf>
    <xf numFmtId="0" fontId="48" fillId="0" borderId="43" xfId="0" applyFont="1" applyBorder="1" applyAlignment="1" applyProtection="1">
      <alignment horizontal="center" vertical="center" wrapText="1"/>
      <protection hidden="1"/>
    </xf>
    <xf numFmtId="0" fontId="51" fillId="0" borderId="43" xfId="0" applyFont="1" applyBorder="1" applyAlignment="1" applyProtection="1">
      <alignment horizontal="center" vertical="center" wrapText="1"/>
      <protection locked="0"/>
    </xf>
    <xf numFmtId="9" fontId="48" fillId="0" borderId="43" xfId="1" applyFont="1" applyBorder="1" applyAlignment="1" applyProtection="1">
      <alignment horizontal="center" vertical="center" wrapText="1"/>
      <protection locked="0"/>
    </xf>
    <xf numFmtId="0" fontId="48" fillId="0" borderId="1" xfId="0" applyFont="1" applyBorder="1" applyAlignment="1" applyProtection="1">
      <alignment vertical="center" wrapText="1"/>
      <protection locked="0"/>
    </xf>
    <xf numFmtId="0" fontId="48" fillId="0" borderId="29" xfId="0" applyFont="1" applyBorder="1" applyAlignment="1" applyProtection="1">
      <alignment vertical="center" wrapText="1"/>
      <protection locked="0"/>
    </xf>
    <xf numFmtId="9" fontId="48" fillId="0" borderId="1" xfId="0" applyNumberFormat="1" applyFont="1" applyBorder="1" applyAlignment="1" applyProtection="1">
      <alignment vertical="center" wrapText="1"/>
      <protection locked="0"/>
    </xf>
    <xf numFmtId="9" fontId="48" fillId="0" borderId="29" xfId="0" applyNumberFormat="1" applyFont="1" applyBorder="1" applyAlignment="1" applyProtection="1">
      <alignment vertical="center" wrapText="1"/>
      <protection locked="0"/>
    </xf>
    <xf numFmtId="9" fontId="48" fillId="0" borderId="1" xfId="1" applyFont="1" applyBorder="1" applyAlignment="1" applyProtection="1">
      <alignment vertical="center" wrapText="1"/>
      <protection locked="0"/>
    </xf>
    <xf numFmtId="0" fontId="48" fillId="0" borderId="10" xfId="0" applyFont="1" applyBorder="1" applyAlignment="1" applyProtection="1">
      <alignment vertical="center" wrapText="1"/>
      <protection locked="0"/>
    </xf>
    <xf numFmtId="9" fontId="48" fillId="0" borderId="10" xfId="0" applyNumberFormat="1" applyFont="1" applyBorder="1" applyAlignment="1" applyProtection="1">
      <alignment vertical="center" wrapText="1"/>
      <protection locked="0"/>
    </xf>
    <xf numFmtId="9" fontId="48" fillId="0" borderId="10" xfId="1" applyFont="1" applyBorder="1" applyAlignment="1" applyProtection="1">
      <alignment vertical="center" wrapText="1"/>
      <protection locked="0"/>
    </xf>
    <xf numFmtId="9" fontId="48" fillId="0" borderId="29" xfId="1" applyFont="1" applyBorder="1" applyAlignment="1" applyProtection="1">
      <alignment vertical="center" wrapText="1"/>
      <protection locked="0"/>
    </xf>
    <xf numFmtId="0" fontId="33" fillId="0" borderId="21" xfId="0" applyFont="1" applyBorder="1" applyAlignment="1" applyProtection="1">
      <alignment horizontal="center" vertical="center" wrapText="1"/>
      <protection locked="0"/>
    </xf>
    <xf numFmtId="0" fontId="17" fillId="4" borderId="1" xfId="0" applyFont="1" applyFill="1" applyBorder="1" applyAlignment="1" applyProtection="1">
      <alignment vertical="center" wrapText="1"/>
      <protection locked="0"/>
    </xf>
    <xf numFmtId="0" fontId="0" fillId="0" borderId="39" xfId="0" applyBorder="1" applyAlignment="1" applyProtection="1">
      <alignment wrapText="1"/>
      <protection hidden="1"/>
    </xf>
    <xf numFmtId="0" fontId="0" fillId="0" borderId="44" xfId="0" applyBorder="1" applyAlignment="1" applyProtection="1">
      <alignment wrapText="1"/>
      <protection hidden="1"/>
    </xf>
    <xf numFmtId="0" fontId="6" fillId="0" borderId="20" xfId="0" applyFont="1" applyBorder="1" applyAlignment="1" applyProtection="1">
      <alignment horizontal="left" vertical="center" wrapText="1"/>
      <protection hidden="1"/>
    </xf>
    <xf numFmtId="0" fontId="6" fillId="0" borderId="10" xfId="0" applyFont="1" applyBorder="1" applyAlignment="1" applyProtection="1">
      <alignment horizontal="left" vertical="center" wrapText="1"/>
      <protection hidden="1"/>
    </xf>
    <xf numFmtId="0" fontId="6" fillId="0" borderId="29" xfId="0" applyFont="1" applyBorder="1" applyAlignment="1" applyProtection="1">
      <alignment horizontal="left" vertical="center" wrapText="1"/>
      <protection hidden="1"/>
    </xf>
    <xf numFmtId="0" fontId="52" fillId="0" borderId="1" xfId="0" applyFont="1" applyBorder="1" applyAlignment="1" applyProtection="1">
      <alignment horizontal="left" vertical="center" wrapText="1"/>
      <protection hidden="1"/>
    </xf>
    <xf numFmtId="0" fontId="52" fillId="0" borderId="1" xfId="0" applyFont="1" applyBorder="1" applyAlignment="1" applyProtection="1">
      <alignment horizontal="left" vertical="center" wrapText="1"/>
      <protection locked="0"/>
    </xf>
    <xf numFmtId="0" fontId="52" fillId="0" borderId="10" xfId="0" quotePrefix="1" applyFont="1" applyBorder="1" applyAlignment="1" applyProtection="1">
      <alignment horizontal="left" vertical="center" wrapText="1"/>
      <protection hidden="1"/>
    </xf>
    <xf numFmtId="0" fontId="18" fillId="0" borderId="10" xfId="0" applyFont="1" applyBorder="1" applyAlignment="1" applyProtection="1">
      <alignment horizontal="justify" vertical="center" wrapText="1"/>
      <protection locked="0"/>
    </xf>
    <xf numFmtId="0" fontId="52" fillId="0" borderId="29" xfId="0" applyFont="1" applyBorder="1" applyAlignment="1" applyProtection="1">
      <alignment horizontal="left" vertical="center" wrapText="1"/>
      <protection hidden="1"/>
    </xf>
    <xf numFmtId="0" fontId="52" fillId="0" borderId="10" xfId="0" applyFont="1" applyBorder="1" applyAlignment="1" applyProtection="1">
      <alignment horizontal="left" vertical="center" wrapText="1"/>
      <protection locked="0"/>
    </xf>
    <xf numFmtId="0" fontId="52" fillId="0" borderId="29" xfId="0" applyFont="1" applyBorder="1" applyAlignment="1" applyProtection="1">
      <alignment horizontal="left" vertical="center" wrapText="1"/>
      <protection locked="0"/>
    </xf>
    <xf numFmtId="9" fontId="0" fillId="0" borderId="43" xfId="5" applyFont="1" applyBorder="1" applyAlignment="1" applyProtection="1">
      <alignment horizontal="left" vertical="center" wrapText="1"/>
      <protection locked="0"/>
    </xf>
    <xf numFmtId="0" fontId="6" fillId="0" borderId="43" xfId="0" applyFont="1" applyBorder="1" applyAlignment="1" applyProtection="1">
      <alignment horizontal="center" vertical="center" wrapText="1"/>
      <protection hidden="1"/>
    </xf>
    <xf numFmtId="0" fontId="18" fillId="0" borderId="43" xfId="0" applyFont="1" applyBorder="1" applyAlignment="1" applyProtection="1">
      <alignment horizontal="left" vertical="center" wrapText="1"/>
      <protection locked="0"/>
    </xf>
    <xf numFmtId="0" fontId="12" fillId="0" borderId="43" xfId="0" applyFont="1" applyBorder="1" applyAlignment="1" applyProtection="1">
      <alignment horizontal="center" vertical="center" wrapText="1"/>
      <protection locked="0"/>
    </xf>
    <xf numFmtId="0" fontId="6" fillId="0" borderId="43" xfId="0" applyFont="1" applyBorder="1" applyAlignment="1" applyProtection="1">
      <alignment horizontal="left" vertical="center" wrapText="1"/>
      <protection hidden="1"/>
    </xf>
    <xf numFmtId="0" fontId="18" fillId="4" borderId="43" xfId="0" applyFont="1" applyFill="1" applyBorder="1" applyAlignment="1" applyProtection="1">
      <alignment horizontal="left" vertical="center" wrapText="1"/>
      <protection locked="0"/>
    </xf>
    <xf numFmtId="0" fontId="52" fillId="0" borderId="43" xfId="0" applyFont="1" applyBorder="1" applyAlignment="1" applyProtection="1">
      <alignment horizontal="left" vertical="center" wrapText="1"/>
      <protection locked="0"/>
    </xf>
    <xf numFmtId="0" fontId="0" fillId="0" borderId="1" xfId="0" applyBorder="1" applyAlignment="1">
      <alignment horizontal="center" vertical="center"/>
    </xf>
    <xf numFmtId="0" fontId="0" fillId="0" borderId="29" xfId="0" applyBorder="1" applyAlignment="1">
      <alignment horizontal="center" vertical="center"/>
    </xf>
    <xf numFmtId="0" fontId="0" fillId="0" borderId="10" xfId="0" applyBorder="1" applyAlignment="1">
      <alignment horizontal="center" vertical="center"/>
    </xf>
    <xf numFmtId="0" fontId="0" fillId="0" borderId="10" xfId="0" applyBorder="1" applyAlignment="1">
      <alignment horizontal="center" vertical="center" wrapText="1"/>
    </xf>
    <xf numFmtId="0" fontId="0" fillId="0" borderId="10" xfId="0" applyBorder="1"/>
    <xf numFmtId="9" fontId="37" fillId="0" borderId="36" xfId="1" applyFont="1" applyFill="1" applyBorder="1" applyAlignment="1" applyProtection="1">
      <alignment horizontal="center" vertical="center" wrapText="1"/>
      <protection locked="0"/>
    </xf>
    <xf numFmtId="0" fontId="37" fillId="0" borderId="20" xfId="0" applyFont="1" applyBorder="1" applyAlignment="1" applyProtection="1">
      <alignment horizontal="center" vertical="center" wrapText="1"/>
      <protection hidden="1"/>
    </xf>
    <xf numFmtId="166" fontId="37" fillId="0" borderId="10" xfId="0" applyNumberFormat="1" applyFont="1" applyBorder="1" applyAlignment="1" applyProtection="1">
      <alignment horizontal="center" vertical="center" wrapText="1"/>
      <protection locked="0" hidden="1"/>
    </xf>
    <xf numFmtId="0" fontId="0" fillId="0" borderId="29" xfId="0" applyBorder="1"/>
    <xf numFmtId="165" fontId="0" fillId="0" borderId="29" xfId="0" applyNumberFormat="1" applyBorder="1" applyAlignment="1" applyProtection="1">
      <alignment horizontal="center" vertical="center" wrapText="1"/>
      <protection hidden="1"/>
    </xf>
    <xf numFmtId="165" fontId="0" fillId="0" borderId="10" xfId="0" applyNumberFormat="1" applyBorder="1" applyAlignment="1" applyProtection="1">
      <alignment horizontal="center" vertical="center" wrapText="1"/>
      <protection hidden="1"/>
    </xf>
    <xf numFmtId="165" fontId="0" fillId="0" borderId="1" xfId="0" applyNumberFormat="1" applyBorder="1" applyAlignment="1" applyProtection="1">
      <alignment horizontal="center" vertical="center" wrapText="1"/>
      <protection hidden="1"/>
    </xf>
    <xf numFmtId="0" fontId="42" fillId="0" borderId="21" xfId="0" applyFont="1" applyBorder="1" applyAlignment="1" applyProtection="1">
      <alignment horizontal="center" vertical="center" wrapText="1"/>
      <protection locked="0"/>
    </xf>
    <xf numFmtId="0" fontId="20" fillId="0" borderId="1" xfId="0" applyFont="1" applyBorder="1" applyAlignment="1" applyProtection="1">
      <alignment horizontal="left" vertical="center" wrapText="1"/>
      <protection locked="0"/>
    </xf>
    <xf numFmtId="9" fontId="37" fillId="0" borderId="18" xfId="1" applyFont="1" applyFill="1" applyBorder="1" applyAlignment="1" applyProtection="1">
      <alignment horizontal="center" vertical="center" wrapText="1"/>
      <protection locked="0"/>
    </xf>
    <xf numFmtId="0" fontId="37" fillId="0" borderId="20" xfId="0" applyFont="1" applyBorder="1" applyAlignment="1" applyProtection="1">
      <alignment horizontal="center" vertical="center" wrapText="1"/>
      <protection locked="0"/>
    </xf>
    <xf numFmtId="9" fontId="37" fillId="0" borderId="20" xfId="1" applyFont="1" applyBorder="1" applyAlignment="1" applyProtection="1">
      <alignment horizontal="center" vertical="center" wrapText="1"/>
      <protection locked="0"/>
    </xf>
    <xf numFmtId="0" fontId="41" fillId="0" borderId="20" xfId="0" applyFont="1" applyBorder="1" applyAlignment="1">
      <alignment horizontal="center" vertical="center" wrapText="1"/>
    </xf>
    <xf numFmtId="0" fontId="35" fillId="11" borderId="29" xfId="0" applyFont="1" applyFill="1" applyBorder="1" applyAlignment="1" applyProtection="1">
      <alignment horizontal="center" vertical="center" wrapText="1"/>
      <protection locked="0"/>
    </xf>
    <xf numFmtId="0" fontId="37" fillId="11" borderId="29" xfId="0" applyFont="1" applyFill="1" applyBorder="1" applyAlignment="1" applyProtection="1">
      <alignment horizontal="center" vertical="center" wrapText="1"/>
      <protection locked="0"/>
    </xf>
    <xf numFmtId="0" fontId="37" fillId="11" borderId="29" xfId="0" applyFont="1" applyFill="1" applyBorder="1" applyAlignment="1" applyProtection="1">
      <alignment horizontal="center" vertical="center" wrapText="1"/>
      <protection locked="0" hidden="1"/>
    </xf>
    <xf numFmtId="9" fontId="37" fillId="11" borderId="29" xfId="1" applyFont="1" applyFill="1" applyBorder="1" applyAlignment="1" applyProtection="1">
      <alignment horizontal="center" vertical="center" wrapText="1"/>
    </xf>
    <xf numFmtId="0" fontId="35" fillId="12" borderId="29" xfId="0" applyFont="1" applyFill="1" applyBorder="1" applyAlignment="1" applyProtection="1">
      <alignment horizontal="center" vertical="center" wrapText="1"/>
      <protection locked="0"/>
    </xf>
    <xf numFmtId="9" fontId="35" fillId="0" borderId="29" xfId="1" applyFont="1" applyFill="1" applyBorder="1" applyAlignment="1" applyProtection="1">
      <alignment horizontal="center" vertical="center" wrapText="1"/>
      <protection locked="0"/>
    </xf>
    <xf numFmtId="0" fontId="35" fillId="13" borderId="29" xfId="0" applyFont="1" applyFill="1" applyBorder="1" applyAlignment="1" applyProtection="1">
      <alignment horizontal="center" vertical="center" wrapText="1"/>
      <protection locked="0"/>
    </xf>
    <xf numFmtId="9" fontId="35" fillId="11" borderId="29" xfId="1" applyFont="1" applyFill="1" applyBorder="1" applyAlignment="1" applyProtection="1">
      <alignment horizontal="center" vertical="center" wrapText="1"/>
      <protection locked="0"/>
    </xf>
    <xf numFmtId="9" fontId="37" fillId="11" borderId="29" xfId="1" applyFont="1" applyFill="1" applyBorder="1" applyAlignment="1" applyProtection="1">
      <alignment horizontal="center" vertical="center" wrapText="1"/>
      <protection locked="0"/>
    </xf>
    <xf numFmtId="0" fontId="37" fillId="11" borderId="29" xfId="0" quotePrefix="1" applyFont="1" applyFill="1" applyBorder="1" applyAlignment="1" applyProtection="1">
      <alignment horizontal="center" vertical="center" wrapText="1"/>
      <protection locked="0"/>
    </xf>
    <xf numFmtId="0" fontId="37" fillId="11" borderId="29" xfId="0" quotePrefix="1" applyFont="1" applyFill="1" applyBorder="1" applyAlignment="1" applyProtection="1">
      <alignment horizontal="center" vertical="center" wrapText="1"/>
      <protection hidden="1"/>
    </xf>
    <xf numFmtId="14" fontId="37" fillId="11" borderId="29" xfId="0" applyNumberFormat="1" applyFont="1" applyFill="1" applyBorder="1" applyAlignment="1" applyProtection="1">
      <alignment horizontal="center" vertical="center" wrapText="1"/>
      <protection locked="0"/>
    </xf>
    <xf numFmtId="0" fontId="37" fillId="11" borderId="29" xfId="0" applyFont="1" applyFill="1" applyBorder="1" applyAlignment="1" applyProtection="1">
      <alignment horizontal="center" vertical="center"/>
      <protection hidden="1"/>
    </xf>
    <xf numFmtId="14" fontId="41" fillId="0" borderId="10" xfId="0" applyNumberFormat="1" applyFont="1" applyBorder="1" applyAlignment="1">
      <alignment horizontal="center" vertical="center" wrapText="1"/>
    </xf>
    <xf numFmtId="0" fontId="37" fillId="0" borderId="10" xfId="0" applyFont="1" applyBorder="1" applyAlignment="1" applyProtection="1">
      <alignment horizontal="center" vertical="center"/>
      <protection hidden="1"/>
    </xf>
    <xf numFmtId="0" fontId="35" fillId="13" borderId="21" xfId="0" applyFont="1" applyFill="1" applyBorder="1" applyAlignment="1" applyProtection="1">
      <alignment horizontal="center" vertical="center" wrapText="1"/>
      <protection locked="0"/>
    </xf>
    <xf numFmtId="14" fontId="41" fillId="0" borderId="29" xfId="0" applyNumberFormat="1" applyFont="1" applyBorder="1" applyAlignment="1">
      <alignment horizontal="center" vertical="center" wrapText="1"/>
    </xf>
    <xf numFmtId="0" fontId="36" fillId="0" borderId="10" xfId="0" quotePrefix="1" applyFont="1" applyBorder="1" applyAlignment="1" applyProtection="1">
      <alignment horizontal="center" vertical="center" wrapText="1"/>
      <protection locked="0"/>
    </xf>
    <xf numFmtId="0" fontId="37" fillId="0" borderId="10" xfId="0" quotePrefix="1" applyFont="1" applyBorder="1" applyAlignment="1" applyProtection="1">
      <alignment horizontal="center" vertical="center" wrapText="1"/>
      <protection locked="0"/>
    </xf>
    <xf numFmtId="0" fontId="36" fillId="0" borderId="29" xfId="0" quotePrefix="1" applyFont="1" applyBorder="1" applyAlignment="1" applyProtection="1">
      <alignment horizontal="center" vertical="center" wrapText="1"/>
      <protection locked="0"/>
    </xf>
    <xf numFmtId="0" fontId="35" fillId="11" borderId="43" xfId="0" applyFont="1" applyFill="1" applyBorder="1" applyAlignment="1" applyProtection="1">
      <alignment horizontal="center" vertical="center" wrapText="1"/>
      <protection locked="0"/>
    </xf>
    <xf numFmtId="9" fontId="37" fillId="11" borderId="43" xfId="1" applyFont="1" applyFill="1" applyBorder="1" applyAlignment="1" applyProtection="1">
      <alignment horizontal="center" vertical="center" wrapText="1"/>
    </xf>
    <xf numFmtId="0" fontId="35" fillId="12" borderId="43" xfId="0" applyFont="1" applyFill="1" applyBorder="1" applyAlignment="1" applyProtection="1">
      <alignment horizontal="center" vertical="center" wrapText="1"/>
      <protection locked="0"/>
    </xf>
    <xf numFmtId="9" fontId="35" fillId="0" borderId="43" xfId="1" applyFont="1" applyFill="1" applyBorder="1" applyAlignment="1" applyProtection="1">
      <alignment horizontal="center" vertical="center" wrapText="1"/>
      <protection locked="0"/>
    </xf>
    <xf numFmtId="0" fontId="35" fillId="13" borderId="43" xfId="0" applyFont="1" applyFill="1" applyBorder="1" applyAlignment="1" applyProtection="1">
      <alignment horizontal="center" vertical="center" wrapText="1"/>
      <protection locked="0"/>
    </xf>
    <xf numFmtId="9" fontId="35" fillId="11" borderId="43" xfId="1" applyFont="1" applyFill="1" applyBorder="1" applyAlignment="1" applyProtection="1">
      <alignment horizontal="center" vertical="center" wrapText="1"/>
      <protection locked="0"/>
    </xf>
    <xf numFmtId="0" fontId="37" fillId="11" borderId="43" xfId="0" quotePrefix="1" applyFont="1" applyFill="1" applyBorder="1" applyAlignment="1" applyProtection="1">
      <alignment horizontal="center" vertical="center" wrapText="1"/>
      <protection locked="0"/>
    </xf>
    <xf numFmtId="0" fontId="37" fillId="11" borderId="43" xfId="0" quotePrefix="1" applyFont="1" applyFill="1" applyBorder="1" applyAlignment="1" applyProtection="1">
      <alignment horizontal="center" vertical="center" wrapText="1"/>
      <protection hidden="1"/>
    </xf>
    <xf numFmtId="14" fontId="37" fillId="11" borderId="43" xfId="0" applyNumberFormat="1" applyFont="1" applyFill="1" applyBorder="1" applyAlignment="1" applyProtection="1">
      <alignment horizontal="center" vertical="center" wrapText="1"/>
      <protection locked="0"/>
    </xf>
    <xf numFmtId="0" fontId="37" fillId="11" borderId="43" xfId="0" applyFont="1" applyFill="1" applyBorder="1" applyAlignment="1" applyProtection="1">
      <alignment horizontal="center" vertical="center"/>
      <protection hidden="1"/>
    </xf>
    <xf numFmtId="0" fontId="37" fillId="0" borderId="10" xfId="0" quotePrefix="1" applyFont="1" applyBorder="1" applyAlignment="1" applyProtection="1">
      <alignment horizontal="center" vertical="center" wrapText="1"/>
      <protection locked="0" hidden="1"/>
    </xf>
    <xf numFmtId="14" fontId="37" fillId="0" borderId="10" xfId="0" applyNumberFormat="1" applyFont="1" applyBorder="1" applyAlignment="1" applyProtection="1">
      <alignment horizontal="center" vertical="center" wrapText="1"/>
      <protection locked="0" hidden="1"/>
    </xf>
    <xf numFmtId="14" fontId="41" fillId="0" borderId="10" xfId="0" applyNumberFormat="1" applyFont="1" applyBorder="1" applyAlignment="1">
      <alignment horizontal="center" vertical="center"/>
    </xf>
    <xf numFmtId="14" fontId="37" fillId="0" borderId="10" xfId="0" applyNumberFormat="1" applyFont="1" applyBorder="1" applyAlignment="1" applyProtection="1">
      <alignment horizontal="center" vertical="center"/>
      <protection hidden="1"/>
    </xf>
    <xf numFmtId="14" fontId="37" fillId="0" borderId="29" xfId="0" applyNumberFormat="1" applyFont="1" applyBorder="1" applyAlignment="1" applyProtection="1">
      <alignment horizontal="center" vertical="center" wrapText="1"/>
      <protection locked="0" hidden="1"/>
    </xf>
    <xf numFmtId="14" fontId="41" fillId="0" borderId="29" xfId="0" applyNumberFormat="1" applyFont="1" applyBorder="1" applyAlignment="1">
      <alignment horizontal="center" vertical="center"/>
    </xf>
    <xf numFmtId="0" fontId="36" fillId="0" borderId="20" xfId="0" applyFont="1" applyBorder="1" applyAlignment="1" applyProtection="1">
      <alignment horizontal="center" vertical="center" wrapText="1"/>
      <protection locked="0"/>
    </xf>
    <xf numFmtId="9" fontId="37" fillId="0" borderId="10" xfId="1" applyFont="1" applyFill="1" applyBorder="1" applyAlignment="1" applyProtection="1">
      <alignment horizontal="center" vertical="center" wrapText="1"/>
      <protection hidden="1"/>
    </xf>
    <xf numFmtId="0" fontId="42" fillId="0" borderId="10" xfId="0" applyFont="1" applyBorder="1" applyAlignment="1" applyProtection="1">
      <alignment horizontal="center" vertical="center" wrapText="1"/>
      <protection locked="0"/>
    </xf>
    <xf numFmtId="9" fontId="37" fillId="0" borderId="10" xfId="1" applyFont="1" applyBorder="1" applyAlignment="1" applyProtection="1">
      <alignment horizontal="center" vertical="center" wrapText="1"/>
      <protection hidden="1"/>
    </xf>
    <xf numFmtId="0" fontId="35" fillId="0" borderId="29" xfId="0" applyFont="1" applyBorder="1" applyAlignment="1" applyProtection="1">
      <alignment horizontal="center" vertical="center"/>
      <protection hidden="1"/>
    </xf>
    <xf numFmtId="9" fontId="37" fillId="0" borderId="29" xfId="1" applyFont="1" applyFill="1" applyBorder="1" applyAlignment="1" applyProtection="1">
      <alignment horizontal="center" vertical="center" wrapText="1"/>
      <protection hidden="1"/>
    </xf>
    <xf numFmtId="0" fontId="36" fillId="0" borderId="29" xfId="0" applyFont="1" applyBorder="1" applyAlignment="1" applyProtection="1">
      <alignment horizontal="center" vertical="center" wrapText="1"/>
      <protection hidden="1"/>
    </xf>
    <xf numFmtId="9" fontId="37" fillId="0" borderId="29" xfId="1" applyFont="1" applyBorder="1" applyAlignment="1" applyProtection="1">
      <alignment horizontal="center" vertical="center" wrapText="1"/>
      <protection hidden="1"/>
    </xf>
    <xf numFmtId="9" fontId="4" fillId="0" borderId="20" xfId="1" applyFont="1" applyFill="1" applyBorder="1" applyAlignment="1" applyProtection="1">
      <alignment horizontal="center" vertical="center" wrapText="1"/>
      <protection locked="0"/>
    </xf>
    <xf numFmtId="0" fontId="0" fillId="0" borderId="6" xfId="0" applyBorder="1" applyAlignment="1" applyProtection="1">
      <alignment horizontal="center" vertical="center" wrapText="1"/>
      <protection locked="0"/>
    </xf>
    <xf numFmtId="0" fontId="4" fillId="0" borderId="20" xfId="0" applyFont="1" applyBorder="1" applyProtection="1">
      <protection hidden="1"/>
    </xf>
    <xf numFmtId="0" fontId="35" fillId="0" borderId="36" xfId="0" applyFont="1" applyBorder="1" applyAlignment="1" applyProtection="1">
      <alignment horizontal="center" vertical="center" wrapText="1"/>
      <protection locked="0"/>
    </xf>
    <xf numFmtId="0" fontId="17" fillId="0" borderId="49" xfId="0" applyFont="1" applyBorder="1" applyAlignment="1" applyProtection="1">
      <alignment horizontal="center" vertical="center" wrapText="1"/>
      <protection locked="0"/>
    </xf>
    <xf numFmtId="9" fontId="37" fillId="16" borderId="43" xfId="1" applyFont="1" applyFill="1" applyBorder="1" applyAlignment="1" applyProtection="1">
      <alignment horizontal="center" vertical="center" wrapText="1"/>
      <protection locked="0"/>
    </xf>
    <xf numFmtId="0" fontId="37" fillId="0" borderId="8" xfId="0" applyFont="1" applyBorder="1" applyAlignment="1" applyProtection="1">
      <alignment horizontal="center" vertical="center" wrapText="1"/>
      <protection hidden="1"/>
    </xf>
    <xf numFmtId="0" fontId="17" fillId="0" borderId="47" xfId="0" quotePrefix="1" applyFont="1" applyBorder="1" applyAlignment="1" applyProtection="1">
      <alignment horizontal="left" vertical="center" wrapText="1"/>
      <protection hidden="1"/>
    </xf>
    <xf numFmtId="0" fontId="0" fillId="0" borderId="43" xfId="0" applyBorder="1"/>
    <xf numFmtId="0" fontId="16" fillId="0" borderId="50" xfId="0" applyFont="1" applyBorder="1" applyAlignment="1" applyProtection="1">
      <alignment horizontal="center" vertical="center" wrapText="1"/>
      <protection locked="0"/>
    </xf>
    <xf numFmtId="0" fontId="17" fillId="0" borderId="49" xfId="0" applyFont="1" applyBorder="1" applyAlignment="1" applyProtection="1">
      <alignment horizontal="left" vertical="center" wrapText="1"/>
      <protection locked="0"/>
    </xf>
    <xf numFmtId="0" fontId="20" fillId="0" borderId="49" xfId="0" applyFont="1" applyBorder="1" applyAlignment="1" applyProtection="1">
      <alignment horizontal="center" vertical="center" wrapText="1"/>
      <protection locked="0"/>
    </xf>
    <xf numFmtId="0" fontId="13" fillId="0" borderId="49" xfId="0" applyFont="1" applyBorder="1" applyAlignment="1" applyProtection="1">
      <alignment horizontal="center" vertical="center" wrapText="1"/>
      <protection locked="0"/>
    </xf>
    <xf numFmtId="0" fontId="35" fillId="0" borderId="1" xfId="0" applyFont="1" applyBorder="1" applyAlignment="1" applyProtection="1">
      <alignment horizontal="center" vertical="center"/>
      <protection hidden="1"/>
    </xf>
    <xf numFmtId="0" fontId="35" fillId="0" borderId="47" xfId="0" applyFont="1" applyBorder="1" applyAlignment="1" applyProtection="1">
      <alignment horizontal="center" vertical="center" wrapText="1"/>
      <protection locked="0"/>
    </xf>
    <xf numFmtId="0" fontId="37" fillId="4" borderId="43" xfId="0" applyFont="1" applyFill="1" applyBorder="1" applyAlignment="1" applyProtection="1">
      <alignment horizontal="center" vertical="center" wrapText="1"/>
      <protection locked="0" hidden="1"/>
    </xf>
    <xf numFmtId="9" fontId="35" fillId="0" borderId="43" xfId="1" applyFont="1" applyBorder="1" applyAlignment="1" applyProtection="1">
      <alignment horizontal="center" vertical="center" wrapText="1"/>
      <protection locked="0"/>
    </xf>
    <xf numFmtId="0" fontId="37" fillId="0" borderId="49" xfId="0" applyFont="1" applyBorder="1" applyAlignment="1" applyProtection="1">
      <alignment horizontal="center" vertical="center" wrapText="1"/>
      <protection locked="0"/>
    </xf>
    <xf numFmtId="0" fontId="36" fillId="0" borderId="43" xfId="0" applyFont="1" applyBorder="1" applyAlignment="1">
      <alignment horizontal="center" vertical="center" wrapText="1"/>
    </xf>
    <xf numFmtId="0" fontId="35" fillId="0" borderId="50" xfId="0" applyFont="1" applyBorder="1" applyAlignment="1" applyProtection="1">
      <alignment horizontal="center" vertical="center" wrapText="1"/>
      <protection locked="0"/>
    </xf>
    <xf numFmtId="0" fontId="36" fillId="0" borderId="49" xfId="0" applyFont="1" applyBorder="1" applyAlignment="1" applyProtection="1">
      <alignment horizontal="center" vertical="center" wrapText="1"/>
      <protection locked="0"/>
    </xf>
    <xf numFmtId="9" fontId="37" fillId="0" borderId="49" xfId="1" applyFont="1" applyBorder="1" applyAlignment="1" applyProtection="1">
      <alignment horizontal="center" vertical="center" wrapText="1"/>
      <protection locked="0"/>
    </xf>
    <xf numFmtId="0" fontId="35" fillId="0" borderId="49" xfId="0" applyFont="1" applyBorder="1" applyAlignment="1" applyProtection="1">
      <alignment horizontal="center" vertical="center" wrapText="1"/>
      <protection locked="0"/>
    </xf>
    <xf numFmtId="9" fontId="35" fillId="0" borderId="49" xfId="1" applyFont="1" applyBorder="1" applyAlignment="1" applyProtection="1">
      <alignment horizontal="center" vertical="center" wrapText="1"/>
      <protection locked="0"/>
    </xf>
    <xf numFmtId="0" fontId="37" fillId="0" borderId="12" xfId="0" quotePrefix="1" applyFont="1" applyBorder="1" applyAlignment="1" applyProtection="1">
      <alignment horizontal="center" vertical="center" wrapText="1"/>
      <protection hidden="1"/>
    </xf>
    <xf numFmtId="0" fontId="37" fillId="0" borderId="25" xfId="0" applyFont="1" applyBorder="1" applyAlignment="1" applyProtection="1">
      <alignment horizontal="center" vertical="center" wrapText="1"/>
      <protection hidden="1"/>
    </xf>
    <xf numFmtId="0" fontId="37" fillId="0" borderId="9" xfId="0" quotePrefix="1" applyFont="1" applyBorder="1" applyAlignment="1" applyProtection="1">
      <alignment horizontal="center" vertical="center" wrapText="1"/>
      <protection hidden="1"/>
    </xf>
    <xf numFmtId="0" fontId="37" fillId="0" borderId="25" xfId="0" quotePrefix="1" applyFont="1" applyBorder="1" applyAlignment="1" applyProtection="1">
      <alignment horizontal="center" vertical="center" wrapText="1"/>
      <protection hidden="1"/>
    </xf>
    <xf numFmtId="0" fontId="37" fillId="0" borderId="47" xfId="0" quotePrefix="1" applyFont="1" applyBorder="1" applyAlignment="1" applyProtection="1">
      <alignment horizontal="center" vertical="center" wrapText="1"/>
      <protection hidden="1"/>
    </xf>
    <xf numFmtId="0" fontId="37" fillId="0" borderId="46" xfId="0" applyFont="1" applyBorder="1" applyAlignment="1" applyProtection="1">
      <alignment horizontal="center" vertical="center" wrapText="1"/>
      <protection locked="0"/>
    </xf>
    <xf numFmtId="0" fontId="37" fillId="0" borderId="28" xfId="0" applyFont="1" applyBorder="1" applyAlignment="1" applyProtection="1">
      <alignment horizontal="center" vertical="center" wrapText="1"/>
      <protection locked="0"/>
    </xf>
    <xf numFmtId="0" fontId="37" fillId="0" borderId="43" xfId="0" applyFont="1" applyBorder="1" applyAlignment="1" applyProtection="1">
      <alignment horizontal="center" vertical="center" wrapText="1"/>
      <protection locked="0" hidden="1"/>
    </xf>
    <xf numFmtId="9" fontId="36" fillId="0" borderId="43" xfId="1" applyFont="1" applyBorder="1" applyAlignment="1" applyProtection="1">
      <alignment horizontal="center" vertical="center" wrapText="1"/>
      <protection locked="0"/>
    </xf>
    <xf numFmtId="9" fontId="38" fillId="0" borderId="43" xfId="1" applyFont="1" applyBorder="1" applyAlignment="1" applyProtection="1">
      <alignment horizontal="center" vertical="center" wrapText="1"/>
      <protection locked="0"/>
    </xf>
    <xf numFmtId="0" fontId="37" fillId="0" borderId="39" xfId="0" applyFont="1" applyBorder="1" applyAlignment="1">
      <alignment horizontal="center" vertical="center" wrapText="1"/>
    </xf>
    <xf numFmtId="0" fontId="37" fillId="0" borderId="29" xfId="0" applyFont="1" applyBorder="1" applyAlignment="1">
      <alignment horizontal="center" vertical="center"/>
    </xf>
    <xf numFmtId="0" fontId="37" fillId="0" borderId="44" xfId="0" applyFont="1" applyBorder="1" applyAlignment="1">
      <alignment horizontal="center" vertical="center" wrapText="1"/>
    </xf>
    <xf numFmtId="0" fontId="37" fillId="0" borderId="10" xfId="0" applyFont="1" applyBorder="1" applyAlignment="1">
      <alignment horizontal="center" vertical="center"/>
    </xf>
    <xf numFmtId="0" fontId="37" fillId="0" borderId="48" xfId="0" applyFont="1" applyBorder="1" applyAlignment="1">
      <alignment horizontal="center" vertical="center" wrapText="1"/>
    </xf>
    <xf numFmtId="0" fontId="37" fillId="0" borderId="43" xfId="0" applyFont="1" applyBorder="1" applyAlignment="1">
      <alignment horizontal="center" vertical="center"/>
    </xf>
    <xf numFmtId="0" fontId="6" fillId="0" borderId="29" xfId="0" applyFont="1" applyBorder="1" applyAlignment="1" applyProtection="1">
      <alignment vertical="center" wrapText="1"/>
      <protection hidden="1"/>
    </xf>
    <xf numFmtId="0" fontId="36" fillId="4" borderId="1" xfId="0" applyFont="1" applyFill="1" applyBorder="1" applyAlignment="1" applyProtection="1">
      <alignment horizontal="center" vertical="center" wrapText="1"/>
      <protection locked="0"/>
    </xf>
    <xf numFmtId="0" fontId="36" fillId="4" borderId="1" xfId="0" applyFont="1" applyFill="1" applyBorder="1" applyAlignment="1" applyProtection="1">
      <alignment horizontal="center" vertical="center" wrapText="1"/>
      <protection locked="0" hidden="1"/>
    </xf>
    <xf numFmtId="0" fontId="56" fillId="0" borderId="1" xfId="0" applyFont="1" applyBorder="1" applyAlignment="1">
      <alignment horizontal="center" vertical="center" wrapText="1"/>
    </xf>
    <xf numFmtId="0" fontId="37" fillId="0" borderId="1" xfId="0" applyFont="1" applyBorder="1" applyAlignment="1">
      <alignment horizontal="center" vertical="center"/>
    </xf>
    <xf numFmtId="0" fontId="36" fillId="0" borderId="10" xfId="0" applyFont="1" applyBorder="1" applyAlignment="1" applyProtection="1">
      <alignment horizontal="center" vertical="center" wrapText="1"/>
      <protection hidden="1"/>
    </xf>
    <xf numFmtId="9" fontId="36" fillId="0" borderId="10" xfId="1" applyFont="1" applyBorder="1" applyAlignment="1" applyProtection="1">
      <alignment horizontal="center" vertical="center" wrapText="1"/>
      <protection hidden="1"/>
    </xf>
    <xf numFmtId="9" fontId="36" fillId="0" borderId="29" xfId="1" applyFont="1" applyBorder="1" applyAlignment="1" applyProtection="1">
      <alignment horizontal="center" vertical="center" wrapText="1"/>
      <protection hidden="1"/>
    </xf>
    <xf numFmtId="0" fontId="35" fillId="16" borderId="43" xfId="0" applyFont="1" applyFill="1" applyBorder="1" applyAlignment="1" applyProtection="1">
      <alignment horizontal="center" vertical="center" wrapText="1"/>
      <protection locked="0"/>
    </xf>
    <xf numFmtId="0" fontId="36" fillId="0" borderId="1" xfId="0" quotePrefix="1" applyFont="1" applyBorder="1" applyAlignment="1" applyProtection="1">
      <alignment horizontal="center" vertical="center" wrapText="1"/>
      <protection hidden="1"/>
    </xf>
    <xf numFmtId="0" fontId="36" fillId="4" borderId="10" xfId="0" applyFont="1" applyFill="1" applyBorder="1" applyAlignment="1" applyProtection="1">
      <alignment horizontal="center" vertical="center" wrapText="1"/>
      <protection locked="0"/>
    </xf>
    <xf numFmtId="0" fontId="36" fillId="0" borderId="10" xfId="0" quotePrefix="1" applyFont="1" applyBorder="1" applyAlignment="1" applyProtection="1">
      <alignment horizontal="center" vertical="center" wrapText="1"/>
      <protection hidden="1"/>
    </xf>
    <xf numFmtId="0" fontId="36" fillId="4" borderId="10" xfId="0" quotePrefix="1" applyFont="1" applyFill="1" applyBorder="1" applyAlignment="1" applyProtection="1">
      <alignment horizontal="center" vertical="center" wrapText="1"/>
      <protection locked="0"/>
    </xf>
    <xf numFmtId="0" fontId="36" fillId="4" borderId="29" xfId="0" quotePrefix="1" applyFont="1" applyFill="1" applyBorder="1" applyAlignment="1" applyProtection="1">
      <alignment horizontal="center" vertical="center" wrapText="1"/>
      <protection locked="0"/>
    </xf>
    <xf numFmtId="0" fontId="36" fillId="4" borderId="10" xfId="0" applyFont="1" applyFill="1" applyBorder="1" applyAlignment="1" applyProtection="1">
      <alignment horizontal="center" vertical="center" wrapText="1"/>
      <protection locked="0" hidden="1"/>
    </xf>
    <xf numFmtId="0" fontId="36" fillId="4" borderId="29" xfId="0" applyFont="1" applyFill="1" applyBorder="1" applyAlignment="1" applyProtection="1">
      <alignment horizontal="center" vertical="center" wrapText="1"/>
      <protection locked="0" hidden="1"/>
    </xf>
    <xf numFmtId="0" fontId="36" fillId="4" borderId="43" xfId="0" applyFont="1" applyFill="1" applyBorder="1" applyAlignment="1" applyProtection="1">
      <alignment horizontal="center" vertical="center" wrapText="1"/>
      <protection locked="0"/>
    </xf>
    <xf numFmtId="14" fontId="36" fillId="4" borderId="43" xfId="0" applyNumberFormat="1" applyFont="1" applyFill="1" applyBorder="1" applyAlignment="1" applyProtection="1">
      <alignment horizontal="center" vertical="center" wrapText="1"/>
      <protection locked="0"/>
    </xf>
    <xf numFmtId="0" fontId="36" fillId="4" borderId="10" xfId="0" applyFont="1" applyFill="1" applyBorder="1" applyAlignment="1" applyProtection="1">
      <alignment horizontal="center" vertical="center" wrapText="1"/>
      <protection hidden="1"/>
    </xf>
    <xf numFmtId="0" fontId="36" fillId="4" borderId="29" xfId="0" applyFont="1" applyFill="1" applyBorder="1" applyAlignment="1" applyProtection="1">
      <alignment horizontal="center" vertical="center" wrapText="1"/>
      <protection hidden="1"/>
    </xf>
    <xf numFmtId="0" fontId="36" fillId="4" borderId="43" xfId="0" applyFont="1" applyFill="1" applyBorder="1" applyAlignment="1" applyProtection="1">
      <alignment horizontal="center" vertical="center" wrapText="1"/>
      <protection locked="0" hidden="1"/>
    </xf>
    <xf numFmtId="0" fontId="57" fillId="0" borderId="29" xfId="0" applyFont="1" applyBorder="1" applyAlignment="1" applyProtection="1">
      <alignment horizontal="center" vertical="center"/>
      <protection hidden="1"/>
    </xf>
    <xf numFmtId="0" fontId="56" fillId="0" borderId="29" xfId="0" applyFont="1" applyBorder="1" applyAlignment="1">
      <alignment horizontal="center" vertical="center" wrapText="1"/>
    </xf>
    <xf numFmtId="0" fontId="16" fillId="13" borderId="43" xfId="0" applyFont="1" applyFill="1" applyBorder="1" applyAlignment="1" applyProtection="1">
      <alignment horizontal="center" vertical="center" wrapText="1"/>
      <protection locked="0"/>
    </xf>
    <xf numFmtId="0" fontId="35" fillId="12" borderId="18" xfId="0" applyFont="1" applyFill="1" applyBorder="1" applyAlignment="1" applyProtection="1">
      <alignment vertical="center" wrapText="1"/>
      <protection locked="0"/>
    </xf>
    <xf numFmtId="0" fontId="35" fillId="12" borderId="21" xfId="0" applyFont="1" applyFill="1" applyBorder="1" applyAlignment="1" applyProtection="1">
      <alignment vertical="center" wrapText="1"/>
      <protection locked="0"/>
    </xf>
    <xf numFmtId="0" fontId="37" fillId="0" borderId="20" xfId="0" applyFont="1" applyBorder="1" applyAlignment="1">
      <alignment horizontal="center" vertical="center"/>
    </xf>
    <xf numFmtId="0" fontId="37" fillId="0" borderId="29" xfId="0" applyFont="1" applyBorder="1" applyAlignment="1">
      <alignment horizontal="center" vertical="center" wrapText="1"/>
    </xf>
    <xf numFmtId="0" fontId="37" fillId="0" borderId="43" xfId="0" applyFont="1" applyBorder="1" applyAlignment="1">
      <alignment horizontal="center" vertical="center" wrapText="1"/>
    </xf>
    <xf numFmtId="0" fontId="37" fillId="0" borderId="21" xfId="0" applyFont="1" applyBorder="1" applyAlignment="1">
      <alignment horizontal="center" vertical="center"/>
    </xf>
    <xf numFmtId="0" fontId="35" fillId="12" borderId="29" xfId="0" applyFont="1" applyFill="1" applyBorder="1" applyAlignment="1" applyProtection="1">
      <alignment vertical="center" wrapText="1"/>
      <protection locked="0"/>
    </xf>
    <xf numFmtId="0" fontId="35" fillId="12" borderId="43" xfId="0" applyFont="1" applyFill="1" applyBorder="1" applyAlignment="1" applyProtection="1">
      <alignment vertical="center" wrapText="1"/>
      <protection locked="0"/>
    </xf>
    <xf numFmtId="0" fontId="38" fillId="0" borderId="21" xfId="0" applyFont="1" applyBorder="1" applyAlignment="1" applyProtection="1">
      <alignment horizontal="center" vertical="center" wrapText="1"/>
      <protection locked="0"/>
    </xf>
    <xf numFmtId="9" fontId="36" fillId="0" borderId="21" xfId="1" applyFont="1" applyBorder="1" applyAlignment="1" applyProtection="1">
      <alignment horizontal="center" vertical="center" wrapText="1"/>
      <protection locked="0"/>
    </xf>
    <xf numFmtId="0" fontId="37" fillId="11" borderId="21" xfId="0" applyFont="1" applyFill="1" applyBorder="1" applyAlignment="1" applyProtection="1">
      <alignment horizontal="center" vertical="center" wrapText="1"/>
      <protection locked="0"/>
    </xf>
    <xf numFmtId="9" fontId="36" fillId="4" borderId="21" xfId="1" applyFont="1" applyFill="1" applyBorder="1" applyAlignment="1" applyProtection="1">
      <alignment horizontal="center" vertical="center" wrapText="1"/>
      <protection locked="0"/>
    </xf>
    <xf numFmtId="0" fontId="42" fillId="4" borderId="21" xfId="0" applyFont="1" applyFill="1" applyBorder="1" applyAlignment="1" applyProtection="1">
      <alignment horizontal="center" vertical="center" wrapText="1"/>
      <protection locked="0"/>
    </xf>
    <xf numFmtId="0" fontId="37" fillId="0" borderId="21" xfId="0" quotePrefix="1" applyFont="1" applyBorder="1" applyAlignment="1" applyProtection="1">
      <alignment horizontal="center" vertical="center" wrapText="1"/>
      <protection hidden="1"/>
    </xf>
    <xf numFmtId="0" fontId="36" fillId="4" borderId="21" xfId="0" applyFont="1" applyFill="1" applyBorder="1" applyAlignment="1" applyProtection="1">
      <alignment horizontal="center" vertical="center" wrapText="1"/>
      <protection locked="0"/>
    </xf>
    <xf numFmtId="0" fontId="37" fillId="4" borderId="21" xfId="0" applyFont="1" applyFill="1" applyBorder="1" applyAlignment="1" applyProtection="1">
      <alignment horizontal="center" vertical="center" wrapText="1"/>
      <protection locked="0"/>
    </xf>
    <xf numFmtId="0" fontId="36" fillId="4" borderId="21" xfId="0" applyFont="1" applyFill="1" applyBorder="1" applyAlignment="1" applyProtection="1">
      <alignment horizontal="center" vertical="center" wrapText="1"/>
      <protection locked="0" hidden="1"/>
    </xf>
    <xf numFmtId="0" fontId="36" fillId="4" borderId="21" xfId="0" applyFont="1" applyFill="1" applyBorder="1" applyAlignment="1" applyProtection="1">
      <alignment horizontal="center" vertical="center" wrapText="1"/>
      <protection hidden="1"/>
    </xf>
    <xf numFmtId="0" fontId="36" fillId="4" borderId="20" xfId="0" applyFont="1" applyFill="1" applyBorder="1" applyAlignment="1" applyProtection="1">
      <alignment horizontal="center" vertical="center" wrapText="1"/>
      <protection locked="0"/>
    </xf>
    <xf numFmtId="0" fontId="37" fillId="0" borderId="0" xfId="0" applyFont="1" applyAlignment="1">
      <alignment horizontal="center" vertical="center" wrapText="1"/>
    </xf>
    <xf numFmtId="0" fontId="35" fillId="0" borderId="52" xfId="0" applyFont="1" applyBorder="1" applyAlignment="1" applyProtection="1">
      <alignment horizontal="center" vertical="center" wrapText="1"/>
      <protection locked="0"/>
    </xf>
    <xf numFmtId="0" fontId="37" fillId="11" borderId="21" xfId="0" applyFont="1" applyFill="1" applyBorder="1" applyAlignment="1" applyProtection="1">
      <alignment horizontal="center" vertical="center" wrapText="1"/>
      <protection locked="0" hidden="1"/>
    </xf>
    <xf numFmtId="0" fontId="0" fillId="0" borderId="20" xfId="0" applyBorder="1" applyAlignment="1" applyProtection="1">
      <alignment horizontal="left" vertical="top" wrapText="1"/>
      <protection hidden="1"/>
    </xf>
    <xf numFmtId="0" fontId="0" fillId="0" borderId="38" xfId="0" applyBorder="1" applyAlignment="1" applyProtection="1">
      <alignment horizontal="center" vertical="center" wrapText="1"/>
      <protection locked="0"/>
    </xf>
    <xf numFmtId="0" fontId="0" fillId="0" borderId="30" xfId="0" applyBorder="1" applyAlignment="1" applyProtection="1">
      <alignment horizontal="center" vertical="center" wrapText="1"/>
      <protection locked="0"/>
    </xf>
    <xf numFmtId="0" fontId="0" fillId="0" borderId="53" xfId="0" applyBorder="1" applyAlignment="1" applyProtection="1">
      <alignment horizontal="justify" vertical="center" wrapText="1"/>
      <protection hidden="1"/>
    </xf>
    <xf numFmtId="0" fontId="0" fillId="0" borderId="54" xfId="0" applyBorder="1" applyAlignment="1" applyProtection="1">
      <alignment horizontal="center" vertical="center" wrapText="1"/>
      <protection hidden="1"/>
    </xf>
    <xf numFmtId="0" fontId="34" fillId="0" borderId="54" xfId="0" applyFont="1" applyBorder="1" applyAlignment="1" applyProtection="1">
      <alignment horizontal="center" vertical="center"/>
      <protection hidden="1"/>
    </xf>
    <xf numFmtId="0" fontId="34" fillId="0" borderId="55" xfId="0" applyFont="1" applyBorder="1" applyAlignment="1" applyProtection="1">
      <alignment horizontal="center" vertical="center"/>
      <protection hidden="1"/>
    </xf>
    <xf numFmtId="0" fontId="4" fillId="0" borderId="1" xfId="0" applyFont="1" applyBorder="1" applyProtection="1">
      <protection hidden="1"/>
    </xf>
    <xf numFmtId="0" fontId="54" fillId="0" borderId="1" xfId="0" applyFont="1" applyBorder="1" applyAlignment="1">
      <alignment wrapText="1"/>
    </xf>
    <xf numFmtId="0" fontId="54" fillId="0" borderId="20" xfId="0" applyFont="1" applyBorder="1" applyAlignment="1">
      <alignment wrapText="1"/>
    </xf>
    <xf numFmtId="0" fontId="4" fillId="0" borderId="29" xfId="0" applyFont="1" applyBorder="1" applyProtection="1">
      <protection hidden="1"/>
    </xf>
    <xf numFmtId="0" fontId="54" fillId="0" borderId="29" xfId="0" applyFont="1" applyBorder="1" applyAlignment="1">
      <alignment wrapText="1"/>
    </xf>
    <xf numFmtId="9" fontId="1" fillId="0" borderId="43" xfId="6" applyFont="1" applyBorder="1" applyAlignment="1" applyProtection="1">
      <alignment horizontal="left" vertical="center" wrapText="1"/>
      <protection locked="0"/>
    </xf>
    <xf numFmtId="0" fontId="29" fillId="11" borderId="46" xfId="0" applyFont="1" applyFill="1" applyBorder="1" applyAlignment="1">
      <alignment horizontal="center" vertical="center" wrapText="1"/>
    </xf>
    <xf numFmtId="0" fontId="34" fillId="0" borderId="56" xfId="0" applyFont="1" applyBorder="1" applyAlignment="1" applyProtection="1">
      <alignment horizontal="center" vertical="center"/>
      <protection hidden="1"/>
    </xf>
    <xf numFmtId="0" fontId="4" fillId="0" borderId="43" xfId="0" applyFont="1" applyBorder="1" applyProtection="1">
      <protection hidden="1"/>
    </xf>
    <xf numFmtId="0" fontId="54" fillId="0" borderId="43" xfId="0" applyFont="1" applyBorder="1" applyAlignment="1">
      <alignment wrapText="1"/>
    </xf>
    <xf numFmtId="0" fontId="21" fillId="0" borderId="47" xfId="0" applyFont="1" applyBorder="1" applyAlignment="1" applyProtection="1">
      <alignment horizontal="center" vertical="center" wrapText="1"/>
      <protection locked="0"/>
    </xf>
    <xf numFmtId="9" fontId="17" fillId="16" borderId="43" xfId="6" applyFont="1" applyFill="1" applyBorder="1" applyAlignment="1" applyProtection="1">
      <alignment horizontal="justify" vertical="center" wrapText="1"/>
      <protection locked="0"/>
    </xf>
    <xf numFmtId="9" fontId="1" fillId="0" borderId="49" xfId="6" applyFont="1" applyBorder="1" applyAlignment="1" applyProtection="1">
      <alignment horizontal="left" vertical="center" wrapText="1"/>
      <protection locked="0"/>
    </xf>
    <xf numFmtId="0" fontId="20" fillId="0" borderId="49" xfId="0" applyFont="1" applyBorder="1" applyAlignment="1" applyProtection="1">
      <alignment vertical="center" wrapText="1"/>
      <protection locked="0"/>
    </xf>
    <xf numFmtId="0" fontId="17" fillId="0" borderId="49" xfId="0" applyFont="1" applyBorder="1" applyAlignment="1" applyProtection="1">
      <alignment vertical="center" wrapText="1"/>
      <protection locked="0"/>
    </xf>
    <xf numFmtId="0" fontId="53" fillId="0" borderId="43" xfId="0" applyFont="1" applyBorder="1" applyAlignment="1">
      <alignment wrapText="1"/>
    </xf>
    <xf numFmtId="9" fontId="17" fillId="0" borderId="21" xfId="6" applyFont="1" applyBorder="1" applyAlignment="1" applyProtection="1">
      <alignment vertical="center" wrapText="1"/>
      <protection locked="0"/>
    </xf>
    <xf numFmtId="9" fontId="17" fillId="0" borderId="20" xfId="1" applyFont="1" applyFill="1" applyBorder="1" applyAlignment="1" applyProtection="1">
      <alignment horizontal="center" vertical="center" wrapText="1"/>
      <protection locked="0"/>
    </xf>
    <xf numFmtId="9" fontId="17" fillId="0" borderId="21" xfId="1" applyFont="1" applyFill="1" applyBorder="1" applyAlignment="1" applyProtection="1">
      <alignment horizontal="center" vertical="center" wrapText="1"/>
      <protection locked="0"/>
    </xf>
    <xf numFmtId="0" fontId="17" fillId="0" borderId="21" xfId="0" applyFont="1" applyBorder="1" applyAlignment="1" applyProtection="1">
      <alignment horizontal="center" vertical="center" wrapText="1"/>
      <protection locked="0" hidden="1"/>
    </xf>
    <xf numFmtId="9" fontId="37" fillId="0" borderId="45" xfId="0" applyNumberFormat="1" applyFont="1" applyBorder="1" applyAlignment="1" applyProtection="1">
      <alignment horizontal="center" vertical="center" wrapText="1"/>
      <protection locked="0"/>
    </xf>
    <xf numFmtId="0" fontId="36" fillId="11" borderId="45" xfId="0" quotePrefix="1" applyFont="1" applyFill="1" applyBorder="1" applyAlignment="1" applyProtection="1">
      <alignment horizontal="center" vertical="center" wrapText="1"/>
      <protection hidden="1"/>
    </xf>
    <xf numFmtId="0" fontId="36" fillId="11" borderId="45" xfId="0" quotePrefix="1" applyFont="1" applyFill="1" applyBorder="1" applyAlignment="1" applyProtection="1">
      <alignment horizontal="center" vertical="center" wrapText="1"/>
      <protection locked="0"/>
    </xf>
    <xf numFmtId="9" fontId="37" fillId="0" borderId="57" xfId="0" applyNumberFormat="1" applyFont="1" applyBorder="1" applyAlignment="1" applyProtection="1">
      <alignment horizontal="center" vertical="center" wrapText="1"/>
      <protection locked="0"/>
    </xf>
    <xf numFmtId="0" fontId="38" fillId="0" borderId="57" xfId="0" applyFont="1" applyBorder="1" applyAlignment="1" applyProtection="1">
      <alignment horizontal="center" vertical="center" wrapText="1"/>
      <protection locked="0"/>
    </xf>
    <xf numFmtId="9" fontId="39" fillId="0" borderId="57" xfId="1" applyFont="1" applyFill="1" applyBorder="1" applyAlignment="1" applyProtection="1">
      <alignment horizontal="center" vertical="center" wrapText="1"/>
      <protection locked="0"/>
    </xf>
    <xf numFmtId="0" fontId="39" fillId="0" borderId="57" xfId="0" applyFont="1" applyBorder="1" applyAlignment="1" applyProtection="1">
      <alignment horizontal="center" vertical="center" wrapText="1"/>
      <protection locked="0"/>
    </xf>
    <xf numFmtId="0" fontId="36" fillId="0" borderId="57" xfId="0" applyFont="1" applyBorder="1" applyAlignment="1" applyProtection="1">
      <alignment horizontal="center" vertical="center" wrapText="1"/>
      <protection locked="0"/>
    </xf>
    <xf numFmtId="9" fontId="37" fillId="0" borderId="57" xfId="1" applyFont="1" applyFill="1" applyBorder="1" applyAlignment="1" applyProtection="1">
      <alignment horizontal="center" vertical="center" wrapText="1"/>
      <protection locked="0"/>
    </xf>
    <xf numFmtId="0" fontId="35" fillId="0" borderId="57" xfId="0" applyFont="1" applyBorder="1" applyAlignment="1" applyProtection="1">
      <alignment horizontal="center" vertical="center" wrapText="1"/>
      <protection locked="0"/>
    </xf>
    <xf numFmtId="0" fontId="36" fillId="0" borderId="57" xfId="0" quotePrefix="1" applyFont="1" applyBorder="1" applyAlignment="1" applyProtection="1">
      <alignment horizontal="center" vertical="center" wrapText="1"/>
      <protection hidden="1"/>
    </xf>
    <xf numFmtId="0" fontId="37" fillId="0" borderId="57" xfId="0" applyFont="1" applyBorder="1" applyAlignment="1" applyProtection="1">
      <alignment horizontal="center" vertical="center" wrapText="1"/>
      <protection locked="0"/>
    </xf>
    <xf numFmtId="0" fontId="37" fillId="0" borderId="45" xfId="0" applyFont="1" applyBorder="1" applyAlignment="1" applyProtection="1">
      <alignment horizontal="center" vertical="center" wrapText="1"/>
      <protection locked="0"/>
    </xf>
    <xf numFmtId="0" fontId="35" fillId="0" borderId="45" xfId="0" applyFont="1" applyBorder="1" applyAlignment="1" applyProtection="1">
      <alignment horizontal="center" vertical="center" wrapText="1"/>
      <protection locked="0"/>
    </xf>
    <xf numFmtId="0" fontId="36" fillId="11" borderId="57" xfId="0" applyFont="1" applyFill="1" applyBorder="1" applyAlignment="1" applyProtection="1">
      <alignment horizontal="center" vertical="center" wrapText="1"/>
      <protection locked="0"/>
    </xf>
    <xf numFmtId="0" fontId="38" fillId="11" borderId="21" xfId="0" applyFont="1" applyFill="1" applyBorder="1" applyAlignment="1" applyProtection="1">
      <alignment horizontal="center" vertical="center" wrapText="1"/>
      <protection locked="0"/>
    </xf>
    <xf numFmtId="9" fontId="36" fillId="0" borderId="21" xfId="1" applyFont="1" applyFill="1" applyBorder="1" applyAlignment="1" applyProtection="1">
      <alignment horizontal="center" vertical="center" wrapText="1"/>
      <protection locked="0"/>
    </xf>
    <xf numFmtId="0" fontId="35" fillId="11" borderId="21" xfId="0" applyFont="1" applyFill="1" applyBorder="1" applyAlignment="1" applyProtection="1">
      <alignment horizontal="center" vertical="center" wrapText="1"/>
      <protection locked="0"/>
    </xf>
    <xf numFmtId="9" fontId="36" fillId="0" borderId="43" xfId="1" applyFont="1" applyFill="1" applyBorder="1" applyAlignment="1" applyProtection="1">
      <alignment horizontal="center" vertical="center" wrapText="1"/>
      <protection locked="0"/>
    </xf>
    <xf numFmtId="9" fontId="37" fillId="0" borderId="43" xfId="5" applyFont="1" applyBorder="1" applyAlignment="1" applyProtection="1">
      <alignment horizontal="center" vertical="center" wrapText="1"/>
      <protection locked="0"/>
    </xf>
    <xf numFmtId="0" fontId="40" fillId="0" borderId="20" xfId="0" applyFont="1" applyBorder="1" applyAlignment="1">
      <alignment horizontal="center" vertical="center" wrapText="1"/>
    </xf>
    <xf numFmtId="0" fontId="42" fillId="0" borderId="20" xfId="0" applyFont="1" applyBorder="1" applyAlignment="1">
      <alignment horizontal="center" vertical="center" wrapText="1"/>
    </xf>
    <xf numFmtId="0" fontId="48" fillId="0" borderId="20" xfId="0" applyFont="1" applyBorder="1" applyAlignment="1" applyProtection="1">
      <alignment horizontal="center" vertical="center" wrapText="1"/>
      <protection locked="0"/>
    </xf>
    <xf numFmtId="0" fontId="49" fillId="0" borderId="21" xfId="0" applyFont="1" applyBorder="1" applyAlignment="1" applyProtection="1">
      <alignment horizontal="center" vertical="center" wrapText="1"/>
      <protection locked="0"/>
    </xf>
    <xf numFmtId="9" fontId="48" fillId="0" borderId="21" xfId="0" applyNumberFormat="1" applyFont="1" applyBorder="1" applyAlignment="1" applyProtection="1">
      <alignment horizontal="center" vertical="center" wrapText="1"/>
      <protection locked="0"/>
    </xf>
    <xf numFmtId="0" fontId="11" fillId="0" borderId="21" xfId="0" applyFont="1" applyBorder="1" applyAlignment="1" applyProtection="1">
      <alignment horizontal="center" vertical="center" wrapText="1"/>
      <protection locked="0"/>
    </xf>
    <xf numFmtId="0" fontId="30" fillId="0" borderId="2" xfId="0" applyFont="1" applyBorder="1" applyAlignment="1" applyProtection="1">
      <alignment horizontal="center" vertical="center" wrapText="1"/>
      <protection locked="0"/>
    </xf>
    <xf numFmtId="0" fontId="17" fillId="0" borderId="2" xfId="0" applyFont="1" applyBorder="1" applyAlignment="1" applyProtection="1">
      <alignment horizontal="center" vertical="center" wrapText="1"/>
      <protection hidden="1"/>
    </xf>
    <xf numFmtId="0" fontId="17" fillId="0" borderId="18" xfId="0" applyFont="1" applyBorder="1" applyAlignment="1" applyProtection="1">
      <alignment horizontal="center" vertical="center" wrapText="1"/>
      <protection locked="0"/>
    </xf>
    <xf numFmtId="0" fontId="17" fillId="0" borderId="18" xfId="0" applyFont="1" applyBorder="1" applyAlignment="1" applyProtection="1">
      <alignment horizontal="center" vertical="center" wrapText="1"/>
      <protection hidden="1"/>
    </xf>
    <xf numFmtId="0" fontId="0" fillId="0" borderId="10" xfId="0" applyBorder="1" applyAlignment="1">
      <alignment vertical="center"/>
    </xf>
    <xf numFmtId="0" fontId="17" fillId="13" borderId="1" xfId="0" applyFont="1" applyFill="1" applyBorder="1" applyAlignment="1" applyProtection="1">
      <alignment vertical="center" wrapText="1"/>
      <protection locked="0"/>
    </xf>
    <xf numFmtId="0" fontId="17" fillId="13" borderId="1" xfId="0" applyFont="1" applyFill="1" applyBorder="1" applyAlignment="1" applyProtection="1">
      <alignment horizontal="center" vertical="center" wrapText="1"/>
      <protection locked="0"/>
    </xf>
    <xf numFmtId="9" fontId="37" fillId="0" borderId="21" xfId="1" applyFont="1" applyFill="1" applyBorder="1" applyAlignment="1" applyProtection="1">
      <alignment horizontal="center" vertical="center" wrapText="1"/>
      <protection locked="0"/>
    </xf>
    <xf numFmtId="0" fontId="48" fillId="0" borderId="29" xfId="0" applyFont="1" applyFill="1" applyBorder="1" applyAlignment="1" applyProtection="1">
      <alignment horizontal="center" vertical="center" wrapText="1"/>
      <protection locked="0"/>
    </xf>
    <xf numFmtId="14" fontId="48" fillId="0" borderId="29" xfId="0" applyNumberFormat="1" applyFont="1" applyFill="1" applyBorder="1" applyAlignment="1" applyProtection="1">
      <alignment horizontal="center" vertical="center" wrapText="1"/>
      <protection locked="0"/>
    </xf>
    <xf numFmtId="0" fontId="48" fillId="0" borderId="10" xfId="0" applyFont="1" applyFill="1" applyBorder="1" applyAlignment="1" applyProtection="1">
      <alignment horizontal="center" vertical="center" wrapText="1"/>
      <protection locked="0"/>
    </xf>
    <xf numFmtId="0" fontId="37" fillId="0" borderId="43" xfId="0" applyFont="1" applyFill="1" applyBorder="1" applyAlignment="1" applyProtection="1">
      <alignment horizontal="center" vertical="center" wrapText="1"/>
      <protection locked="0"/>
    </xf>
    <xf numFmtId="14" fontId="37" fillId="0" borderId="43" xfId="0" applyNumberFormat="1" applyFont="1" applyFill="1" applyBorder="1" applyAlignment="1" applyProtection="1">
      <alignment horizontal="center" vertical="center" wrapText="1"/>
      <protection locked="0"/>
    </xf>
    <xf numFmtId="0" fontId="37" fillId="0" borderId="1" xfId="0" applyFont="1" applyFill="1" applyBorder="1" applyAlignment="1" applyProtection="1">
      <alignment horizontal="center" vertical="center" wrapText="1"/>
      <protection locked="0"/>
    </xf>
    <xf numFmtId="14" fontId="37" fillId="0" borderId="1" xfId="0" applyNumberFormat="1" applyFont="1" applyFill="1" applyBorder="1" applyAlignment="1" applyProtection="1">
      <alignment horizontal="center" vertical="center" wrapText="1"/>
      <protection locked="0"/>
    </xf>
    <xf numFmtId="0" fontId="37" fillId="0" borderId="29" xfId="0" applyFont="1" applyFill="1" applyBorder="1" applyAlignment="1" applyProtection="1">
      <alignment horizontal="center" vertical="center" wrapText="1"/>
      <protection locked="0"/>
    </xf>
    <xf numFmtId="14" fontId="37" fillId="0" borderId="29" xfId="0" applyNumberFormat="1" applyFont="1" applyFill="1" applyBorder="1" applyAlignment="1" applyProtection="1">
      <alignment horizontal="center" vertical="center" wrapText="1"/>
      <protection locked="0"/>
    </xf>
    <xf numFmtId="0" fontId="37" fillId="0" borderId="10" xfId="0" applyFont="1" applyFill="1" applyBorder="1" applyAlignment="1" applyProtection="1">
      <alignment horizontal="center" vertical="center" wrapText="1"/>
      <protection locked="0"/>
    </xf>
    <xf numFmtId="14" fontId="37" fillId="0" borderId="10" xfId="0" applyNumberFormat="1" applyFont="1" applyFill="1" applyBorder="1" applyAlignment="1" applyProtection="1">
      <alignment horizontal="center" vertical="center" wrapText="1"/>
      <protection locked="0"/>
    </xf>
    <xf numFmtId="0" fontId="37" fillId="0" borderId="43" xfId="0" applyFont="1" applyFill="1" applyBorder="1" applyAlignment="1" applyProtection="1">
      <alignment horizontal="center" vertical="center" wrapText="1"/>
      <protection hidden="1"/>
    </xf>
    <xf numFmtId="0" fontId="37" fillId="0" borderId="40" xfId="0" applyFont="1" applyFill="1" applyBorder="1" applyAlignment="1" applyProtection="1">
      <alignment horizontal="center" vertical="center"/>
      <protection hidden="1"/>
    </xf>
    <xf numFmtId="0" fontId="37" fillId="0" borderId="21" xfId="0" applyFont="1" applyFill="1" applyBorder="1" applyAlignment="1" applyProtection="1">
      <alignment horizontal="center" vertical="center" wrapText="1"/>
      <protection locked="0" hidden="1"/>
    </xf>
    <xf numFmtId="166" fontId="37" fillId="0" borderId="57" xfId="0" applyNumberFormat="1" applyFont="1" applyFill="1" applyBorder="1" applyAlignment="1" applyProtection="1">
      <alignment horizontal="center" vertical="center" wrapText="1"/>
      <protection locked="0" hidden="1"/>
    </xf>
    <xf numFmtId="0" fontId="37" fillId="0" borderId="21" xfId="0" applyFont="1" applyFill="1" applyBorder="1" applyAlignment="1" applyProtection="1">
      <alignment horizontal="center" vertical="center" wrapText="1"/>
      <protection locked="0"/>
    </xf>
    <xf numFmtId="14" fontId="37" fillId="0" borderId="21" xfId="0" applyNumberFormat="1" applyFont="1" applyFill="1" applyBorder="1" applyAlignment="1" applyProtection="1">
      <alignment horizontal="center" vertical="center" wrapText="1"/>
      <protection locked="0"/>
    </xf>
    <xf numFmtId="0" fontId="32" fillId="0" borderId="1" xfId="0" applyFont="1" applyFill="1" applyBorder="1" applyAlignment="1" applyProtection="1">
      <alignment horizontal="center" vertical="center" wrapText="1"/>
      <protection locked="0"/>
    </xf>
    <xf numFmtId="0" fontId="32" fillId="0" borderId="29" xfId="0" applyFont="1" applyFill="1" applyBorder="1" applyAlignment="1" applyProtection="1">
      <alignment horizontal="center" vertical="center" wrapText="1"/>
      <protection locked="0"/>
    </xf>
    <xf numFmtId="0" fontId="32" fillId="0" borderId="43" xfId="0" applyFont="1" applyFill="1" applyBorder="1" applyAlignment="1" applyProtection="1">
      <alignment horizontal="center" vertical="center" wrapText="1"/>
      <protection locked="0"/>
    </xf>
    <xf numFmtId="0" fontId="17" fillId="0" borderId="43" xfId="0" applyFont="1" applyFill="1" applyBorder="1" applyAlignment="1" applyProtection="1">
      <alignment horizontal="center" vertical="center" wrapText="1"/>
      <protection locked="0"/>
    </xf>
    <xf numFmtId="0" fontId="32" fillId="0" borderId="10" xfId="0" applyFont="1" applyFill="1" applyBorder="1" applyAlignment="1" applyProtection="1">
      <alignment horizontal="center" vertical="center" wrapText="1"/>
      <protection locked="0"/>
    </xf>
    <xf numFmtId="0" fontId="32" fillId="0" borderId="20" xfId="0" applyFont="1" applyFill="1" applyBorder="1" applyAlignment="1" applyProtection="1">
      <alignment horizontal="center" vertical="center" wrapText="1"/>
      <protection locked="0"/>
    </xf>
    <xf numFmtId="0" fontId="17" fillId="0" borderId="29" xfId="0" applyFont="1" applyFill="1" applyBorder="1" applyAlignment="1" applyProtection="1">
      <alignment horizontal="center" vertical="center" wrapText="1"/>
      <protection locked="0"/>
    </xf>
    <xf numFmtId="0" fontId="18" fillId="0" borderId="43" xfId="0" applyFont="1" applyFill="1" applyBorder="1" applyAlignment="1" applyProtection="1">
      <alignment horizontal="center" vertical="center" wrapText="1"/>
      <protection locked="0"/>
    </xf>
    <xf numFmtId="14" fontId="17" fillId="0" borderId="1" xfId="0" applyNumberFormat="1" applyFont="1" applyFill="1" applyBorder="1" applyAlignment="1" applyProtection="1">
      <alignment horizontal="center" vertical="center" wrapText="1"/>
      <protection locked="0"/>
    </xf>
    <xf numFmtId="0" fontId="17" fillId="0" borderId="1" xfId="0" applyFont="1" applyFill="1" applyBorder="1" applyAlignment="1" applyProtection="1">
      <alignment horizontal="center" vertical="center" wrapText="1"/>
      <protection locked="0"/>
    </xf>
    <xf numFmtId="14" fontId="17" fillId="0" borderId="29" xfId="0" applyNumberFormat="1" applyFont="1" applyFill="1" applyBorder="1" applyAlignment="1" applyProtection="1">
      <alignment horizontal="center" vertical="center" wrapText="1"/>
      <protection locked="0"/>
    </xf>
    <xf numFmtId="14" fontId="17" fillId="0" borderId="43" xfId="0" applyNumberFormat="1" applyFont="1" applyFill="1" applyBorder="1" applyAlignment="1" applyProtection="1">
      <alignment horizontal="center" vertical="center" wrapText="1"/>
      <protection locked="0"/>
    </xf>
    <xf numFmtId="14" fontId="17" fillId="0" borderId="10" xfId="0" applyNumberFormat="1" applyFont="1" applyFill="1" applyBorder="1" applyAlignment="1" applyProtection="1">
      <alignment horizontal="center" vertical="center" wrapText="1"/>
      <protection locked="0"/>
    </xf>
    <xf numFmtId="0" fontId="17" fillId="0" borderId="10" xfId="0" applyFont="1" applyFill="1" applyBorder="1" applyAlignment="1" applyProtection="1">
      <alignment horizontal="center" vertical="center" wrapText="1"/>
      <protection locked="0"/>
    </xf>
    <xf numFmtId="165" fontId="17" fillId="0" borderId="29" xfId="0" applyNumberFormat="1" applyFont="1" applyFill="1" applyBorder="1" applyAlignment="1" applyProtection="1">
      <alignment horizontal="center" vertical="center" wrapText="1"/>
      <protection hidden="1"/>
    </xf>
    <xf numFmtId="0" fontId="17" fillId="0" borderId="29" xfId="0" applyFont="1" applyFill="1" applyBorder="1" applyAlignment="1" applyProtection="1">
      <alignment horizontal="center" vertical="center" wrapText="1"/>
      <protection hidden="1"/>
    </xf>
    <xf numFmtId="165" fontId="17" fillId="0" borderId="43" xfId="0" applyNumberFormat="1" applyFont="1" applyFill="1" applyBorder="1" applyAlignment="1" applyProtection="1">
      <alignment horizontal="center" vertical="center" wrapText="1"/>
      <protection hidden="1"/>
    </xf>
    <xf numFmtId="0" fontId="17" fillId="0" borderId="43" xfId="0" applyFont="1" applyFill="1" applyBorder="1" applyAlignment="1" applyProtection="1">
      <alignment horizontal="center" vertical="center" wrapText="1"/>
      <protection hidden="1"/>
    </xf>
    <xf numFmtId="0" fontId="17" fillId="0" borderId="21" xfId="0" applyFont="1" applyFill="1" applyBorder="1" applyAlignment="1" applyProtection="1">
      <alignment horizontal="center" vertical="center" wrapText="1"/>
      <protection hidden="1"/>
    </xf>
    <xf numFmtId="166" fontId="17" fillId="0" borderId="43" xfId="0" applyNumberFormat="1" applyFont="1" applyFill="1" applyBorder="1" applyAlignment="1" applyProtection="1">
      <alignment horizontal="center" vertical="center" wrapText="1"/>
      <protection locked="0" hidden="1"/>
    </xf>
    <xf numFmtId="0" fontId="17" fillId="0" borderId="43" xfId="0" applyFont="1" applyFill="1" applyBorder="1" applyAlignment="1" applyProtection="1">
      <alignment horizontal="center" vertical="center" wrapText="1"/>
      <protection locked="0" hidden="1"/>
    </xf>
    <xf numFmtId="14" fontId="17" fillId="0" borderId="43" xfId="0" applyNumberFormat="1" applyFont="1" applyFill="1" applyBorder="1" applyAlignment="1" applyProtection="1">
      <alignment horizontal="center" vertical="center" wrapText="1"/>
      <protection hidden="1"/>
    </xf>
    <xf numFmtId="0" fontId="6" fillId="0" borderId="43" xfId="0" applyFont="1" applyFill="1" applyBorder="1" applyAlignment="1" applyProtection="1">
      <alignment horizontal="center" vertical="center" wrapText="1"/>
      <protection locked="0"/>
    </xf>
    <xf numFmtId="0" fontId="0" fillId="0" borderId="43" xfId="0" applyFill="1" applyBorder="1" applyAlignment="1" applyProtection="1">
      <alignment horizontal="center" vertical="center" wrapText="1"/>
      <protection locked="0"/>
    </xf>
    <xf numFmtId="14" fontId="0" fillId="0" borderId="43" xfId="0" applyNumberFormat="1" applyFill="1" applyBorder="1" applyAlignment="1" applyProtection="1">
      <alignment horizontal="center" vertical="center"/>
      <protection hidden="1"/>
    </xf>
    <xf numFmtId="0" fontId="36" fillId="0" borderId="29" xfId="0" quotePrefix="1" applyFont="1" applyFill="1" applyBorder="1" applyAlignment="1" applyProtection="1">
      <alignment horizontal="center" vertical="center" wrapText="1"/>
      <protection locked="0"/>
    </xf>
    <xf numFmtId="0" fontId="37" fillId="0" borderId="1" xfId="0" quotePrefix="1" applyFont="1" applyFill="1" applyBorder="1" applyAlignment="1" applyProtection="1">
      <alignment horizontal="center" vertical="center" wrapText="1"/>
      <protection locked="0"/>
    </xf>
    <xf numFmtId="0" fontId="37" fillId="0" borderId="43" xfId="0" applyFont="1" applyFill="1" applyBorder="1" applyAlignment="1" applyProtection="1">
      <alignment horizontal="center" vertical="center" wrapText="1"/>
      <protection locked="0" hidden="1"/>
    </xf>
    <xf numFmtId="166" fontId="37" fillId="0" borderId="43" xfId="0" applyNumberFormat="1" applyFont="1" applyFill="1" applyBorder="1" applyAlignment="1" applyProtection="1">
      <alignment horizontal="center" vertical="center" wrapText="1"/>
      <protection locked="0" hidden="1"/>
    </xf>
    <xf numFmtId="14" fontId="37" fillId="0" borderId="43" xfId="0" applyNumberFormat="1" applyFont="1" applyFill="1" applyBorder="1" applyAlignment="1" applyProtection="1">
      <alignment horizontal="center" vertical="center" wrapText="1"/>
      <protection hidden="1"/>
    </xf>
    <xf numFmtId="0" fontId="0" fillId="0" borderId="10" xfId="0" applyFill="1" applyBorder="1" applyAlignment="1" applyProtection="1">
      <alignment horizontal="center" vertical="center" wrapText="1"/>
      <protection hidden="1"/>
    </xf>
    <xf numFmtId="0" fontId="0" fillId="0" borderId="1" xfId="0" applyFill="1" applyBorder="1" applyAlignment="1" applyProtection="1">
      <alignment horizontal="center" vertical="center" wrapText="1"/>
      <protection hidden="1"/>
    </xf>
    <xf numFmtId="0" fontId="0" fillId="0" borderId="29" xfId="0" applyFill="1" applyBorder="1" applyAlignment="1" applyProtection="1">
      <alignment horizontal="center" vertical="center" wrapText="1"/>
      <protection hidden="1"/>
    </xf>
    <xf numFmtId="0" fontId="17" fillId="0" borderId="10" xfId="0" quotePrefix="1" applyFont="1" applyFill="1" applyBorder="1" applyAlignment="1" applyProtection="1">
      <alignment horizontal="center" vertical="center" wrapText="1"/>
      <protection locked="0" hidden="1"/>
    </xf>
    <xf numFmtId="0" fontId="17" fillId="0" borderId="10" xfId="0" quotePrefix="1" applyFont="1" applyFill="1" applyBorder="1" applyAlignment="1" applyProtection="1">
      <alignment horizontal="center" vertical="center" wrapText="1"/>
      <protection locked="0"/>
    </xf>
    <xf numFmtId="0" fontId="17" fillId="0" borderId="10" xfId="0" applyFont="1" applyFill="1" applyBorder="1" applyAlignment="1" applyProtection="1">
      <alignment horizontal="center" vertical="center" wrapText="1"/>
      <protection locked="0" hidden="1"/>
    </xf>
    <xf numFmtId="14" fontId="17" fillId="0" borderId="10" xfId="0" applyNumberFormat="1" applyFont="1" applyFill="1" applyBorder="1" applyAlignment="1" applyProtection="1">
      <alignment horizontal="center" vertical="center" wrapText="1"/>
      <protection locked="0" hidden="1"/>
    </xf>
    <xf numFmtId="0" fontId="17" fillId="0" borderId="1" xfId="0" quotePrefix="1" applyFont="1" applyFill="1" applyBorder="1" applyAlignment="1" applyProtection="1">
      <alignment horizontal="center" vertical="center" wrapText="1"/>
      <protection locked="0"/>
    </xf>
    <xf numFmtId="0" fontId="17" fillId="0" borderId="1" xfId="0" applyFont="1" applyFill="1" applyBorder="1" applyAlignment="1" applyProtection="1">
      <alignment horizontal="center" vertical="center" wrapText="1"/>
      <protection locked="0" hidden="1"/>
    </xf>
    <xf numFmtId="14" fontId="17" fillId="0" borderId="1" xfId="0" applyNumberFormat="1" applyFont="1" applyFill="1" applyBorder="1" applyAlignment="1" applyProtection="1">
      <alignment horizontal="center" vertical="center" wrapText="1"/>
      <protection locked="0" hidden="1"/>
    </xf>
    <xf numFmtId="0" fontId="17" fillId="0" borderId="1" xfId="0" quotePrefix="1" applyFont="1" applyFill="1" applyBorder="1" applyAlignment="1" applyProtection="1">
      <alignment horizontal="center" vertical="center" wrapText="1"/>
      <protection locked="0" hidden="1"/>
    </xf>
    <xf numFmtId="0" fontId="17" fillId="0" borderId="29" xfId="0" quotePrefix="1" applyFont="1" applyFill="1" applyBorder="1" applyAlignment="1" applyProtection="1">
      <alignment horizontal="center" vertical="center" wrapText="1"/>
      <protection locked="0"/>
    </xf>
    <xf numFmtId="0" fontId="17" fillId="0" borderId="29" xfId="0" applyFont="1" applyFill="1" applyBorder="1" applyAlignment="1" applyProtection="1">
      <alignment horizontal="center" vertical="center" wrapText="1"/>
      <protection locked="0" hidden="1"/>
    </xf>
    <xf numFmtId="14" fontId="17" fillId="0" borderId="29" xfId="0" applyNumberFormat="1" applyFont="1" applyFill="1" applyBorder="1" applyAlignment="1" applyProtection="1">
      <alignment horizontal="center" vertical="center" wrapText="1"/>
      <protection locked="0" hidden="1"/>
    </xf>
    <xf numFmtId="0" fontId="17" fillId="0" borderId="29" xfId="0" quotePrefix="1" applyFont="1" applyFill="1" applyBorder="1" applyAlignment="1" applyProtection="1">
      <alignment horizontal="center" vertical="center" wrapText="1"/>
      <protection locked="0" hidden="1"/>
    </xf>
    <xf numFmtId="9" fontId="4" fillId="0" borderId="43" xfId="1" applyFont="1" applyFill="1" applyBorder="1" applyAlignment="1" applyProtection="1">
      <alignment horizontal="center" vertical="center" wrapText="1"/>
      <protection locked="0"/>
    </xf>
    <xf numFmtId="0" fontId="0" fillId="0" borderId="43" xfId="0" applyFill="1" applyBorder="1" applyAlignment="1" applyProtection="1">
      <alignment horizontal="center" vertical="center" wrapText="1"/>
      <protection hidden="1"/>
    </xf>
    <xf numFmtId="0" fontId="0" fillId="0" borderId="10" xfId="0" applyFill="1" applyBorder="1" applyAlignment="1" applyProtection="1">
      <alignment horizontal="center" vertical="center"/>
      <protection hidden="1"/>
    </xf>
    <xf numFmtId="165" fontId="0" fillId="0" borderId="10" xfId="0" applyNumberFormat="1" applyFill="1" applyBorder="1" applyAlignment="1" applyProtection="1">
      <alignment horizontal="center" vertical="center"/>
      <protection hidden="1"/>
    </xf>
    <xf numFmtId="0" fontId="0" fillId="0" borderId="29" xfId="0" applyFill="1" applyBorder="1" applyAlignment="1" applyProtection="1">
      <alignment horizontal="center" vertical="center"/>
      <protection hidden="1"/>
    </xf>
    <xf numFmtId="165" fontId="0" fillId="0" borderId="29" xfId="0" applyNumberFormat="1" applyFill="1" applyBorder="1" applyAlignment="1" applyProtection="1">
      <alignment horizontal="center" vertical="center"/>
      <protection hidden="1"/>
    </xf>
    <xf numFmtId="0" fontId="0" fillId="0" borderId="43" xfId="0" applyFill="1" applyBorder="1" applyAlignment="1" applyProtection="1">
      <alignment horizontal="center" vertical="center"/>
      <protection hidden="1"/>
    </xf>
    <xf numFmtId="165" fontId="0" fillId="0" borderId="43" xfId="0" applyNumberFormat="1" applyFill="1" applyBorder="1" applyAlignment="1" applyProtection="1">
      <alignment horizontal="center" vertical="center"/>
      <protection hidden="1"/>
    </xf>
    <xf numFmtId="0" fontId="0" fillId="0" borderId="29" xfId="0" applyFill="1" applyBorder="1" applyAlignment="1" applyProtection="1">
      <alignment horizontal="center" vertical="center" wrapText="1"/>
      <protection locked="0"/>
    </xf>
    <xf numFmtId="165" fontId="0" fillId="0" borderId="29" xfId="0" applyNumberFormat="1" applyFill="1" applyBorder="1" applyAlignment="1" applyProtection="1">
      <alignment vertical="center" wrapText="1"/>
      <protection hidden="1"/>
    </xf>
    <xf numFmtId="0" fontId="0" fillId="0" borderId="29" xfId="0" applyFill="1" applyBorder="1" applyAlignment="1" applyProtection="1">
      <alignment horizontal="left" vertical="center" wrapText="1"/>
      <protection hidden="1"/>
    </xf>
    <xf numFmtId="166" fontId="37" fillId="0" borderId="1" xfId="0" applyNumberFormat="1" applyFont="1" applyFill="1" applyBorder="1" applyAlignment="1" applyProtection="1">
      <alignment horizontal="center" vertical="center" wrapText="1"/>
      <protection locked="0" hidden="1"/>
    </xf>
    <xf numFmtId="0" fontId="37" fillId="0" borderId="1" xfId="0" applyFont="1" applyFill="1" applyBorder="1" applyAlignment="1" applyProtection="1">
      <alignment horizontal="center" vertical="center" wrapText="1"/>
      <protection locked="0" hidden="1"/>
    </xf>
    <xf numFmtId="165" fontId="0" fillId="0" borderId="10" xfId="0" applyNumberFormat="1" applyFill="1" applyBorder="1" applyAlignment="1" applyProtection="1">
      <alignment vertical="center" wrapText="1"/>
      <protection hidden="1"/>
    </xf>
    <xf numFmtId="0" fontId="0" fillId="0" borderId="10" xfId="0" applyFill="1" applyBorder="1" applyAlignment="1" applyProtection="1">
      <alignment horizontal="left" vertical="center" wrapText="1"/>
      <protection hidden="1"/>
    </xf>
    <xf numFmtId="165" fontId="0" fillId="0" borderId="1" xfId="0" applyNumberFormat="1" applyFill="1" applyBorder="1" applyAlignment="1" applyProtection="1">
      <alignment vertical="center" wrapText="1"/>
      <protection hidden="1"/>
    </xf>
    <xf numFmtId="0" fontId="0" fillId="0" borderId="1" xfId="0" applyFill="1" applyBorder="1" applyAlignment="1" applyProtection="1">
      <alignment horizontal="left" vertical="center" wrapText="1"/>
      <protection hidden="1"/>
    </xf>
    <xf numFmtId="0" fontId="18" fillId="0" borderId="10" xfId="0" applyFont="1" applyFill="1" applyBorder="1" applyAlignment="1" applyProtection="1">
      <alignment horizontal="left" vertical="center" wrapText="1"/>
      <protection locked="0"/>
    </xf>
    <xf numFmtId="0" fontId="18" fillId="0" borderId="1" xfId="0" applyFont="1" applyFill="1" applyBorder="1" applyAlignment="1" applyProtection="1">
      <alignment horizontal="left" vertical="center" wrapText="1"/>
      <protection locked="0"/>
    </xf>
    <xf numFmtId="165" fontId="0" fillId="0" borderId="43" xfId="0" applyNumberFormat="1" applyFill="1" applyBorder="1" applyAlignment="1" applyProtection="1">
      <alignment vertical="center" wrapText="1"/>
      <protection hidden="1"/>
    </xf>
    <xf numFmtId="0" fontId="0" fillId="0" borderId="43" xfId="0" applyFill="1" applyBorder="1" applyAlignment="1" applyProtection="1">
      <alignment horizontal="left" vertical="center" wrapText="1"/>
      <protection hidden="1"/>
    </xf>
    <xf numFmtId="0" fontId="18" fillId="0" borderId="43" xfId="0" applyFont="1" applyFill="1" applyBorder="1" applyAlignment="1" applyProtection="1">
      <alignment horizontal="left" vertical="center" wrapText="1"/>
      <protection locked="0"/>
    </xf>
    <xf numFmtId="0" fontId="17" fillId="0" borderId="43" xfId="0" applyFont="1" applyFill="1" applyBorder="1" applyAlignment="1" applyProtection="1">
      <alignment horizontal="justify" vertical="center" wrapText="1"/>
      <protection locked="0" hidden="1"/>
    </xf>
    <xf numFmtId="0" fontId="6" fillId="0" borderId="43" xfId="0" applyFont="1" applyFill="1" applyBorder="1" applyAlignment="1" applyProtection="1">
      <alignment horizontal="justify" vertical="center" wrapText="1"/>
      <protection locked="0"/>
    </xf>
    <xf numFmtId="0" fontId="0" fillId="0" borderId="0" xfId="0" applyFill="1" applyAlignment="1" applyProtection="1">
      <alignment horizontal="justify" vertical="center" wrapText="1"/>
      <protection hidden="1"/>
    </xf>
    <xf numFmtId="0" fontId="0" fillId="0" borderId="0" xfId="0" applyFill="1" applyAlignment="1" applyProtection="1">
      <alignment horizontal="center" vertical="center" wrapText="1"/>
      <protection hidden="1"/>
    </xf>
    <xf numFmtId="9" fontId="17" fillId="0" borderId="43" xfId="1" applyFont="1" applyFill="1" applyBorder="1" applyAlignment="1" applyProtection="1">
      <alignment horizontal="justify" vertical="center" wrapText="1"/>
      <protection locked="0"/>
    </xf>
    <xf numFmtId="0" fontId="18" fillId="0" borderId="29" xfId="0" applyFont="1" applyFill="1" applyBorder="1" applyAlignment="1" applyProtection="1">
      <alignment horizontal="center" vertical="center" wrapText="1"/>
      <protection locked="0"/>
    </xf>
    <xf numFmtId="0" fontId="0" fillId="0" borderId="29" xfId="0" applyFill="1" applyBorder="1" applyAlignment="1">
      <alignment horizontal="center" vertical="center"/>
    </xf>
    <xf numFmtId="0" fontId="0" fillId="0" borderId="10" xfId="0" applyFill="1" applyBorder="1" applyAlignment="1">
      <alignment horizontal="center" vertical="center" wrapText="1"/>
    </xf>
    <xf numFmtId="0" fontId="34" fillId="0" borderId="32" xfId="0" applyFont="1" applyFill="1" applyBorder="1" applyAlignment="1" applyProtection="1">
      <alignment horizontal="center" vertical="center"/>
      <protection hidden="1"/>
    </xf>
    <xf numFmtId="166" fontId="17" fillId="0" borderId="46" xfId="0" applyNumberFormat="1" applyFont="1" applyFill="1" applyBorder="1" applyAlignment="1" applyProtection="1">
      <alignment horizontal="justify" vertical="center" wrapText="1"/>
      <protection locked="0" hidden="1"/>
    </xf>
    <xf numFmtId="14" fontId="17" fillId="0" borderId="46" xfId="0" applyNumberFormat="1" applyFont="1" applyFill="1" applyBorder="1" applyAlignment="1" applyProtection="1">
      <alignment horizontal="center" vertical="center" wrapText="1"/>
      <protection locked="0"/>
    </xf>
    <xf numFmtId="0" fontId="37" fillId="0" borderId="1" xfId="0" applyFont="1" applyFill="1" applyBorder="1" applyAlignment="1" applyProtection="1">
      <alignment horizontal="center" vertical="center"/>
      <protection hidden="1"/>
    </xf>
    <xf numFmtId="0" fontId="35" fillId="0" borderId="1" xfId="0" applyFont="1" applyFill="1" applyBorder="1" applyAlignment="1" applyProtection="1">
      <alignment horizontal="center" vertical="center"/>
      <protection hidden="1"/>
    </xf>
    <xf numFmtId="0" fontId="55" fillId="0" borderId="1" xfId="0" applyFont="1" applyFill="1" applyBorder="1" applyAlignment="1">
      <alignment horizontal="center" vertical="center" wrapText="1"/>
    </xf>
    <xf numFmtId="0" fontId="37" fillId="0" borderId="29" xfId="0" applyFont="1" applyFill="1" applyBorder="1" applyAlignment="1">
      <alignment horizontal="center" vertical="center"/>
    </xf>
    <xf numFmtId="0" fontId="37" fillId="0" borderId="10" xfId="0" applyFont="1" applyFill="1" applyBorder="1" applyAlignment="1">
      <alignment horizontal="center" vertical="center"/>
    </xf>
    <xf numFmtId="0" fontId="37" fillId="0" borderId="43" xfId="0" applyFont="1" applyFill="1" applyBorder="1" applyAlignment="1">
      <alignment horizontal="center" vertical="center"/>
    </xf>
    <xf numFmtId="0" fontId="37" fillId="0" borderId="39" xfId="0" applyFont="1" applyFill="1" applyBorder="1" applyAlignment="1">
      <alignment horizontal="center" vertical="center"/>
    </xf>
    <xf numFmtId="0" fontId="37" fillId="0" borderId="0" xfId="0" applyFont="1" applyFill="1" applyAlignment="1">
      <alignment horizontal="center" vertical="center"/>
    </xf>
    <xf numFmtId="0" fontId="37" fillId="0" borderId="44" xfId="0" applyFont="1" applyFill="1" applyBorder="1" applyAlignment="1">
      <alignment horizontal="center" vertical="center"/>
    </xf>
    <xf numFmtId="0" fontId="37" fillId="0" borderId="48" xfId="0" applyFont="1" applyFill="1" applyBorder="1" applyAlignment="1">
      <alignment horizontal="center" vertical="center"/>
    </xf>
    <xf numFmtId="0" fontId="37" fillId="0" borderId="20" xfId="0" applyFont="1" applyFill="1" applyBorder="1" applyAlignment="1" applyProtection="1">
      <alignment horizontal="center" vertical="center" wrapText="1"/>
      <protection hidden="1"/>
    </xf>
    <xf numFmtId="0" fontId="37" fillId="0" borderId="10" xfId="0" applyFont="1" applyFill="1" applyBorder="1" applyAlignment="1" applyProtection="1">
      <alignment horizontal="center" vertical="center"/>
      <protection hidden="1"/>
    </xf>
    <xf numFmtId="0" fontId="37" fillId="0" borderId="29" xfId="0" applyFont="1" applyFill="1" applyBorder="1" applyAlignment="1" applyProtection="1">
      <alignment horizontal="center" vertical="center" wrapText="1"/>
      <protection hidden="1"/>
    </xf>
    <xf numFmtId="0" fontId="37" fillId="0" borderId="29" xfId="0" applyFont="1" applyFill="1" applyBorder="1" applyAlignment="1" applyProtection="1">
      <alignment horizontal="center" vertical="center"/>
      <protection hidden="1"/>
    </xf>
    <xf numFmtId="0" fontId="37" fillId="0" borderId="10" xfId="0" applyFont="1" applyFill="1" applyBorder="1" applyAlignment="1" applyProtection="1">
      <alignment horizontal="center" vertical="center" wrapText="1"/>
      <protection hidden="1"/>
    </xf>
    <xf numFmtId="0" fontId="36" fillId="0" borderId="10" xfId="0" applyFont="1" applyFill="1" applyBorder="1" applyAlignment="1" applyProtection="1">
      <alignment horizontal="center" vertical="center" wrapText="1"/>
      <protection locked="0"/>
    </xf>
    <xf numFmtId="14" fontId="37" fillId="0" borderId="10" xfId="0" applyNumberFormat="1" applyFont="1" applyFill="1" applyBorder="1" applyAlignment="1" applyProtection="1">
      <alignment horizontal="center" vertical="center" wrapText="1"/>
      <protection locked="0" hidden="1"/>
    </xf>
    <xf numFmtId="0" fontId="37" fillId="0" borderId="1" xfId="0" applyFont="1" applyFill="1" applyBorder="1" applyAlignment="1">
      <alignment horizontal="center" vertical="center"/>
    </xf>
    <xf numFmtId="0" fontId="36" fillId="0" borderId="43" xfId="0" applyFont="1" applyFill="1" applyBorder="1" applyAlignment="1" applyProtection="1">
      <alignment horizontal="center" vertical="center" wrapText="1"/>
      <protection locked="0"/>
    </xf>
    <xf numFmtId="0" fontId="35" fillId="0" borderId="43" xfId="0" applyFont="1" applyFill="1" applyBorder="1" applyAlignment="1" applyProtection="1">
      <alignment horizontal="center" vertical="center" wrapText="1"/>
      <protection locked="0"/>
    </xf>
    <xf numFmtId="0" fontId="37" fillId="0" borderId="43" xfId="0" quotePrefix="1" applyFont="1" applyFill="1" applyBorder="1" applyAlignment="1" applyProtection="1">
      <alignment horizontal="center" vertical="center" wrapText="1"/>
      <protection hidden="1"/>
    </xf>
    <xf numFmtId="0" fontId="36" fillId="0" borderId="1" xfId="0" applyFont="1" applyFill="1" applyBorder="1" applyAlignment="1" applyProtection="1">
      <alignment horizontal="center" vertical="center" wrapText="1"/>
      <protection locked="0"/>
    </xf>
    <xf numFmtId="0" fontId="36" fillId="0" borderId="29" xfId="0" applyFont="1" applyFill="1" applyBorder="1" applyAlignment="1" applyProtection="1">
      <alignment horizontal="center" vertical="center" wrapText="1"/>
      <protection locked="0"/>
    </xf>
    <xf numFmtId="0" fontId="37" fillId="0" borderId="20" xfId="0" applyFont="1" applyFill="1" applyBorder="1" applyAlignment="1">
      <alignment horizontal="center" vertical="center"/>
    </xf>
    <xf numFmtId="0" fontId="36" fillId="0" borderId="20" xfId="0" applyFont="1" applyFill="1" applyBorder="1" applyAlignment="1" applyProtection="1">
      <alignment horizontal="center" vertical="center" wrapText="1"/>
      <protection locked="0"/>
    </xf>
    <xf numFmtId="0" fontId="36" fillId="0" borderId="20" xfId="0" applyFont="1" applyFill="1" applyBorder="1" applyAlignment="1">
      <alignment horizontal="center" vertical="center" wrapText="1"/>
    </xf>
    <xf numFmtId="0" fontId="36" fillId="0" borderId="29" xfId="0" applyFont="1" applyFill="1" applyBorder="1" applyAlignment="1">
      <alignment horizontal="center" vertical="center" wrapText="1"/>
    </xf>
    <xf numFmtId="0" fontId="37" fillId="0" borderId="21" xfId="0" applyFont="1" applyFill="1" applyBorder="1" applyAlignment="1">
      <alignment horizontal="center" vertical="center"/>
    </xf>
    <xf numFmtId="0" fontId="57" fillId="0" borderId="1" xfId="0" applyFont="1" applyFill="1" applyBorder="1" applyAlignment="1" applyProtection="1">
      <alignment horizontal="center" vertical="center"/>
      <protection hidden="1"/>
    </xf>
    <xf numFmtId="0" fontId="56" fillId="0" borderId="1" xfId="0" applyFont="1" applyFill="1" applyBorder="1" applyAlignment="1">
      <alignment horizontal="center" vertical="center" wrapText="1"/>
    </xf>
    <xf numFmtId="0" fontId="37" fillId="0" borderId="29" xfId="0" quotePrefix="1" applyFont="1" applyFill="1" applyBorder="1" applyAlignment="1" applyProtection="1">
      <alignment horizontal="center" vertical="center" wrapText="1"/>
      <protection hidden="1"/>
    </xf>
    <xf numFmtId="0" fontId="57" fillId="0" borderId="29" xfId="0" applyFont="1" applyFill="1" applyBorder="1" applyAlignment="1" applyProtection="1">
      <alignment horizontal="center" vertical="center"/>
      <protection hidden="1"/>
    </xf>
    <xf numFmtId="0" fontId="35" fillId="0" borderId="29" xfId="0" applyFont="1" applyFill="1" applyBorder="1" applyAlignment="1" applyProtection="1">
      <alignment horizontal="center" vertical="center"/>
      <protection hidden="1"/>
    </xf>
    <xf numFmtId="0" fontId="56" fillId="0" borderId="29" xfId="0" applyFont="1" applyFill="1" applyBorder="1" applyAlignment="1">
      <alignment horizontal="center" vertical="center" wrapText="1"/>
    </xf>
    <xf numFmtId="0" fontId="6" fillId="0" borderId="1" xfId="0" applyFont="1" applyBorder="1" applyAlignment="1">
      <alignment horizontal="center" vertical="center" wrapText="1"/>
    </xf>
    <xf numFmtId="0" fontId="7" fillId="0" borderId="1" xfId="0" applyFont="1" applyBorder="1" applyAlignment="1">
      <alignment horizontal="center" vertical="center" wrapText="1"/>
    </xf>
    <xf numFmtId="0" fontId="2" fillId="3" borderId="5" xfId="0" applyFont="1" applyFill="1" applyBorder="1" applyAlignment="1">
      <alignment horizontal="center" vertical="center"/>
    </xf>
    <xf numFmtId="0" fontId="2" fillId="3" borderId="6" xfId="0" applyFont="1" applyFill="1" applyBorder="1" applyAlignment="1">
      <alignment horizontal="center" vertical="center"/>
    </xf>
    <xf numFmtId="0" fontId="2" fillId="3" borderId="7" xfId="0" applyFont="1" applyFill="1" applyBorder="1" applyAlignment="1">
      <alignment horizontal="center" vertical="center"/>
    </xf>
    <xf numFmtId="0" fontId="2" fillId="3" borderId="8" xfId="0" applyFont="1" applyFill="1" applyBorder="1" applyAlignment="1">
      <alignment horizontal="center" vertical="center"/>
    </xf>
    <xf numFmtId="0" fontId="6" fillId="0" borderId="6" xfId="0" applyFont="1" applyBorder="1" applyAlignment="1">
      <alignment horizontal="left" vertical="center" wrapText="1"/>
    </xf>
    <xf numFmtId="0" fontId="6" fillId="0" borderId="7" xfId="0" applyFont="1" applyBorder="1" applyAlignment="1">
      <alignment horizontal="left" vertical="center" wrapText="1"/>
    </xf>
    <xf numFmtId="0" fontId="6" fillId="0" borderId="8" xfId="0" applyFont="1" applyBorder="1" applyAlignment="1">
      <alignment horizontal="left" vertical="center" wrapText="1"/>
    </xf>
    <xf numFmtId="0" fontId="2" fillId="3" borderId="1" xfId="0" applyFont="1" applyFill="1" applyBorder="1" applyAlignment="1">
      <alignment horizontal="center" vertical="center"/>
    </xf>
    <xf numFmtId="0" fontId="8" fillId="0" borderId="12" xfId="3" applyFill="1" applyBorder="1" applyAlignment="1">
      <alignment horizontal="center" vertical="center" wrapText="1"/>
    </xf>
    <xf numFmtId="0" fontId="0" fillId="0" borderId="13" xfId="0" applyBorder="1" applyAlignment="1">
      <alignment horizontal="center" vertical="center" wrapText="1"/>
    </xf>
    <xf numFmtId="0" fontId="8" fillId="0" borderId="14" xfId="3" applyFill="1" applyBorder="1" applyAlignment="1">
      <alignment horizontal="center" vertical="center" wrapText="1"/>
    </xf>
    <xf numFmtId="0" fontId="8" fillId="0" borderId="19" xfId="3" applyFill="1" applyBorder="1" applyAlignment="1">
      <alignment horizontal="center" vertical="center" wrapText="1"/>
    </xf>
    <xf numFmtId="0" fontId="0" fillId="0" borderId="18" xfId="0" applyBorder="1" applyAlignment="1">
      <alignment horizontal="center" vertical="center" wrapText="1"/>
    </xf>
    <xf numFmtId="0" fontId="0" fillId="0" borderId="20" xfId="0" applyBorder="1" applyAlignment="1">
      <alignment horizontal="center" vertical="center" wrapText="1"/>
    </xf>
    <xf numFmtId="0" fontId="2" fillId="3" borderId="19" xfId="0" applyFont="1" applyFill="1" applyBorder="1" applyAlignment="1">
      <alignment horizontal="center" vertical="center" wrapText="1"/>
    </xf>
    <xf numFmtId="0" fontId="2" fillId="3" borderId="21" xfId="0" applyFont="1" applyFill="1" applyBorder="1" applyAlignment="1">
      <alignment horizontal="center" vertical="center" wrapText="1"/>
    </xf>
    <xf numFmtId="0" fontId="2" fillId="3" borderId="23" xfId="0" applyFont="1" applyFill="1" applyBorder="1" applyAlignment="1">
      <alignment horizontal="center" vertical="center" wrapText="1"/>
    </xf>
    <xf numFmtId="0" fontId="2" fillId="3" borderId="24" xfId="0" applyFont="1" applyFill="1" applyBorder="1" applyAlignment="1">
      <alignment horizontal="center" vertical="center" wrapText="1"/>
    </xf>
    <xf numFmtId="0" fontId="8" fillId="0" borderId="12" xfId="4" applyFill="1" applyBorder="1" applyAlignment="1">
      <alignment horizontal="center" vertical="center" wrapText="1"/>
    </xf>
    <xf numFmtId="0" fontId="8" fillId="0" borderId="14" xfId="4" applyFill="1" applyBorder="1" applyAlignment="1">
      <alignment horizontal="center" vertical="center" wrapText="1"/>
    </xf>
    <xf numFmtId="0" fontId="8" fillId="0" borderId="16" xfId="4" applyFill="1" applyBorder="1" applyAlignment="1">
      <alignment horizontal="center" vertical="center" wrapText="1"/>
    </xf>
    <xf numFmtId="0" fontId="0" fillId="0" borderId="15" xfId="0" applyBorder="1" applyAlignment="1">
      <alignment horizontal="center" vertical="center" wrapText="1"/>
    </xf>
    <xf numFmtId="0" fontId="0" fillId="0" borderId="17" xfId="0" applyBorder="1" applyAlignment="1">
      <alignment horizontal="center" vertical="center" wrapText="1"/>
    </xf>
    <xf numFmtId="0" fontId="9" fillId="3" borderId="9" xfId="0" applyFont="1" applyFill="1" applyBorder="1" applyAlignment="1">
      <alignment horizontal="center" vertical="center" wrapText="1"/>
    </xf>
    <xf numFmtId="0" fontId="9" fillId="3" borderId="10" xfId="0" applyFont="1" applyFill="1" applyBorder="1" applyAlignment="1">
      <alignment horizontal="center" vertical="center" wrapText="1"/>
    </xf>
    <xf numFmtId="0" fontId="9" fillId="3" borderId="11" xfId="0" applyFont="1" applyFill="1" applyBorder="1" applyAlignment="1">
      <alignment horizontal="center" vertical="center" wrapText="1"/>
    </xf>
    <xf numFmtId="0" fontId="37" fillId="0" borderId="10" xfId="0" applyFont="1" applyBorder="1" applyAlignment="1" applyProtection="1">
      <alignment horizontal="center" vertical="center" wrapText="1"/>
      <protection hidden="1"/>
    </xf>
    <xf numFmtId="0" fontId="37" fillId="0" borderId="29" xfId="0" applyFont="1" applyBorder="1" applyAlignment="1" applyProtection="1">
      <alignment horizontal="center" vertical="center" wrapText="1"/>
      <protection hidden="1"/>
    </xf>
    <xf numFmtId="9" fontId="37" fillId="0" borderId="10" xfId="1" applyFont="1" applyBorder="1" applyAlignment="1" applyProtection="1">
      <alignment horizontal="center" vertical="center" wrapText="1"/>
      <protection locked="0"/>
    </xf>
    <xf numFmtId="9" fontId="37" fillId="0" borderId="29" xfId="1" applyFont="1" applyBorder="1" applyAlignment="1" applyProtection="1">
      <alignment horizontal="center" vertical="center" wrapText="1"/>
      <protection locked="0"/>
    </xf>
    <xf numFmtId="0" fontId="35" fillId="13" borderId="10" xfId="0" applyFont="1" applyFill="1" applyBorder="1" applyAlignment="1" applyProtection="1">
      <alignment horizontal="center" vertical="center" wrapText="1"/>
      <protection locked="0"/>
    </xf>
    <xf numFmtId="0" fontId="35" fillId="13" borderId="29" xfId="0" applyFont="1" applyFill="1" applyBorder="1" applyAlignment="1" applyProtection="1">
      <alignment horizontal="center" vertical="center" wrapText="1"/>
      <protection locked="0"/>
    </xf>
    <xf numFmtId="9" fontId="35" fillId="0" borderId="10" xfId="1" applyFont="1" applyFill="1" applyBorder="1" applyAlignment="1" applyProtection="1">
      <alignment horizontal="center" vertical="center" wrapText="1"/>
      <protection locked="0"/>
    </xf>
    <xf numFmtId="9" fontId="35" fillId="0" borderId="1" xfId="1" applyFont="1" applyFill="1" applyBorder="1" applyAlignment="1" applyProtection="1">
      <alignment horizontal="center" vertical="center" wrapText="1"/>
      <protection locked="0"/>
    </xf>
    <xf numFmtId="9" fontId="35" fillId="0" borderId="29" xfId="1" applyFont="1" applyFill="1" applyBorder="1" applyAlignment="1" applyProtection="1">
      <alignment horizontal="center" vertical="center" wrapText="1"/>
      <protection locked="0"/>
    </xf>
    <xf numFmtId="0" fontId="35" fillId="13" borderId="36" xfId="0" applyFont="1" applyFill="1" applyBorder="1" applyAlignment="1" applyProtection="1">
      <alignment horizontal="center" vertical="center" wrapText="1"/>
      <protection locked="0"/>
    </xf>
    <xf numFmtId="0" fontId="35" fillId="13" borderId="2" xfId="0" applyFont="1" applyFill="1" applyBorder="1" applyAlignment="1" applyProtection="1">
      <alignment horizontal="center" vertical="center" wrapText="1"/>
      <protection locked="0"/>
    </xf>
    <xf numFmtId="0" fontId="35" fillId="13" borderId="21" xfId="0" applyFont="1" applyFill="1" applyBorder="1" applyAlignment="1" applyProtection="1">
      <alignment horizontal="center" vertical="center" wrapText="1"/>
      <protection locked="0"/>
    </xf>
    <xf numFmtId="9" fontId="35" fillId="0" borderId="10" xfId="1" applyFont="1" applyBorder="1" applyAlignment="1" applyProtection="1">
      <alignment horizontal="center" vertical="center" wrapText="1"/>
      <protection locked="0"/>
    </xf>
    <xf numFmtId="9" fontId="35" fillId="0" borderId="1" xfId="1" applyFont="1" applyBorder="1" applyAlignment="1" applyProtection="1">
      <alignment horizontal="center" vertical="center" wrapText="1"/>
      <protection locked="0"/>
    </xf>
    <xf numFmtId="9" fontId="35" fillId="0" borderId="29" xfId="1" applyFont="1" applyBorder="1" applyAlignment="1" applyProtection="1">
      <alignment horizontal="center" vertical="center" wrapText="1"/>
      <protection locked="0"/>
    </xf>
    <xf numFmtId="9" fontId="37" fillId="0" borderId="1" xfId="1" applyFont="1" applyBorder="1" applyAlignment="1" applyProtection="1">
      <alignment horizontal="center" vertical="center" wrapText="1"/>
      <protection locked="0"/>
    </xf>
    <xf numFmtId="0" fontId="35" fillId="13" borderId="1" xfId="0" applyFont="1" applyFill="1" applyBorder="1" applyAlignment="1" applyProtection="1">
      <alignment horizontal="center" vertical="center" wrapText="1"/>
      <protection locked="0"/>
    </xf>
    <xf numFmtId="9" fontId="37" fillId="0" borderId="1" xfId="1" applyFont="1" applyFill="1" applyBorder="1" applyAlignment="1" applyProtection="1">
      <alignment horizontal="center" vertical="center" wrapText="1"/>
      <protection locked="0"/>
    </xf>
    <xf numFmtId="9" fontId="37" fillId="0" borderId="29" xfId="1" applyFont="1" applyFill="1" applyBorder="1" applyAlignment="1" applyProtection="1">
      <alignment horizontal="center" vertical="center" wrapText="1"/>
      <protection locked="0"/>
    </xf>
    <xf numFmtId="0" fontId="35" fillId="0" borderId="10" xfId="0" applyFont="1" applyBorder="1" applyAlignment="1" applyProtection="1">
      <alignment horizontal="center" vertical="center" wrapText="1"/>
      <protection locked="0"/>
    </xf>
    <xf numFmtId="0" fontId="35" fillId="0" borderId="1" xfId="0" applyFont="1" applyBorder="1" applyAlignment="1" applyProtection="1">
      <alignment horizontal="center" vertical="center" wrapText="1"/>
      <protection locked="0"/>
    </xf>
    <xf numFmtId="0" fontId="35" fillId="0" borderId="29" xfId="0" applyFont="1" applyBorder="1" applyAlignment="1" applyProtection="1">
      <alignment horizontal="center" vertical="center" wrapText="1"/>
      <protection locked="0"/>
    </xf>
    <xf numFmtId="0" fontId="37" fillId="0" borderId="10" xfId="0" applyFont="1" applyBorder="1" applyAlignment="1" applyProtection="1">
      <alignment horizontal="center" vertical="center" wrapText="1"/>
      <protection locked="0"/>
    </xf>
    <xf numFmtId="0" fontId="37" fillId="0" borderId="29" xfId="0" applyFont="1" applyBorder="1" applyAlignment="1" applyProtection="1">
      <alignment horizontal="center" vertical="center" wrapText="1"/>
      <protection locked="0"/>
    </xf>
    <xf numFmtId="9" fontId="37" fillId="0" borderId="10" xfId="1" applyFont="1" applyFill="1" applyBorder="1" applyAlignment="1" applyProtection="1">
      <alignment horizontal="center" vertical="center" wrapText="1"/>
      <protection hidden="1"/>
    </xf>
    <xf numFmtId="9" fontId="37" fillId="0" borderId="29" xfId="1" applyFont="1" applyFill="1" applyBorder="1" applyAlignment="1" applyProtection="1">
      <alignment horizontal="center" vertical="center" wrapText="1"/>
      <protection hidden="1"/>
    </xf>
    <xf numFmtId="0" fontId="35" fillId="14" borderId="10" xfId="0" applyFont="1" applyFill="1" applyBorder="1" applyAlignment="1" applyProtection="1">
      <alignment horizontal="center" vertical="center" wrapText="1"/>
      <protection locked="0"/>
    </xf>
    <xf numFmtId="0" fontId="35" fillId="14" borderId="29" xfId="0" applyFont="1" applyFill="1" applyBorder="1" applyAlignment="1" applyProtection="1">
      <alignment horizontal="center" vertical="center" wrapText="1"/>
      <protection locked="0"/>
    </xf>
    <xf numFmtId="0" fontId="35" fillId="12" borderId="10" xfId="0" applyFont="1" applyFill="1" applyBorder="1" applyAlignment="1" applyProtection="1">
      <alignment horizontal="center" vertical="center" wrapText="1"/>
      <protection locked="0"/>
    </xf>
    <xf numFmtId="0" fontId="35" fillId="12" borderId="1" xfId="0" applyFont="1" applyFill="1" applyBorder="1" applyAlignment="1" applyProtection="1">
      <alignment horizontal="center" vertical="center" wrapText="1"/>
      <protection locked="0"/>
    </xf>
    <xf numFmtId="0" fontId="35" fillId="12" borderId="29" xfId="0" applyFont="1" applyFill="1" applyBorder="1" applyAlignment="1" applyProtection="1">
      <alignment horizontal="center" vertical="center" wrapText="1"/>
      <protection locked="0"/>
    </xf>
    <xf numFmtId="0" fontId="37" fillId="0" borderId="1" xfId="0" applyFont="1" applyBorder="1" applyAlignment="1" applyProtection="1">
      <alignment horizontal="center" vertical="center" wrapText="1"/>
      <protection locked="0"/>
    </xf>
    <xf numFmtId="9" fontId="37" fillId="0" borderId="36" xfId="1" applyFont="1" applyFill="1" applyBorder="1" applyAlignment="1" applyProtection="1">
      <alignment horizontal="center" vertical="center"/>
      <protection hidden="1"/>
    </xf>
    <xf numFmtId="9" fontId="37" fillId="0" borderId="21" xfId="1" applyFont="1" applyFill="1" applyBorder="1" applyAlignment="1" applyProtection="1">
      <alignment horizontal="center" vertical="center"/>
      <protection hidden="1"/>
    </xf>
    <xf numFmtId="9" fontId="37" fillId="0" borderId="36" xfId="1" applyFont="1" applyFill="1" applyBorder="1" applyAlignment="1" applyProtection="1">
      <alignment horizontal="center" vertical="center" wrapText="1"/>
      <protection hidden="1"/>
    </xf>
    <xf numFmtId="9" fontId="37" fillId="0" borderId="21" xfId="1" applyFont="1" applyFill="1" applyBorder="1" applyAlignment="1" applyProtection="1">
      <alignment horizontal="center" vertical="center" wrapText="1"/>
      <protection hidden="1"/>
    </xf>
    <xf numFmtId="9" fontId="37" fillId="11" borderId="10" xfId="1" applyFont="1" applyFill="1" applyBorder="1" applyAlignment="1" applyProtection="1">
      <alignment horizontal="center" vertical="center" wrapText="1"/>
      <protection locked="0"/>
    </xf>
    <xf numFmtId="9" fontId="37" fillId="11" borderId="29" xfId="1" applyFont="1" applyFill="1" applyBorder="1" applyAlignment="1" applyProtection="1">
      <alignment horizontal="center" vertical="center" wrapText="1"/>
      <protection locked="0"/>
    </xf>
    <xf numFmtId="0" fontId="12" fillId="6" borderId="1" xfId="0" applyFont="1" applyFill="1" applyBorder="1" applyAlignment="1" applyProtection="1">
      <alignment horizontal="center" vertical="center" wrapText="1"/>
      <protection hidden="1"/>
    </xf>
    <xf numFmtId="0" fontId="37" fillId="16" borderId="36" xfId="0" applyFont="1" applyFill="1" applyBorder="1" applyAlignment="1" applyProtection="1">
      <alignment horizontal="center" vertical="center" wrapText="1"/>
      <protection hidden="1"/>
    </xf>
    <xf numFmtId="0" fontId="37" fillId="16" borderId="21" xfId="0" applyFont="1" applyFill="1" applyBorder="1" applyAlignment="1" applyProtection="1">
      <alignment horizontal="center" vertical="center" wrapText="1"/>
      <protection hidden="1"/>
    </xf>
    <xf numFmtId="9" fontId="35" fillId="11" borderId="10" xfId="1" applyFont="1" applyFill="1" applyBorder="1" applyAlignment="1" applyProtection="1">
      <alignment horizontal="center" vertical="center" wrapText="1"/>
      <protection locked="0"/>
    </xf>
    <xf numFmtId="9" fontId="35" fillId="11" borderId="29" xfId="1" applyFont="1" applyFill="1" applyBorder="1" applyAlignment="1" applyProtection="1">
      <alignment horizontal="center" vertical="center" wrapText="1"/>
      <protection locked="0"/>
    </xf>
    <xf numFmtId="0" fontId="4" fillId="15" borderId="27" xfId="0" applyFont="1" applyFill="1" applyBorder="1" applyAlignment="1">
      <alignment horizontal="center" vertical="center"/>
    </xf>
    <xf numFmtId="0" fontId="4" fillId="15" borderId="0" xfId="0" applyFont="1" applyFill="1" applyAlignment="1">
      <alignment horizontal="center" vertical="center"/>
    </xf>
    <xf numFmtId="0" fontId="23" fillId="15" borderId="32" xfId="0" applyFont="1" applyFill="1" applyBorder="1" applyAlignment="1">
      <alignment horizontal="center" vertical="center" wrapText="1"/>
    </xf>
    <xf numFmtId="0" fontId="23" fillId="15" borderId="33" xfId="0" applyFont="1" applyFill="1" applyBorder="1" applyAlignment="1">
      <alignment horizontal="center" vertical="center" wrapText="1"/>
    </xf>
    <xf numFmtId="0" fontId="23" fillId="15" borderId="1" xfId="0" applyFont="1" applyFill="1" applyBorder="1" applyAlignment="1">
      <alignment horizontal="center" vertical="center" wrapText="1"/>
    </xf>
    <xf numFmtId="0" fontId="35" fillId="0" borderId="10" xfId="0" applyFont="1" applyBorder="1" applyAlignment="1" applyProtection="1">
      <alignment horizontal="center" vertical="center" wrapText="1"/>
      <protection hidden="1"/>
    </xf>
    <xf numFmtId="0" fontId="35" fillId="0" borderId="29" xfId="0" applyFont="1" applyBorder="1" applyAlignment="1" applyProtection="1">
      <alignment horizontal="center" vertical="center" wrapText="1"/>
      <protection hidden="1"/>
    </xf>
    <xf numFmtId="0" fontId="37" fillId="0" borderId="1" xfId="0" applyFont="1" applyBorder="1" applyAlignment="1" applyProtection="1">
      <alignment horizontal="center" vertical="center" wrapText="1"/>
      <protection hidden="1"/>
    </xf>
    <xf numFmtId="43" fontId="37" fillId="0" borderId="1" xfId="2" applyFont="1" applyBorder="1" applyAlignment="1" applyProtection="1">
      <alignment horizontal="center" vertical="center" wrapText="1"/>
      <protection locked="0"/>
    </xf>
    <xf numFmtId="43" fontId="37" fillId="0" borderId="29" xfId="2" applyFont="1" applyBorder="1" applyAlignment="1" applyProtection="1">
      <alignment horizontal="center" vertical="center" wrapText="1"/>
      <protection locked="0"/>
    </xf>
    <xf numFmtId="14" fontId="37" fillId="0" borderId="1" xfId="0" applyNumberFormat="1" applyFont="1" applyBorder="1" applyAlignment="1" applyProtection="1">
      <alignment horizontal="center" vertical="center" wrapText="1"/>
      <protection locked="0" hidden="1"/>
    </xf>
    <xf numFmtId="14" fontId="37" fillId="0" borderId="29" xfId="0" applyNumberFormat="1" applyFont="1" applyBorder="1" applyAlignment="1" applyProtection="1">
      <alignment horizontal="center" vertical="center" wrapText="1"/>
      <protection locked="0" hidden="1"/>
    </xf>
    <xf numFmtId="0" fontId="37" fillId="0" borderId="10" xfId="0" applyFont="1" applyBorder="1" applyAlignment="1" applyProtection="1">
      <alignment horizontal="center" vertical="center" wrapText="1"/>
      <protection locked="0" hidden="1"/>
    </xf>
    <xf numFmtId="0" fontId="37" fillId="0" borderId="1" xfId="0" applyFont="1" applyBorder="1" applyAlignment="1" applyProtection="1">
      <alignment horizontal="center" vertical="center" wrapText="1"/>
      <protection locked="0" hidden="1"/>
    </xf>
    <xf numFmtId="0" fontId="37" fillId="0" borderId="29" xfId="0" applyFont="1" applyBorder="1" applyAlignment="1" applyProtection="1">
      <alignment horizontal="center" vertical="center" wrapText="1"/>
      <protection locked="0" hidden="1"/>
    </xf>
    <xf numFmtId="0" fontId="35" fillId="0" borderId="10" xfId="0" applyFont="1" applyBorder="1" applyAlignment="1" applyProtection="1">
      <alignment horizontal="center" vertical="center"/>
      <protection hidden="1"/>
    </xf>
    <xf numFmtId="0" fontId="35" fillId="0" borderId="29" xfId="0" applyFont="1" applyBorder="1" applyAlignment="1" applyProtection="1">
      <alignment horizontal="center" vertical="center"/>
      <protection hidden="1"/>
    </xf>
    <xf numFmtId="9" fontId="37" fillId="0" borderId="36" xfId="1" applyFont="1" applyFill="1" applyBorder="1" applyAlignment="1" applyProtection="1">
      <alignment horizontal="center" vertical="center" wrapText="1"/>
      <protection locked="0"/>
    </xf>
    <xf numFmtId="9" fontId="37" fillId="0" borderId="2" xfId="1" applyFont="1" applyFill="1" applyBorder="1" applyAlignment="1" applyProtection="1">
      <alignment horizontal="center" vertical="center" wrapText="1"/>
      <protection locked="0"/>
    </xf>
    <xf numFmtId="9" fontId="37" fillId="0" borderId="21" xfId="1" applyFont="1" applyFill="1" applyBorder="1" applyAlignment="1" applyProtection="1">
      <alignment horizontal="center" vertical="center" wrapText="1"/>
      <protection locked="0"/>
    </xf>
    <xf numFmtId="0" fontId="35" fillId="11" borderId="10" xfId="0" applyFont="1" applyFill="1" applyBorder="1" applyAlignment="1" applyProtection="1">
      <alignment horizontal="center" vertical="center" wrapText="1"/>
      <protection locked="0"/>
    </xf>
    <xf numFmtId="0" fontId="35" fillId="11" borderId="29" xfId="0" applyFont="1" applyFill="1" applyBorder="1" applyAlignment="1" applyProtection="1">
      <alignment horizontal="center" vertical="center" wrapText="1"/>
      <protection locked="0"/>
    </xf>
    <xf numFmtId="0" fontId="36" fillId="0" borderId="10" xfId="0" applyFont="1" applyBorder="1" applyAlignment="1" applyProtection="1">
      <alignment horizontal="center" vertical="center" wrapText="1"/>
      <protection locked="0"/>
    </xf>
    <xf numFmtId="0" fontId="36" fillId="0" borderId="29" xfId="0" applyFont="1" applyBorder="1" applyAlignment="1" applyProtection="1">
      <alignment horizontal="center" vertical="center" wrapText="1"/>
      <protection locked="0"/>
    </xf>
    <xf numFmtId="0" fontId="13" fillId="10" borderId="1" xfId="0" applyFont="1" applyFill="1" applyBorder="1" applyAlignment="1" applyProtection="1">
      <alignment horizontal="center" vertical="center" wrapText="1"/>
      <protection hidden="1"/>
    </xf>
    <xf numFmtId="0" fontId="14" fillId="3" borderId="1" xfId="0" applyFont="1" applyFill="1" applyBorder="1" applyAlignment="1" applyProtection="1">
      <alignment horizontal="center" vertical="center" wrapText="1"/>
      <protection hidden="1"/>
    </xf>
    <xf numFmtId="0" fontId="12" fillId="9" borderId="1" xfId="0" applyFont="1" applyFill="1" applyBorder="1" applyAlignment="1" applyProtection="1">
      <alignment horizontal="center" vertical="center" wrapText="1"/>
      <protection hidden="1"/>
    </xf>
    <xf numFmtId="0" fontId="12" fillId="9" borderId="6" xfId="0" applyFont="1" applyFill="1" applyBorder="1" applyAlignment="1" applyProtection="1">
      <alignment horizontal="center" vertical="center" wrapText="1"/>
      <protection hidden="1"/>
    </xf>
    <xf numFmtId="0" fontId="13" fillId="10" borderId="12" xfId="0" applyFont="1" applyFill="1" applyBorder="1" applyAlignment="1" applyProtection="1">
      <alignment horizontal="center" vertical="center" wrapText="1"/>
      <protection hidden="1"/>
    </xf>
    <xf numFmtId="0" fontId="10" fillId="3" borderId="9" xfId="0" applyFont="1" applyFill="1" applyBorder="1" applyAlignment="1" applyProtection="1">
      <alignment horizontal="center" vertical="center"/>
      <protection hidden="1"/>
    </xf>
    <xf numFmtId="0" fontId="10" fillId="3" borderId="10" xfId="0" applyFont="1" applyFill="1" applyBorder="1" applyAlignment="1" applyProtection="1">
      <alignment horizontal="center" vertical="center"/>
      <protection hidden="1"/>
    </xf>
    <xf numFmtId="0" fontId="10" fillId="3" borderId="12" xfId="0" applyFont="1" applyFill="1" applyBorder="1" applyAlignment="1" applyProtection="1">
      <alignment horizontal="center" vertical="center"/>
      <protection hidden="1"/>
    </xf>
    <xf numFmtId="0" fontId="10" fillId="3" borderId="1" xfId="0" applyFont="1" applyFill="1" applyBorder="1" applyAlignment="1" applyProtection="1">
      <alignment horizontal="center" vertical="center"/>
      <protection hidden="1"/>
    </xf>
    <xf numFmtId="0" fontId="11" fillId="5" borderId="10" xfId="0" applyFont="1" applyFill="1" applyBorder="1" applyAlignment="1" applyProtection="1">
      <alignment horizontal="center" vertical="center" wrapText="1"/>
      <protection hidden="1"/>
    </xf>
    <xf numFmtId="0" fontId="11" fillId="5" borderId="1" xfId="0" applyFont="1" applyFill="1" applyBorder="1" applyAlignment="1" applyProtection="1">
      <alignment horizontal="center" vertical="center" wrapText="1"/>
      <protection hidden="1"/>
    </xf>
    <xf numFmtId="0" fontId="11" fillId="6" borderId="10" xfId="0" applyFont="1" applyFill="1" applyBorder="1" applyAlignment="1" applyProtection="1">
      <alignment horizontal="center" vertical="center"/>
      <protection hidden="1"/>
    </xf>
    <xf numFmtId="9" fontId="10" fillId="7" borderId="10" xfId="1" applyFont="1" applyFill="1" applyBorder="1" applyAlignment="1" applyProtection="1">
      <alignment horizontal="center" vertical="center"/>
      <protection hidden="1"/>
    </xf>
    <xf numFmtId="9" fontId="10" fillId="7" borderId="28" xfId="1" applyFont="1" applyFill="1" applyBorder="1" applyAlignment="1" applyProtection="1">
      <alignment horizontal="center" vertical="center"/>
      <protection hidden="1"/>
    </xf>
    <xf numFmtId="0" fontId="10" fillId="8" borderId="9" xfId="0" applyFont="1" applyFill="1" applyBorder="1" applyAlignment="1" applyProtection="1">
      <alignment horizontal="center" vertical="center"/>
      <protection hidden="1"/>
    </xf>
    <xf numFmtId="0" fontId="10" fillId="8" borderId="10" xfId="0" applyFont="1" applyFill="1" applyBorder="1" applyAlignment="1" applyProtection="1">
      <alignment horizontal="center" vertical="center"/>
      <protection hidden="1"/>
    </xf>
    <xf numFmtId="0" fontId="48" fillId="0" borderId="10" xfId="0" applyFont="1" applyBorder="1" applyAlignment="1" applyProtection="1">
      <alignment horizontal="center" vertical="center" wrapText="1"/>
      <protection locked="0"/>
    </xf>
    <xf numFmtId="0" fontId="48" fillId="0" borderId="29" xfId="0" applyFont="1" applyBorder="1" applyAlignment="1" applyProtection="1">
      <alignment horizontal="center" vertical="center" wrapText="1"/>
      <protection locked="0"/>
    </xf>
    <xf numFmtId="0" fontId="48" fillId="0" borderId="1" xfId="0" applyFont="1" applyBorder="1" applyAlignment="1" applyProtection="1">
      <alignment horizontal="center" vertical="center" wrapText="1"/>
      <protection locked="0"/>
    </xf>
    <xf numFmtId="0" fontId="16" fillId="13" borderId="10" xfId="0" applyFont="1" applyFill="1" applyBorder="1" applyAlignment="1" applyProtection="1">
      <alignment horizontal="center" vertical="center" wrapText="1"/>
      <protection locked="0"/>
    </xf>
    <xf numFmtId="0" fontId="16" fillId="13" borderId="29" xfId="0" applyFont="1" applyFill="1" applyBorder="1" applyAlignment="1" applyProtection="1">
      <alignment horizontal="center" vertical="center" wrapText="1"/>
      <protection locked="0"/>
    </xf>
    <xf numFmtId="9" fontId="48" fillId="0" borderId="10" xfId="0" applyNumberFormat="1" applyFont="1" applyBorder="1" applyAlignment="1" applyProtection="1">
      <alignment horizontal="center" vertical="center" wrapText="1"/>
      <protection locked="0"/>
    </xf>
    <xf numFmtId="9" fontId="48" fillId="0" borderId="29" xfId="0" applyNumberFormat="1" applyFont="1" applyBorder="1" applyAlignment="1" applyProtection="1">
      <alignment horizontal="center" vertical="center" wrapText="1"/>
      <protection locked="0"/>
    </xf>
    <xf numFmtId="9" fontId="49" fillId="0" borderId="10" xfId="1" applyFont="1" applyBorder="1" applyAlignment="1" applyProtection="1">
      <alignment horizontal="center" vertical="center" wrapText="1"/>
      <protection locked="0"/>
    </xf>
    <xf numFmtId="9" fontId="49" fillId="0" borderId="29" xfId="1" applyFont="1" applyBorder="1" applyAlignment="1" applyProtection="1">
      <alignment horizontal="center" vertical="center" wrapText="1"/>
      <protection locked="0"/>
    </xf>
    <xf numFmtId="0" fontId="16" fillId="13" borderId="1" xfId="0" applyFont="1" applyFill="1" applyBorder="1" applyAlignment="1" applyProtection="1">
      <alignment horizontal="center" vertical="center" wrapText="1"/>
      <protection locked="0"/>
    </xf>
    <xf numFmtId="9" fontId="48" fillId="0" borderId="10" xfId="1" applyFont="1" applyBorder="1" applyAlignment="1" applyProtection="1">
      <alignment horizontal="center" vertical="center" wrapText="1"/>
      <protection locked="0"/>
    </xf>
    <xf numFmtId="9" fontId="48" fillId="0" borderId="29" xfId="1" applyFont="1" applyBorder="1" applyAlignment="1" applyProtection="1">
      <alignment horizontal="center" vertical="center" wrapText="1"/>
      <protection locked="0"/>
    </xf>
    <xf numFmtId="9" fontId="48" fillId="0" borderId="1" xfId="0" applyNumberFormat="1" applyFont="1" applyBorder="1" applyAlignment="1" applyProtection="1">
      <alignment horizontal="center" vertical="center" wrapText="1"/>
      <protection locked="0"/>
    </xf>
    <xf numFmtId="9" fontId="48" fillId="0" borderId="1" xfId="1" applyFont="1" applyBorder="1" applyAlignment="1" applyProtection="1">
      <alignment horizontal="center" vertical="center" wrapText="1"/>
      <protection locked="0"/>
    </xf>
    <xf numFmtId="0" fontId="16" fillId="0" borderId="10" xfId="0" applyFont="1" applyBorder="1" applyAlignment="1" applyProtection="1">
      <alignment horizontal="center" vertical="center" wrapText="1"/>
      <protection locked="0"/>
    </xf>
    <xf numFmtId="0" fontId="16" fillId="0" borderId="1" xfId="0" applyFont="1" applyBorder="1" applyAlignment="1" applyProtection="1">
      <alignment horizontal="center" vertical="center" wrapText="1"/>
      <protection locked="0"/>
    </xf>
    <xf numFmtId="0" fontId="16" fillId="0" borderId="29" xfId="0" applyFont="1" applyBorder="1" applyAlignment="1" applyProtection="1">
      <alignment horizontal="center" vertical="center" wrapText="1"/>
      <protection locked="0"/>
    </xf>
    <xf numFmtId="0" fontId="35" fillId="12" borderId="36" xfId="0" applyFont="1" applyFill="1" applyBorder="1" applyAlignment="1" applyProtection="1">
      <alignment horizontal="center" vertical="center" wrapText="1"/>
      <protection locked="0"/>
    </xf>
    <xf numFmtId="0" fontId="35" fillId="12" borderId="2" xfId="0" applyFont="1" applyFill="1" applyBorder="1" applyAlignment="1" applyProtection="1">
      <alignment horizontal="center" vertical="center" wrapText="1"/>
      <protection locked="0"/>
    </xf>
    <xf numFmtId="0" fontId="35" fillId="12" borderId="21" xfId="0" applyFont="1" applyFill="1" applyBorder="1" applyAlignment="1" applyProtection="1">
      <alignment horizontal="center" vertical="center" wrapText="1"/>
      <protection locked="0"/>
    </xf>
    <xf numFmtId="0" fontId="48" fillId="0" borderId="10" xfId="0" applyFont="1" applyBorder="1" applyAlignment="1" applyProtection="1">
      <alignment horizontal="center" vertical="center" wrapText="1"/>
      <protection locked="0" hidden="1"/>
    </xf>
    <xf numFmtId="0" fontId="48" fillId="0" borderId="29" xfId="0" applyFont="1" applyBorder="1" applyAlignment="1" applyProtection="1">
      <alignment horizontal="center" vertical="center" wrapText="1"/>
      <protection locked="0" hidden="1"/>
    </xf>
    <xf numFmtId="0" fontId="49" fillId="0" borderId="10" xfId="0" applyFont="1" applyBorder="1" applyAlignment="1" applyProtection="1">
      <alignment horizontal="center" vertical="center" wrapText="1"/>
      <protection locked="0" hidden="1"/>
    </xf>
    <xf numFmtId="0" fontId="49" fillId="0" borderId="29" xfId="0" applyFont="1" applyBorder="1" applyAlignment="1" applyProtection="1">
      <alignment horizontal="center" vertical="center" wrapText="1"/>
      <protection locked="0" hidden="1"/>
    </xf>
    <xf numFmtId="9" fontId="48" fillId="0" borderId="20" xfId="0" applyNumberFormat="1" applyFont="1" applyBorder="1" applyAlignment="1" applyProtection="1">
      <alignment horizontal="center" vertical="center" wrapText="1"/>
      <protection locked="0"/>
    </xf>
    <xf numFmtId="0" fontId="35" fillId="13" borderId="18" xfId="0" applyFont="1" applyFill="1" applyBorder="1" applyAlignment="1" applyProtection="1">
      <alignment horizontal="center" vertical="center" wrapText="1"/>
      <protection locked="0"/>
    </xf>
    <xf numFmtId="0" fontId="35" fillId="12" borderId="18" xfId="0" applyFont="1" applyFill="1" applyBorder="1" applyAlignment="1" applyProtection="1">
      <alignment horizontal="center" vertical="center" wrapText="1"/>
      <protection locked="0"/>
    </xf>
    <xf numFmtId="0" fontId="10" fillId="3" borderId="1" xfId="0" applyFont="1" applyFill="1" applyBorder="1" applyAlignment="1" applyProtection="1">
      <alignment horizontal="center" vertical="center" wrapText="1"/>
      <protection hidden="1"/>
    </xf>
    <xf numFmtId="0" fontId="11" fillId="6" borderId="1" xfId="0" applyFont="1" applyFill="1" applyBorder="1" applyAlignment="1" applyProtection="1">
      <alignment horizontal="center" vertical="center" wrapText="1"/>
      <protection hidden="1"/>
    </xf>
    <xf numFmtId="9" fontId="10" fillId="7" borderId="1" xfId="1" applyFont="1" applyFill="1" applyBorder="1" applyAlignment="1" applyProtection="1">
      <alignment horizontal="center" vertical="center" wrapText="1"/>
      <protection hidden="1"/>
    </xf>
    <xf numFmtId="0" fontId="10" fillId="8" borderId="1" xfId="0" applyFont="1" applyFill="1" applyBorder="1" applyAlignment="1" applyProtection="1">
      <alignment horizontal="center" vertical="center" wrapText="1"/>
      <protection hidden="1"/>
    </xf>
    <xf numFmtId="0" fontId="4" fillId="15" borderId="1" xfId="0" applyFont="1" applyFill="1" applyBorder="1" applyAlignment="1">
      <alignment horizontal="center" vertical="center" wrapText="1"/>
    </xf>
    <xf numFmtId="9" fontId="37" fillId="0" borderId="1" xfId="0" applyNumberFormat="1" applyFont="1" applyBorder="1" applyAlignment="1" applyProtection="1">
      <alignment horizontal="center" vertical="center" wrapText="1"/>
      <protection locked="0"/>
    </xf>
    <xf numFmtId="9" fontId="37" fillId="0" borderId="29" xfId="0" applyNumberFormat="1" applyFont="1" applyBorder="1" applyAlignment="1" applyProtection="1">
      <alignment horizontal="center" vertical="center" wrapText="1"/>
      <protection locked="0"/>
    </xf>
    <xf numFmtId="0" fontId="41" fillId="0" borderId="1" xfId="0" applyFont="1" applyBorder="1" applyAlignment="1">
      <alignment horizontal="center" vertical="center" wrapText="1"/>
    </xf>
    <xf numFmtId="0" fontId="41" fillId="0" borderId="29" xfId="0" applyFont="1" applyBorder="1" applyAlignment="1">
      <alignment horizontal="center" vertical="center" wrapText="1"/>
    </xf>
    <xf numFmtId="0" fontId="40" fillId="0" borderId="1" xfId="0" applyFont="1" applyBorder="1" applyAlignment="1">
      <alignment horizontal="center" vertical="center" wrapText="1"/>
    </xf>
    <xf numFmtId="0" fontId="40" fillId="0" borderId="29" xfId="0" applyFont="1" applyBorder="1" applyAlignment="1">
      <alignment horizontal="center" vertical="center" wrapText="1"/>
    </xf>
    <xf numFmtId="9" fontId="37" fillId="0" borderId="1" xfId="5" applyFont="1" applyBorder="1" applyAlignment="1" applyProtection="1">
      <alignment horizontal="center" vertical="center" wrapText="1"/>
      <protection locked="0"/>
    </xf>
    <xf numFmtId="9" fontId="37" fillId="0" borderId="29" xfId="5" applyFont="1" applyBorder="1" applyAlignment="1" applyProtection="1">
      <alignment horizontal="center" vertical="center" wrapText="1"/>
      <protection locked="0"/>
    </xf>
    <xf numFmtId="0" fontId="40" fillId="0" borderId="18" xfId="0" applyFont="1" applyBorder="1" applyAlignment="1">
      <alignment horizontal="center" vertical="center" wrapText="1"/>
    </xf>
    <xf numFmtId="0" fontId="40" fillId="0" borderId="2" xfId="0" applyFont="1" applyBorder="1" applyAlignment="1">
      <alignment horizontal="center" vertical="center" wrapText="1"/>
    </xf>
    <xf numFmtId="0" fontId="40" fillId="0" borderId="21" xfId="0" applyFont="1" applyBorder="1" applyAlignment="1">
      <alignment horizontal="center" vertical="center" wrapText="1"/>
    </xf>
    <xf numFmtId="0" fontId="37" fillId="16" borderId="1" xfId="0" applyFont="1" applyFill="1" applyBorder="1" applyAlignment="1" applyProtection="1">
      <alignment horizontal="center" vertical="center" wrapText="1"/>
      <protection locked="0"/>
    </xf>
    <xf numFmtId="0" fontId="37" fillId="16" borderId="29" xfId="0" applyFont="1" applyFill="1" applyBorder="1" applyAlignment="1" applyProtection="1">
      <alignment horizontal="center" vertical="center" wrapText="1"/>
      <protection locked="0"/>
    </xf>
    <xf numFmtId="0" fontId="35" fillId="0" borderId="18" xfId="0" applyFont="1" applyBorder="1" applyAlignment="1" applyProtection="1">
      <alignment horizontal="center" vertical="center" wrapText="1"/>
      <protection locked="0"/>
    </xf>
    <xf numFmtId="0" fontId="35" fillId="0" borderId="21" xfId="0" applyFont="1" applyBorder="1" applyAlignment="1" applyProtection="1">
      <alignment horizontal="center" vertical="center" wrapText="1"/>
      <protection locked="0"/>
    </xf>
    <xf numFmtId="0" fontId="14" fillId="3" borderId="18" xfId="0" applyFont="1" applyFill="1" applyBorder="1" applyAlignment="1" applyProtection="1">
      <alignment horizontal="center" vertical="center" wrapText="1"/>
      <protection hidden="1"/>
    </xf>
    <xf numFmtId="0" fontId="12" fillId="6" borderId="18" xfId="0" applyFont="1" applyFill="1" applyBorder="1" applyAlignment="1" applyProtection="1">
      <alignment horizontal="center" vertical="center" wrapText="1"/>
      <protection hidden="1"/>
    </xf>
    <xf numFmtId="0" fontId="12" fillId="9" borderId="18" xfId="0" applyFont="1" applyFill="1" applyBorder="1" applyAlignment="1" applyProtection="1">
      <alignment horizontal="center" vertical="center" wrapText="1"/>
      <protection hidden="1"/>
    </xf>
    <xf numFmtId="0" fontId="13" fillId="10" borderId="18" xfId="0" applyFont="1" applyFill="1" applyBorder="1" applyAlignment="1" applyProtection="1">
      <alignment horizontal="center" vertical="center" wrapText="1"/>
      <protection hidden="1"/>
    </xf>
    <xf numFmtId="0" fontId="36" fillId="0" borderId="41" xfId="0" applyFont="1" applyBorder="1" applyAlignment="1" applyProtection="1">
      <alignment horizontal="center" vertical="center" wrapText="1"/>
      <protection locked="0"/>
    </xf>
    <xf numFmtId="0" fontId="36" fillId="0" borderId="42" xfId="0" applyFont="1" applyBorder="1" applyAlignment="1" applyProtection="1">
      <alignment horizontal="center" vertical="center" wrapText="1"/>
      <protection locked="0"/>
    </xf>
    <xf numFmtId="9" fontId="37" fillId="0" borderId="41" xfId="0" applyNumberFormat="1" applyFont="1" applyBorder="1" applyAlignment="1" applyProtection="1">
      <alignment horizontal="center" vertical="center" wrapText="1"/>
      <protection locked="0"/>
    </xf>
    <xf numFmtId="9" fontId="37" fillId="0" borderId="42" xfId="0" applyNumberFormat="1" applyFont="1" applyBorder="1" applyAlignment="1" applyProtection="1">
      <alignment horizontal="center" vertical="center" wrapText="1"/>
      <protection locked="0"/>
    </xf>
    <xf numFmtId="0" fontId="36" fillId="0" borderId="41" xfId="0" applyFont="1" applyBorder="1" applyAlignment="1" applyProtection="1">
      <alignment horizontal="center" vertical="center" wrapText="1"/>
      <protection locked="0" hidden="1"/>
    </xf>
    <xf numFmtId="0" fontId="36" fillId="0" borderId="42" xfId="0" applyFont="1" applyBorder="1" applyAlignment="1" applyProtection="1">
      <alignment horizontal="center" vertical="center" wrapText="1"/>
      <protection locked="0" hidden="1"/>
    </xf>
    <xf numFmtId="0" fontId="35" fillId="0" borderId="41" xfId="0" applyFont="1" applyBorder="1" applyAlignment="1" applyProtection="1">
      <alignment horizontal="center" vertical="center" wrapText="1"/>
      <protection locked="0"/>
    </xf>
    <xf numFmtId="0" fontId="35" fillId="0" borderId="42" xfId="0" applyFont="1" applyBorder="1" applyAlignment="1" applyProtection="1">
      <alignment horizontal="center" vertical="center" wrapText="1"/>
      <protection locked="0"/>
    </xf>
    <xf numFmtId="0" fontId="38" fillId="0" borderId="20" xfId="0" applyFont="1" applyBorder="1" applyAlignment="1" applyProtection="1">
      <alignment horizontal="center" vertical="center" wrapText="1"/>
      <protection locked="0"/>
    </xf>
    <xf numFmtId="0" fontId="38" fillId="0" borderId="42" xfId="0" applyFont="1" applyBorder="1" applyAlignment="1" applyProtection="1">
      <alignment horizontal="center" vertical="center" wrapText="1"/>
      <protection locked="0"/>
    </xf>
    <xf numFmtId="9" fontId="37" fillId="0" borderId="10" xfId="0" applyNumberFormat="1" applyFont="1" applyBorder="1" applyAlignment="1" applyProtection="1">
      <alignment horizontal="center" vertical="center" wrapText="1"/>
      <protection locked="0"/>
    </xf>
    <xf numFmtId="9" fontId="36" fillId="0" borderId="10" xfId="1" applyFont="1" applyFill="1" applyBorder="1" applyAlignment="1" applyProtection="1">
      <alignment horizontal="center" vertical="center" wrapText="1"/>
      <protection locked="0"/>
    </xf>
    <xf numFmtId="9" fontId="36" fillId="0" borderId="29" xfId="1" applyFont="1" applyFill="1" applyBorder="1" applyAlignment="1" applyProtection="1">
      <alignment horizontal="center" vertical="center" wrapText="1"/>
      <protection locked="0"/>
    </xf>
    <xf numFmtId="9" fontId="37" fillId="0" borderId="20" xfId="0" applyNumberFormat="1" applyFont="1" applyBorder="1" applyAlignment="1" applyProtection="1">
      <alignment horizontal="center" vertical="center" wrapText="1"/>
      <protection locked="0"/>
    </xf>
    <xf numFmtId="0" fontId="38" fillId="0" borderId="41" xfId="0" applyFont="1" applyBorder="1" applyAlignment="1" applyProtection="1">
      <alignment horizontal="center" vertical="center" wrapText="1"/>
      <protection locked="0"/>
    </xf>
    <xf numFmtId="0" fontId="38" fillId="0" borderId="29" xfId="0" applyFont="1" applyBorder="1" applyAlignment="1" applyProtection="1">
      <alignment horizontal="center" vertical="center" wrapText="1"/>
      <protection locked="0"/>
    </xf>
    <xf numFmtId="9" fontId="36" fillId="0" borderId="20" xfId="1" applyFont="1" applyFill="1" applyBorder="1" applyAlignment="1" applyProtection="1">
      <alignment horizontal="center" vertical="center" wrapText="1"/>
      <protection locked="0"/>
    </xf>
    <xf numFmtId="9" fontId="17" fillId="0" borderId="20" xfId="0" applyNumberFormat="1" applyFont="1" applyBorder="1" applyAlignment="1" applyProtection="1">
      <alignment horizontal="center" vertical="center" wrapText="1"/>
      <protection locked="0"/>
    </xf>
    <xf numFmtId="9" fontId="17" fillId="0" borderId="1" xfId="0" applyNumberFormat="1" applyFont="1" applyBorder="1" applyAlignment="1" applyProtection="1">
      <alignment horizontal="center" vertical="center" wrapText="1"/>
      <protection locked="0"/>
    </xf>
    <xf numFmtId="9" fontId="17" fillId="0" borderId="29" xfId="0" applyNumberFormat="1" applyFont="1" applyBorder="1" applyAlignment="1" applyProtection="1">
      <alignment horizontal="center" vertical="center" wrapText="1"/>
      <protection locked="0"/>
    </xf>
    <xf numFmtId="9" fontId="17" fillId="0" borderId="10" xfId="0" applyNumberFormat="1" applyFont="1" applyBorder="1" applyAlignment="1" applyProtection="1">
      <alignment horizontal="center" vertical="center" wrapText="1"/>
      <protection locked="0"/>
    </xf>
    <xf numFmtId="0" fontId="21" fillId="0" borderId="10" xfId="0" applyFont="1" applyBorder="1" applyAlignment="1" applyProtection="1">
      <alignment horizontal="center" vertical="center" wrapText="1"/>
      <protection locked="0"/>
    </xf>
    <xf numFmtId="0" fontId="21" fillId="0" borderId="1" xfId="0" applyFont="1" applyBorder="1" applyAlignment="1" applyProtection="1">
      <alignment horizontal="center" vertical="center" wrapText="1"/>
      <protection locked="0"/>
    </xf>
    <xf numFmtId="0" fontId="21" fillId="0" borderId="29" xfId="0" applyFont="1" applyBorder="1" applyAlignment="1" applyProtection="1">
      <alignment horizontal="center" vertical="center" wrapText="1"/>
      <protection locked="0"/>
    </xf>
    <xf numFmtId="0" fontId="21" fillId="0" borderId="20" xfId="0" applyFont="1" applyBorder="1" applyAlignment="1" applyProtection="1">
      <alignment horizontal="center" vertical="center" wrapText="1"/>
      <protection locked="0"/>
    </xf>
    <xf numFmtId="0" fontId="17" fillId="0" borderId="10" xfId="0" applyFont="1" applyBorder="1" applyAlignment="1" applyProtection="1">
      <alignment horizontal="center" vertical="center" wrapText="1"/>
      <protection locked="0"/>
    </xf>
    <xf numFmtId="0" fontId="17" fillId="0" borderId="1" xfId="0" applyFont="1" applyBorder="1" applyAlignment="1" applyProtection="1">
      <alignment horizontal="center" vertical="center" wrapText="1"/>
      <protection locked="0"/>
    </xf>
    <xf numFmtId="0" fontId="17" fillId="0" borderId="29" xfId="0" applyFont="1" applyBorder="1" applyAlignment="1" applyProtection="1">
      <alignment horizontal="center" vertical="center" wrapText="1"/>
      <protection locked="0"/>
    </xf>
    <xf numFmtId="0" fontId="18" fillId="0" borderId="1" xfId="0" applyFont="1" applyBorder="1" applyAlignment="1" applyProtection="1">
      <alignment horizontal="center" vertical="center" wrapText="1"/>
      <protection locked="0"/>
    </xf>
    <xf numFmtId="0" fontId="18" fillId="0" borderId="29" xfId="0" applyFont="1" applyBorder="1" applyAlignment="1" applyProtection="1">
      <alignment horizontal="center" vertical="center" wrapText="1"/>
      <protection locked="0"/>
    </xf>
    <xf numFmtId="0" fontId="17" fillId="0" borderId="20" xfId="0" applyFont="1" applyBorder="1" applyAlignment="1" applyProtection="1">
      <alignment horizontal="center" vertical="center" wrapText="1"/>
      <protection locked="0"/>
    </xf>
    <xf numFmtId="0" fontId="17" fillId="0" borderId="10" xfId="0" applyFont="1" applyBorder="1" applyAlignment="1" applyProtection="1">
      <alignment horizontal="center" vertical="center" wrapText="1"/>
      <protection locked="0" hidden="1"/>
    </xf>
    <xf numFmtId="0" fontId="17" fillId="0" borderId="29" xfId="0" applyFont="1" applyBorder="1" applyAlignment="1" applyProtection="1">
      <alignment horizontal="center" vertical="center" wrapText="1"/>
      <protection locked="0" hidden="1"/>
    </xf>
    <xf numFmtId="0" fontId="17" fillId="0" borderId="1" xfId="0" applyFont="1" applyBorder="1" applyAlignment="1" applyProtection="1">
      <alignment horizontal="center" vertical="center" wrapText="1"/>
      <protection locked="0" hidden="1"/>
    </xf>
    <xf numFmtId="9" fontId="17" fillId="0" borderId="18" xfId="0" applyNumberFormat="1" applyFont="1" applyBorder="1" applyAlignment="1" applyProtection="1">
      <alignment horizontal="center" vertical="center" wrapText="1"/>
      <protection locked="0"/>
    </xf>
    <xf numFmtId="9" fontId="17" fillId="0" borderId="21" xfId="0" applyNumberFormat="1" applyFont="1" applyBorder="1" applyAlignment="1" applyProtection="1">
      <alignment horizontal="center" vertical="center" wrapText="1"/>
      <protection locked="0"/>
    </xf>
    <xf numFmtId="9" fontId="17" fillId="0" borderId="1" xfId="1" applyFont="1" applyBorder="1" applyAlignment="1" applyProtection="1">
      <alignment horizontal="center" vertical="center" wrapText="1"/>
      <protection locked="0"/>
    </xf>
    <xf numFmtId="9" fontId="17" fillId="0" borderId="29" xfId="1" applyFont="1" applyBorder="1" applyAlignment="1" applyProtection="1">
      <alignment horizontal="center" vertical="center" wrapText="1"/>
      <protection locked="0"/>
    </xf>
    <xf numFmtId="9" fontId="17" fillId="0" borderId="10" xfId="1" applyFont="1" applyBorder="1" applyAlignment="1" applyProtection="1">
      <alignment horizontal="center" vertical="center" wrapText="1"/>
      <protection locked="0"/>
    </xf>
    <xf numFmtId="9" fontId="17" fillId="0" borderId="20" xfId="1" applyFont="1" applyBorder="1" applyAlignment="1" applyProtection="1">
      <alignment horizontal="center" vertical="center" wrapText="1"/>
      <protection locked="0"/>
    </xf>
    <xf numFmtId="0" fontId="33" fillId="0" borderId="1" xfId="0" applyFont="1" applyBorder="1" applyAlignment="1" applyProtection="1">
      <alignment horizontal="center" vertical="center" wrapText="1"/>
      <protection locked="0"/>
    </xf>
    <xf numFmtId="0" fontId="33" fillId="0" borderId="29" xfId="0" applyFont="1" applyBorder="1" applyAlignment="1" applyProtection="1">
      <alignment horizontal="center" vertical="center" wrapText="1"/>
      <protection locked="0"/>
    </xf>
    <xf numFmtId="0" fontId="33" fillId="0" borderId="10" xfId="0" applyFont="1" applyBorder="1" applyAlignment="1" applyProtection="1">
      <alignment horizontal="center" vertical="center" wrapText="1"/>
      <protection locked="0"/>
    </xf>
    <xf numFmtId="0" fontId="33" fillId="0" borderId="20" xfId="0" applyFont="1" applyBorder="1" applyAlignment="1" applyProtection="1">
      <alignment horizontal="center" vertical="center" wrapText="1"/>
      <protection locked="0"/>
    </xf>
    <xf numFmtId="0" fontId="28" fillId="0" borderId="10" xfId="0" applyFont="1" applyBorder="1" applyAlignment="1" applyProtection="1">
      <alignment horizontal="center" vertical="center" wrapText="1"/>
      <protection locked="0"/>
    </xf>
    <xf numFmtId="0" fontId="28" fillId="0" borderId="29" xfId="0" applyFont="1" applyBorder="1" applyAlignment="1" applyProtection="1">
      <alignment horizontal="center" vertical="center" wrapText="1"/>
      <protection locked="0"/>
    </xf>
    <xf numFmtId="0" fontId="31" fillId="0" borderId="10" xfId="0" applyFont="1" applyBorder="1" applyAlignment="1" applyProtection="1">
      <alignment horizontal="center" vertical="center" wrapText="1"/>
      <protection locked="0"/>
    </xf>
    <xf numFmtId="0" fontId="31" fillId="0" borderId="29" xfId="0" applyFont="1" applyBorder="1" applyAlignment="1" applyProtection="1">
      <alignment horizontal="center" vertical="center" wrapText="1"/>
      <protection locked="0"/>
    </xf>
    <xf numFmtId="0" fontId="29" fillId="0" borderId="10" xfId="0" applyFont="1" applyBorder="1" applyAlignment="1" applyProtection="1">
      <alignment horizontal="center" vertical="center" wrapText="1"/>
      <protection locked="0" hidden="1"/>
    </xf>
    <xf numFmtId="0" fontId="29" fillId="0" borderId="29" xfId="0" applyFont="1" applyBorder="1" applyAlignment="1" applyProtection="1">
      <alignment horizontal="center" vertical="center" wrapText="1"/>
      <protection locked="0" hidden="1"/>
    </xf>
    <xf numFmtId="0" fontId="33" fillId="0" borderId="36" xfId="0" applyFont="1" applyBorder="1" applyAlignment="1" applyProtection="1">
      <alignment horizontal="center" vertical="center" wrapText="1"/>
      <protection locked="0"/>
    </xf>
    <xf numFmtId="0" fontId="33" fillId="0" borderId="21" xfId="0" applyFont="1" applyBorder="1" applyAlignment="1" applyProtection="1">
      <alignment horizontal="center" vertical="center" wrapText="1"/>
      <protection locked="0"/>
    </xf>
    <xf numFmtId="9" fontId="31" fillId="0" borderId="10" xfId="1" applyFont="1" applyBorder="1" applyAlignment="1" applyProtection="1">
      <alignment horizontal="center" vertical="center" wrapText="1"/>
      <protection locked="0"/>
    </xf>
    <xf numFmtId="9" fontId="31" fillId="0" borderId="29" xfId="1" applyFont="1" applyBorder="1" applyAlignment="1" applyProtection="1">
      <alignment horizontal="center" vertical="center" wrapText="1"/>
      <protection locked="0"/>
    </xf>
    <xf numFmtId="0" fontId="31" fillId="0" borderId="18" xfId="0" applyFont="1" applyBorder="1" applyAlignment="1" applyProtection="1">
      <alignment horizontal="center" vertical="center" wrapText="1"/>
      <protection locked="0"/>
    </xf>
    <xf numFmtId="0" fontId="31" fillId="0" borderId="2" xfId="0" applyFont="1" applyBorder="1" applyAlignment="1" applyProtection="1">
      <alignment horizontal="center" vertical="center" wrapText="1"/>
      <protection locked="0"/>
    </xf>
    <xf numFmtId="0" fontId="31" fillId="0" borderId="21" xfId="0" applyFont="1" applyBorder="1" applyAlignment="1" applyProtection="1">
      <alignment horizontal="center" vertical="center" wrapText="1"/>
      <protection locked="0"/>
    </xf>
    <xf numFmtId="9" fontId="17" fillId="0" borderId="2" xfId="0" applyNumberFormat="1" applyFont="1" applyBorder="1" applyAlignment="1" applyProtection="1">
      <alignment horizontal="center" vertical="center" wrapText="1"/>
      <protection locked="0"/>
    </xf>
    <xf numFmtId="0" fontId="28" fillId="0" borderId="18" xfId="0" applyFont="1" applyBorder="1" applyAlignment="1" applyProtection="1">
      <alignment horizontal="center" vertical="center" wrapText="1"/>
      <protection locked="0"/>
    </xf>
    <xf numFmtId="0" fontId="28" fillId="0" borderId="2" xfId="0" applyFont="1" applyBorder="1" applyAlignment="1" applyProtection="1">
      <alignment horizontal="center" vertical="center" wrapText="1"/>
      <protection locked="0"/>
    </xf>
    <xf numFmtId="0" fontId="28" fillId="0" borderId="21" xfId="0" applyFont="1" applyBorder="1" applyAlignment="1" applyProtection="1">
      <alignment horizontal="center" vertical="center" wrapText="1"/>
      <protection locked="0"/>
    </xf>
    <xf numFmtId="9" fontId="31" fillId="0" borderId="18" xfId="1" applyFont="1" applyBorder="1" applyAlignment="1" applyProtection="1">
      <alignment horizontal="center" vertical="center" wrapText="1"/>
      <protection locked="0"/>
    </xf>
    <xf numFmtId="9" fontId="31" fillId="0" borderId="2" xfId="1" applyFont="1" applyBorder="1" applyAlignment="1" applyProtection="1">
      <alignment horizontal="center" vertical="center" wrapText="1"/>
      <protection locked="0"/>
    </xf>
    <xf numFmtId="9" fontId="31" fillId="0" borderId="21" xfId="1" applyFont="1" applyBorder="1" applyAlignment="1" applyProtection="1">
      <alignment horizontal="center" vertical="center" wrapText="1"/>
      <protection locked="0"/>
    </xf>
    <xf numFmtId="0" fontId="29" fillId="0" borderId="18" xfId="0" applyFont="1" applyBorder="1" applyAlignment="1" applyProtection="1">
      <alignment horizontal="center" vertical="center" wrapText="1"/>
      <protection locked="0"/>
    </xf>
    <xf numFmtId="0" fontId="29" fillId="0" borderId="2" xfId="0" applyFont="1" applyBorder="1" applyAlignment="1" applyProtection="1">
      <alignment horizontal="center" vertical="center" wrapText="1"/>
      <protection locked="0"/>
    </xf>
    <xf numFmtId="0" fontId="29" fillId="0" borderId="21" xfId="0" applyFont="1" applyBorder="1" applyAlignment="1" applyProtection="1">
      <alignment horizontal="center" vertical="center" wrapText="1"/>
      <protection locked="0"/>
    </xf>
    <xf numFmtId="9" fontId="17" fillId="0" borderId="18" xfId="1" applyFont="1" applyFill="1" applyBorder="1" applyAlignment="1" applyProtection="1">
      <alignment horizontal="center" vertical="center" wrapText="1"/>
      <protection locked="0"/>
    </xf>
    <xf numFmtId="9" fontId="17" fillId="0" borderId="2" xfId="1" applyFont="1" applyFill="1" applyBorder="1" applyAlignment="1" applyProtection="1">
      <alignment horizontal="center" vertical="center" wrapText="1"/>
      <protection locked="0"/>
    </xf>
    <xf numFmtId="9" fontId="17" fillId="0" borderId="21" xfId="1" applyFont="1" applyFill="1" applyBorder="1" applyAlignment="1" applyProtection="1">
      <alignment horizontal="center" vertical="center" wrapText="1"/>
      <protection locked="0"/>
    </xf>
    <xf numFmtId="14" fontId="31" fillId="0" borderId="18" xfId="0" applyNumberFormat="1" applyFont="1" applyBorder="1" applyAlignment="1" applyProtection="1">
      <alignment horizontal="center" vertical="center" wrapText="1"/>
      <protection locked="0"/>
    </xf>
    <xf numFmtId="14" fontId="31" fillId="0" borderId="2" xfId="0" applyNumberFormat="1" applyFont="1" applyBorder="1" applyAlignment="1" applyProtection="1">
      <alignment horizontal="center" vertical="center" wrapText="1"/>
      <protection locked="0"/>
    </xf>
    <xf numFmtId="14" fontId="31" fillId="0" borderId="21" xfId="0" applyNumberFormat="1" applyFont="1" applyBorder="1" applyAlignment="1" applyProtection="1">
      <alignment horizontal="center" vertical="center" wrapText="1"/>
      <protection locked="0"/>
    </xf>
    <xf numFmtId="0" fontId="31" fillId="0" borderId="18" xfId="0" quotePrefix="1" applyFont="1" applyBorder="1" applyAlignment="1" applyProtection="1">
      <alignment horizontal="center" vertical="center" wrapText="1"/>
      <protection locked="0"/>
    </xf>
    <xf numFmtId="0" fontId="31" fillId="0" borderId="2" xfId="0" quotePrefix="1" applyFont="1" applyBorder="1" applyAlignment="1" applyProtection="1">
      <alignment horizontal="center" vertical="center" wrapText="1"/>
      <protection locked="0"/>
    </xf>
    <xf numFmtId="0" fontId="31" fillId="0" borderId="21" xfId="0" quotePrefix="1" applyFont="1" applyBorder="1" applyAlignment="1" applyProtection="1">
      <alignment horizontal="center" vertical="center" wrapText="1"/>
      <protection locked="0"/>
    </xf>
    <xf numFmtId="0" fontId="29" fillId="0" borderId="18" xfId="0" applyFont="1" applyBorder="1" applyAlignment="1" applyProtection="1">
      <alignment horizontal="center" vertical="center" wrapText="1"/>
      <protection locked="0" hidden="1"/>
    </xf>
    <xf numFmtId="0" fontId="29" fillId="0" borderId="2" xfId="0" applyFont="1" applyBorder="1" applyAlignment="1" applyProtection="1">
      <alignment horizontal="center" vertical="center" wrapText="1"/>
      <protection locked="0" hidden="1"/>
    </xf>
    <xf numFmtId="0" fontId="29" fillId="0" borderId="21" xfId="0" applyFont="1" applyBorder="1" applyAlignment="1" applyProtection="1">
      <alignment horizontal="center" vertical="center" wrapText="1"/>
      <protection locked="0" hidden="1"/>
    </xf>
    <xf numFmtId="0" fontId="33" fillId="0" borderId="18" xfId="0" applyFont="1" applyBorder="1" applyAlignment="1" applyProtection="1">
      <alignment horizontal="center" vertical="center" wrapText="1"/>
      <protection locked="0"/>
    </xf>
    <xf numFmtId="0" fontId="33" fillId="0" borderId="2" xfId="0" applyFont="1" applyBorder="1" applyAlignment="1" applyProtection="1">
      <alignment horizontal="center" vertical="center" wrapText="1"/>
      <protection locked="0"/>
    </xf>
    <xf numFmtId="0" fontId="29" fillId="0" borderId="18" xfId="0" quotePrefix="1" applyFont="1" applyBorder="1" applyAlignment="1" applyProtection="1">
      <alignment horizontal="center" vertical="center" wrapText="1"/>
      <protection hidden="1"/>
    </xf>
    <xf numFmtId="0" fontId="29" fillId="0" borderId="2" xfId="0" quotePrefix="1" applyFont="1" applyBorder="1" applyAlignment="1" applyProtection="1">
      <alignment horizontal="center" vertical="center" wrapText="1"/>
      <protection hidden="1"/>
    </xf>
    <xf numFmtId="0" fontId="29" fillId="0" borderId="21" xfId="0" quotePrefix="1" applyFont="1" applyBorder="1" applyAlignment="1" applyProtection="1">
      <alignment horizontal="center" vertical="center" wrapText="1"/>
      <protection hidden="1"/>
    </xf>
    <xf numFmtId="14" fontId="31" fillId="0" borderId="18" xfId="0" applyNumberFormat="1" applyFont="1" applyBorder="1" applyAlignment="1" applyProtection="1">
      <alignment horizontal="center" vertical="center"/>
      <protection locked="0"/>
    </xf>
    <xf numFmtId="14" fontId="31" fillId="0" borderId="2" xfId="0" applyNumberFormat="1" applyFont="1" applyBorder="1" applyAlignment="1" applyProtection="1">
      <alignment horizontal="center" vertical="center"/>
      <protection locked="0"/>
    </xf>
    <xf numFmtId="14" fontId="31" fillId="0" borderId="21" xfId="0" applyNumberFormat="1" applyFont="1" applyBorder="1" applyAlignment="1" applyProtection="1">
      <alignment horizontal="center" vertical="center"/>
      <protection locked="0"/>
    </xf>
    <xf numFmtId="0" fontId="36" fillId="0" borderId="1" xfId="0" applyFont="1" applyBorder="1" applyAlignment="1" applyProtection="1">
      <alignment horizontal="center" vertical="center" wrapText="1"/>
      <protection locked="0"/>
    </xf>
    <xf numFmtId="0" fontId="35" fillId="0" borderId="20" xfId="0" applyFont="1" applyBorder="1" applyAlignment="1" applyProtection="1">
      <alignment horizontal="center" vertical="center" wrapText="1"/>
      <protection locked="0"/>
    </xf>
    <xf numFmtId="9" fontId="37" fillId="0" borderId="20" xfId="1" applyFont="1" applyBorder="1" applyAlignment="1" applyProtection="1">
      <alignment horizontal="center" vertical="center" wrapText="1"/>
      <protection locked="0"/>
    </xf>
    <xf numFmtId="0" fontId="35" fillId="12" borderId="20" xfId="0" applyFont="1" applyFill="1" applyBorder="1" applyAlignment="1" applyProtection="1">
      <alignment horizontal="center" vertical="center" wrapText="1"/>
      <protection locked="0"/>
    </xf>
    <xf numFmtId="0" fontId="42" fillId="0" borderId="1" xfId="0" applyFont="1" applyBorder="1" applyAlignment="1" applyProtection="1">
      <alignment horizontal="center" vertical="center" wrapText="1"/>
      <protection locked="0"/>
    </xf>
    <xf numFmtId="0" fontId="13" fillId="11" borderId="1" xfId="0" applyFont="1" applyFill="1" applyBorder="1" applyAlignment="1" applyProtection="1">
      <alignment horizontal="center" vertical="center" wrapText="1"/>
      <protection locked="0"/>
    </xf>
    <xf numFmtId="0" fontId="13" fillId="11" borderId="29" xfId="0" applyFont="1" applyFill="1" applyBorder="1" applyAlignment="1" applyProtection="1">
      <alignment horizontal="center" vertical="center" wrapText="1"/>
      <protection locked="0"/>
    </xf>
    <xf numFmtId="0" fontId="17" fillId="11" borderId="1" xfId="0" applyFont="1" applyFill="1" applyBorder="1" applyAlignment="1" applyProtection="1">
      <alignment horizontal="center" vertical="center" wrapText="1"/>
      <protection locked="0" hidden="1"/>
    </xf>
    <xf numFmtId="0" fontId="17" fillId="11" borderId="29" xfId="0" applyFont="1" applyFill="1" applyBorder="1" applyAlignment="1" applyProtection="1">
      <alignment horizontal="center" vertical="center" wrapText="1"/>
      <protection locked="0" hidden="1"/>
    </xf>
    <xf numFmtId="0" fontId="17" fillId="11" borderId="1" xfId="0" applyFont="1" applyFill="1" applyBorder="1" applyAlignment="1" applyProtection="1">
      <alignment horizontal="center" vertical="center" wrapText="1"/>
      <protection locked="0"/>
    </xf>
    <xf numFmtId="0" fontId="17" fillId="11" borderId="29" xfId="0" applyFont="1" applyFill="1" applyBorder="1" applyAlignment="1" applyProtection="1">
      <alignment horizontal="center" vertical="center" wrapText="1"/>
      <protection locked="0"/>
    </xf>
    <xf numFmtId="9" fontId="4" fillId="0" borderId="1" xfId="1" applyFont="1" applyFill="1" applyBorder="1" applyAlignment="1" applyProtection="1">
      <alignment horizontal="center" vertical="center" wrapText="1"/>
      <protection locked="0"/>
    </xf>
    <xf numFmtId="9" fontId="4" fillId="0" borderId="29" xfId="1" applyFont="1" applyFill="1" applyBorder="1" applyAlignment="1" applyProtection="1">
      <alignment horizontal="center" vertical="center" wrapText="1"/>
      <protection locked="0"/>
    </xf>
    <xf numFmtId="166" fontId="17" fillId="11" borderId="1" xfId="0" applyNumberFormat="1" applyFont="1" applyFill="1" applyBorder="1" applyAlignment="1" applyProtection="1">
      <alignment horizontal="center" vertical="center" wrapText="1"/>
      <protection locked="0" hidden="1"/>
    </xf>
    <xf numFmtId="0" fontId="17" fillId="4" borderId="10" xfId="0" applyFont="1" applyFill="1" applyBorder="1" applyAlignment="1" applyProtection="1">
      <alignment horizontal="center" vertical="center" wrapText="1"/>
      <protection locked="0"/>
    </xf>
    <xf numFmtId="0" fontId="17" fillId="4" borderId="29" xfId="0" applyFont="1" applyFill="1" applyBorder="1" applyAlignment="1" applyProtection="1">
      <alignment horizontal="center" vertical="center" wrapText="1"/>
      <protection locked="0"/>
    </xf>
    <xf numFmtId="0" fontId="13" fillId="0" borderId="10" xfId="0" applyFont="1" applyBorder="1" applyAlignment="1" applyProtection="1">
      <alignment horizontal="center" vertical="center" wrapText="1"/>
      <protection locked="0"/>
    </xf>
    <xf numFmtId="0" fontId="13" fillId="0" borderId="29" xfId="0" applyFont="1" applyBorder="1" applyAlignment="1" applyProtection="1">
      <alignment horizontal="center" vertical="center" wrapText="1"/>
      <protection locked="0"/>
    </xf>
    <xf numFmtId="0" fontId="0" fillId="0" borderId="29" xfId="0" applyBorder="1" applyAlignment="1">
      <alignment horizontal="center" vertical="center" wrapText="1"/>
    </xf>
    <xf numFmtId="0" fontId="13" fillId="0" borderId="1" xfId="0" applyFont="1" applyBorder="1" applyAlignment="1" applyProtection="1">
      <alignment horizontal="center" vertical="center" wrapText="1"/>
      <protection locked="0"/>
    </xf>
    <xf numFmtId="9" fontId="4" fillId="0" borderId="10" xfId="1" applyFont="1" applyFill="1" applyBorder="1" applyAlignment="1" applyProtection="1">
      <alignment horizontal="center" vertical="center" wrapText="1"/>
      <protection locked="0"/>
    </xf>
    <xf numFmtId="9" fontId="1" fillId="0" borderId="10" xfId="1" applyFont="1" applyBorder="1" applyAlignment="1" applyProtection="1">
      <alignment horizontal="center" vertical="center" wrapText="1"/>
      <protection locked="0"/>
    </xf>
    <xf numFmtId="9" fontId="1" fillId="0" borderId="1" xfId="1" applyFont="1" applyBorder="1" applyAlignment="1" applyProtection="1">
      <alignment horizontal="center" vertical="center" wrapText="1"/>
      <protection locked="0"/>
    </xf>
    <xf numFmtId="9" fontId="1" fillId="0" borderId="29" xfId="1" applyFont="1" applyBorder="1" applyAlignment="1" applyProtection="1">
      <alignment horizontal="center" vertical="center" wrapText="1"/>
      <protection locked="0"/>
    </xf>
    <xf numFmtId="9" fontId="0" fillId="0" borderId="10" xfId="5" applyFont="1" applyBorder="1" applyAlignment="1" applyProtection="1">
      <alignment horizontal="center" vertical="center" wrapText="1"/>
      <protection locked="0"/>
    </xf>
    <xf numFmtId="9" fontId="0" fillId="0" borderId="29" xfId="5" applyFont="1" applyBorder="1" applyAlignment="1" applyProtection="1">
      <alignment horizontal="center" vertical="center" wrapText="1"/>
      <protection locked="0"/>
    </xf>
    <xf numFmtId="9" fontId="0" fillId="0" borderId="10" xfId="5" applyFont="1" applyFill="1" applyBorder="1" applyAlignment="1" applyProtection="1">
      <alignment horizontal="center" vertical="center" wrapText="1"/>
      <protection locked="0"/>
    </xf>
    <xf numFmtId="9" fontId="0" fillId="0" borderId="29" xfId="5" applyFont="1" applyFill="1" applyBorder="1" applyAlignment="1" applyProtection="1">
      <alignment horizontal="center" vertical="center" wrapText="1"/>
      <protection locked="0"/>
    </xf>
    <xf numFmtId="9" fontId="37" fillId="0" borderId="10" xfId="1" applyFont="1" applyFill="1" applyBorder="1" applyAlignment="1" applyProtection="1">
      <alignment horizontal="center" vertical="center" wrapText="1"/>
      <protection locked="0"/>
    </xf>
    <xf numFmtId="0" fontId="11" fillId="0" borderId="10" xfId="0" applyFont="1" applyBorder="1" applyAlignment="1" applyProtection="1">
      <alignment horizontal="center" vertical="center" wrapText="1"/>
      <protection locked="0"/>
    </xf>
    <xf numFmtId="0" fontId="11" fillId="0" borderId="1" xfId="0" applyFont="1" applyBorder="1" applyAlignment="1" applyProtection="1">
      <alignment horizontal="center" vertical="center" wrapText="1"/>
      <protection locked="0"/>
    </xf>
    <xf numFmtId="0" fontId="11" fillId="0" borderId="29" xfId="0" applyFont="1" applyBorder="1" applyAlignment="1" applyProtection="1">
      <alignment horizontal="center" vertical="center" wrapText="1"/>
      <protection locked="0"/>
    </xf>
    <xf numFmtId="0" fontId="18" fillId="0" borderId="10" xfId="0" applyFont="1" applyBorder="1" applyAlignment="1" applyProtection="1">
      <alignment horizontal="center" vertical="center" wrapText="1"/>
      <protection locked="0"/>
    </xf>
    <xf numFmtId="0" fontId="18" fillId="0" borderId="10" xfId="0" applyFont="1" applyBorder="1" applyAlignment="1" applyProtection="1">
      <alignment horizontal="left" vertical="center" wrapText="1"/>
      <protection locked="0"/>
    </xf>
    <xf numFmtId="0" fontId="18" fillId="0" borderId="1" xfId="0" applyFont="1" applyBorder="1" applyAlignment="1" applyProtection="1">
      <alignment horizontal="left" vertical="center" wrapText="1"/>
      <protection locked="0"/>
    </xf>
    <xf numFmtId="0" fontId="18" fillId="0" borderId="29" xfId="0" applyFont="1" applyBorder="1" applyAlignment="1" applyProtection="1">
      <alignment horizontal="left" vertical="center" wrapText="1"/>
      <protection locked="0"/>
    </xf>
    <xf numFmtId="0" fontId="6" fillId="0" borderId="10" xfId="0" applyFont="1" applyBorder="1" applyAlignment="1" applyProtection="1">
      <alignment horizontal="center" vertical="center" wrapText="1"/>
      <protection hidden="1"/>
    </xf>
    <xf numFmtId="0" fontId="6" fillId="0" borderId="1" xfId="0" applyFont="1" applyBorder="1" applyAlignment="1" applyProtection="1">
      <alignment horizontal="center" vertical="center" wrapText="1"/>
      <protection hidden="1"/>
    </xf>
    <xf numFmtId="0" fontId="6" fillId="0" borderId="29" xfId="0" applyFont="1" applyBorder="1" applyAlignment="1" applyProtection="1">
      <alignment horizontal="center" vertical="center" wrapText="1"/>
      <protection hidden="1"/>
    </xf>
    <xf numFmtId="0" fontId="18" fillId="0" borderId="10" xfId="0" applyFont="1" applyBorder="1" applyAlignment="1" applyProtection="1">
      <alignment horizontal="center" vertical="center" wrapText="1"/>
      <protection locked="0" hidden="1"/>
    </xf>
    <xf numFmtId="0" fontId="18" fillId="0" borderId="1" xfId="0" applyFont="1" applyBorder="1" applyAlignment="1" applyProtection="1">
      <alignment horizontal="center" vertical="center" wrapText="1"/>
      <protection locked="0" hidden="1"/>
    </xf>
    <xf numFmtId="0" fontId="18" fillId="0" borderId="29" xfId="0" applyFont="1" applyBorder="1" applyAlignment="1" applyProtection="1">
      <alignment horizontal="center" vertical="center" wrapText="1"/>
      <protection locked="0" hidden="1"/>
    </xf>
    <xf numFmtId="0" fontId="18" fillId="0" borderId="10" xfId="0" applyFont="1" applyBorder="1" applyAlignment="1" applyProtection="1">
      <alignment horizontal="center" vertical="center" wrapText="1"/>
      <protection hidden="1"/>
    </xf>
    <xf numFmtId="0" fontId="18" fillId="0" borderId="1" xfId="0" applyFont="1" applyBorder="1" applyAlignment="1" applyProtection="1">
      <alignment horizontal="center" vertical="center" wrapText="1"/>
      <protection hidden="1"/>
    </xf>
    <xf numFmtId="0" fontId="18" fillId="0" borderId="29" xfId="0" applyFont="1" applyBorder="1" applyAlignment="1" applyProtection="1">
      <alignment horizontal="center" vertical="center" wrapText="1"/>
      <protection hidden="1"/>
    </xf>
    <xf numFmtId="0" fontId="12" fillId="0" borderId="10" xfId="0" applyFont="1" applyBorder="1" applyAlignment="1" applyProtection="1">
      <alignment horizontal="center" vertical="center" wrapText="1"/>
      <protection locked="0"/>
    </xf>
    <xf numFmtId="0" fontId="12" fillId="0" borderId="1" xfId="0" applyFont="1" applyBorder="1" applyAlignment="1" applyProtection="1">
      <alignment horizontal="center" vertical="center" wrapText="1"/>
      <protection locked="0"/>
    </xf>
    <xf numFmtId="0" fontId="12" fillId="0" borderId="29" xfId="0" applyFont="1" applyBorder="1" applyAlignment="1" applyProtection="1">
      <alignment horizontal="center" vertical="center" wrapText="1"/>
      <protection locked="0"/>
    </xf>
    <xf numFmtId="9" fontId="6" fillId="0" borderId="10" xfId="1" applyFont="1" applyFill="1" applyBorder="1" applyAlignment="1" applyProtection="1">
      <alignment horizontal="left" vertical="center" wrapText="1"/>
      <protection locked="0"/>
    </xf>
    <xf numFmtId="9" fontId="6" fillId="0" borderId="1" xfId="1" applyFont="1" applyFill="1" applyBorder="1" applyAlignment="1" applyProtection="1">
      <alignment horizontal="left" vertical="center" wrapText="1"/>
      <protection locked="0"/>
    </xf>
    <xf numFmtId="9" fontId="6" fillId="0" borderId="29" xfId="1" applyFont="1" applyFill="1" applyBorder="1" applyAlignment="1" applyProtection="1">
      <alignment horizontal="left" vertical="center" wrapText="1"/>
      <protection locked="0"/>
    </xf>
    <xf numFmtId="0" fontId="0" fillId="0" borderId="1" xfId="0" applyBorder="1" applyAlignment="1">
      <alignment horizontal="center" vertical="center"/>
    </xf>
    <xf numFmtId="0" fontId="0" fillId="0" borderId="29" xfId="0" applyBorder="1" applyAlignment="1">
      <alignment horizontal="center" vertical="center"/>
    </xf>
    <xf numFmtId="0" fontId="0" fillId="0" borderId="1" xfId="0" applyBorder="1" applyAlignment="1">
      <alignment horizontal="center" vertical="center" wrapText="1"/>
    </xf>
    <xf numFmtId="9" fontId="0" fillId="0" borderId="1" xfId="1" applyFont="1" applyBorder="1" applyAlignment="1">
      <alignment horizontal="center" vertical="center" wrapText="1"/>
    </xf>
    <xf numFmtId="9" fontId="0" fillId="0" borderId="29" xfId="1" applyFont="1" applyBorder="1" applyAlignment="1">
      <alignment horizontal="center" vertical="center" wrapText="1"/>
    </xf>
    <xf numFmtId="0" fontId="15" fillId="0" borderId="1" xfId="0" applyFont="1" applyBorder="1" applyAlignment="1">
      <alignment horizontal="center" vertical="center"/>
    </xf>
    <xf numFmtId="0" fontId="15" fillId="0" borderId="29" xfId="0" applyFont="1" applyBorder="1" applyAlignment="1">
      <alignment horizontal="center" vertical="center"/>
    </xf>
    <xf numFmtId="0" fontId="34" fillId="0" borderId="10" xfId="0" applyFont="1" applyBorder="1" applyAlignment="1" applyProtection="1">
      <alignment horizontal="center" vertical="center" wrapText="1"/>
      <protection locked="0"/>
    </xf>
    <xf numFmtId="0" fontId="34" fillId="0" borderId="29" xfId="0" applyFont="1" applyBorder="1" applyAlignment="1" applyProtection="1">
      <alignment horizontal="center" vertical="center" wrapText="1"/>
      <protection locked="0"/>
    </xf>
    <xf numFmtId="0" fontId="0" fillId="0" borderId="10" xfId="0" applyBorder="1" applyAlignment="1">
      <alignment horizontal="center" vertical="center"/>
    </xf>
    <xf numFmtId="0" fontId="0" fillId="0" borderId="10" xfId="0" applyBorder="1" applyAlignment="1">
      <alignment horizontal="center" vertical="center" wrapText="1"/>
    </xf>
    <xf numFmtId="0" fontId="34" fillId="0" borderId="10" xfId="0" applyFont="1" applyBorder="1" applyAlignment="1" applyProtection="1">
      <alignment horizontal="center" vertical="center" wrapText="1"/>
      <protection locked="0" hidden="1"/>
    </xf>
    <xf numFmtId="0" fontId="34" fillId="0" borderId="29" xfId="0" applyFont="1" applyBorder="1" applyAlignment="1" applyProtection="1">
      <alignment horizontal="center" vertical="center" wrapText="1"/>
      <protection locked="0" hidden="1"/>
    </xf>
    <xf numFmtId="0" fontId="15" fillId="0" borderId="10" xfId="0" applyFont="1" applyBorder="1" applyAlignment="1">
      <alignment horizontal="center" vertical="center"/>
    </xf>
    <xf numFmtId="0" fontId="34" fillId="0" borderId="1" xfId="0" applyFont="1" applyBorder="1" applyAlignment="1" applyProtection="1">
      <alignment horizontal="center" vertical="center" wrapText="1"/>
      <protection locked="0"/>
    </xf>
    <xf numFmtId="0" fontId="34" fillId="0" borderId="1" xfId="0" applyFont="1" applyBorder="1" applyAlignment="1" applyProtection="1">
      <alignment horizontal="center" vertical="center" wrapText="1"/>
      <protection locked="0" hidden="1"/>
    </xf>
    <xf numFmtId="0" fontId="34" fillId="4" borderId="10" xfId="0" applyFont="1" applyFill="1" applyBorder="1" applyAlignment="1" applyProtection="1">
      <alignment horizontal="center" vertical="center" wrapText="1"/>
      <protection locked="0"/>
    </xf>
    <xf numFmtId="0" fontId="34" fillId="4" borderId="1" xfId="0" applyFont="1" applyFill="1" applyBorder="1" applyAlignment="1" applyProtection="1">
      <alignment horizontal="center" vertical="center" wrapText="1"/>
      <protection locked="0"/>
    </xf>
    <xf numFmtId="0" fontId="34" fillId="4" borderId="29" xfId="0" applyFont="1" applyFill="1" applyBorder="1" applyAlignment="1" applyProtection="1">
      <alignment horizontal="center" vertical="center" wrapText="1"/>
      <protection locked="0"/>
    </xf>
    <xf numFmtId="0" fontId="32" fillId="0" borderId="10" xfId="0" applyFont="1" applyBorder="1" applyAlignment="1" applyProtection="1">
      <alignment horizontal="center" vertical="center" wrapText="1"/>
      <protection locked="0"/>
    </xf>
    <xf numFmtId="0" fontId="32" fillId="0" borderId="29" xfId="0" applyFont="1" applyBorder="1" applyAlignment="1" applyProtection="1">
      <alignment horizontal="center" vertical="center" wrapText="1"/>
      <protection locked="0"/>
    </xf>
    <xf numFmtId="0" fontId="34" fillId="11" borderId="10" xfId="0" applyFont="1" applyFill="1" applyBorder="1" applyAlignment="1" applyProtection="1">
      <alignment horizontal="center" vertical="center" wrapText="1"/>
      <protection locked="0" hidden="1"/>
    </xf>
    <xf numFmtId="0" fontId="34" fillId="11" borderId="29" xfId="0" applyFont="1" applyFill="1" applyBorder="1" applyAlignment="1" applyProtection="1">
      <alignment horizontal="center" vertical="center" wrapText="1"/>
      <protection locked="0" hidden="1"/>
    </xf>
    <xf numFmtId="0" fontId="53" fillId="0" borderId="10" xfId="0" applyFont="1" applyBorder="1" applyAlignment="1">
      <alignment horizontal="center" vertical="center" wrapText="1"/>
    </xf>
    <xf numFmtId="0" fontId="53" fillId="0" borderId="29" xfId="0" applyFont="1" applyBorder="1" applyAlignment="1">
      <alignment horizontal="center" vertical="center" wrapText="1"/>
    </xf>
    <xf numFmtId="0" fontId="34" fillId="11" borderId="10" xfId="0" applyFont="1" applyFill="1" applyBorder="1" applyAlignment="1" applyProtection="1">
      <alignment horizontal="center" vertical="center" wrapText="1"/>
      <protection locked="0"/>
    </xf>
    <xf numFmtId="0" fontId="34" fillId="11" borderId="29" xfId="0" applyFont="1" applyFill="1" applyBorder="1" applyAlignment="1" applyProtection="1">
      <alignment horizontal="center" vertical="center" wrapText="1"/>
      <protection locked="0"/>
    </xf>
    <xf numFmtId="9" fontId="0" fillId="0" borderId="10" xfId="0" applyNumberFormat="1" applyBorder="1" applyAlignment="1">
      <alignment horizontal="center" vertical="center"/>
    </xf>
    <xf numFmtId="9" fontId="0" fillId="0" borderId="29" xfId="0" applyNumberFormat="1" applyBorder="1" applyAlignment="1">
      <alignment horizontal="center" vertical="center"/>
    </xf>
    <xf numFmtId="9" fontId="0" fillId="0" borderId="10" xfId="1" applyFont="1" applyBorder="1" applyAlignment="1">
      <alignment horizontal="center" vertical="center"/>
    </xf>
    <xf numFmtId="9" fontId="0" fillId="0" borderId="29" xfId="1" applyFont="1" applyBorder="1" applyAlignment="1">
      <alignment horizontal="center" vertical="center"/>
    </xf>
    <xf numFmtId="9" fontId="34" fillId="0" borderId="10" xfId="1" applyFont="1" applyBorder="1" applyAlignment="1" applyProtection="1">
      <alignment horizontal="center" vertical="center" wrapText="1"/>
      <protection locked="0"/>
    </xf>
    <xf numFmtId="9" fontId="34" fillId="0" borderId="29" xfId="1" applyFont="1" applyBorder="1" applyAlignment="1" applyProtection="1">
      <alignment horizontal="center" vertical="center" wrapText="1"/>
      <protection locked="0"/>
    </xf>
    <xf numFmtId="9" fontId="34" fillId="0" borderId="1" xfId="1" applyFont="1" applyBorder="1" applyAlignment="1" applyProtection="1">
      <alignment horizontal="center" vertical="center" wrapText="1"/>
      <protection locked="0"/>
    </xf>
    <xf numFmtId="9" fontId="0" fillId="0" borderId="1" xfId="1" applyFont="1" applyBorder="1" applyAlignment="1">
      <alignment horizontal="center" vertical="center"/>
    </xf>
    <xf numFmtId="0" fontId="0" fillId="0" borderId="10" xfId="0" applyFill="1" applyBorder="1" applyAlignment="1">
      <alignment horizontal="center" vertical="center"/>
    </xf>
    <xf numFmtId="0" fontId="0" fillId="0" borderId="29" xfId="0" applyFill="1" applyBorder="1" applyAlignment="1">
      <alignment horizontal="center" vertical="center"/>
    </xf>
    <xf numFmtId="0" fontId="34" fillId="0" borderId="36" xfId="0" applyFont="1" applyBorder="1" applyAlignment="1" applyProtection="1">
      <alignment horizontal="center" vertical="center" wrapText="1"/>
      <protection locked="0"/>
    </xf>
    <xf numFmtId="0" fontId="34" fillId="0" borderId="21" xfId="0" applyFont="1" applyBorder="1" applyAlignment="1" applyProtection="1">
      <alignment horizontal="center" vertical="center" wrapText="1"/>
      <protection locked="0"/>
    </xf>
    <xf numFmtId="0" fontId="3" fillId="0" borderId="10" xfId="0" applyFont="1" applyFill="1" applyBorder="1" applyAlignment="1">
      <alignment horizontal="center" vertical="center"/>
    </xf>
    <xf numFmtId="0" fontId="3" fillId="0" borderId="29" xfId="0" applyFont="1" applyFill="1" applyBorder="1" applyAlignment="1">
      <alignment horizontal="center" vertical="center"/>
    </xf>
    <xf numFmtId="0" fontId="0" fillId="0" borderId="1" xfId="0" applyFill="1" applyBorder="1" applyAlignment="1">
      <alignment horizontal="center" vertical="center" wrapText="1"/>
    </xf>
    <xf numFmtId="0" fontId="0" fillId="0" borderId="29" xfId="0" applyFill="1" applyBorder="1" applyAlignment="1">
      <alignment horizontal="center" vertical="center" wrapText="1"/>
    </xf>
    <xf numFmtId="9" fontId="37" fillId="0" borderId="18" xfId="0" applyNumberFormat="1" applyFont="1" applyBorder="1" applyAlignment="1" applyProtection="1">
      <alignment horizontal="center" vertical="center" wrapText="1"/>
      <protection locked="0"/>
    </xf>
    <xf numFmtId="9" fontId="37" fillId="0" borderId="21" xfId="0" applyNumberFormat="1" applyFont="1" applyBorder="1" applyAlignment="1" applyProtection="1">
      <alignment horizontal="center" vertical="center" wrapText="1"/>
      <protection locked="0"/>
    </xf>
    <xf numFmtId="0" fontId="16" fillId="0" borderId="9" xfId="0" applyFont="1" applyBorder="1" applyAlignment="1" applyProtection="1">
      <alignment horizontal="center" vertical="center" wrapText="1"/>
      <protection locked="0"/>
    </xf>
    <xf numFmtId="0" fontId="16" fillId="0" borderId="25" xfId="0" applyFont="1" applyBorder="1" applyAlignment="1" applyProtection="1">
      <alignment horizontal="center" vertical="center" wrapText="1"/>
      <protection locked="0"/>
    </xf>
    <xf numFmtId="0" fontId="35" fillId="0" borderId="15" xfId="0" applyFont="1" applyBorder="1" applyAlignment="1" applyProtection="1">
      <alignment horizontal="center" vertical="center" wrapText="1"/>
      <protection locked="0"/>
    </xf>
    <xf numFmtId="0" fontId="35" fillId="0" borderId="22" xfId="0" applyFont="1" applyBorder="1" applyAlignment="1" applyProtection="1">
      <alignment horizontal="center" vertical="center" wrapText="1"/>
      <protection locked="0"/>
    </xf>
    <xf numFmtId="9" fontId="1" fillId="0" borderId="10" xfId="6" applyFont="1" applyFill="1" applyBorder="1" applyAlignment="1" applyProtection="1">
      <alignment horizontal="left" vertical="center" wrapText="1"/>
      <protection locked="0"/>
    </xf>
    <xf numFmtId="9" fontId="1" fillId="0" borderId="29" xfId="6" applyFont="1" applyFill="1" applyBorder="1" applyAlignment="1" applyProtection="1">
      <alignment horizontal="left" vertical="center" wrapText="1"/>
      <protection locked="0"/>
    </xf>
    <xf numFmtId="9" fontId="37" fillId="0" borderId="2" xfId="0" applyNumberFormat="1" applyFont="1" applyBorder="1" applyAlignment="1" applyProtection="1">
      <alignment horizontal="center" vertical="center" wrapText="1"/>
      <protection locked="0"/>
    </xf>
    <xf numFmtId="0" fontId="16" fillId="0" borderId="20" xfId="0" applyFont="1" applyBorder="1" applyAlignment="1" applyProtection="1">
      <alignment horizontal="center" vertical="center" wrapText="1"/>
      <protection locked="0"/>
    </xf>
    <xf numFmtId="0" fontId="17" fillId="0" borderId="20" xfId="0" applyFont="1" applyBorder="1" applyAlignment="1" applyProtection="1">
      <alignment horizontal="center" vertical="center" wrapText="1"/>
      <protection hidden="1"/>
    </xf>
    <xf numFmtId="0" fontId="17" fillId="0" borderId="29" xfId="0" applyFont="1" applyBorder="1" applyAlignment="1" applyProtection="1">
      <alignment horizontal="center" vertical="center" wrapText="1"/>
      <protection hidden="1"/>
    </xf>
    <xf numFmtId="0" fontId="17" fillId="0" borderId="20" xfId="0" applyFont="1" applyBorder="1" applyAlignment="1" applyProtection="1">
      <alignment horizontal="center" vertical="center" wrapText="1"/>
      <protection locked="0" hidden="1"/>
    </xf>
    <xf numFmtId="0" fontId="13" fillId="0" borderId="20" xfId="0" applyFont="1" applyBorder="1" applyAlignment="1" applyProtection="1">
      <alignment horizontal="center" vertical="center" wrapText="1"/>
      <protection locked="0"/>
    </xf>
    <xf numFmtId="9" fontId="1" fillId="0" borderId="20" xfId="6" applyFont="1" applyFill="1" applyBorder="1" applyAlignment="1" applyProtection="1">
      <alignment horizontal="left" vertical="center" wrapText="1"/>
      <protection locked="0"/>
    </xf>
    <xf numFmtId="0" fontId="35" fillId="0" borderId="2" xfId="0" applyFont="1" applyBorder="1" applyAlignment="1" applyProtection="1">
      <alignment horizontal="center" vertical="center" wrapText="1"/>
      <protection locked="0"/>
    </xf>
    <xf numFmtId="0" fontId="35" fillId="0" borderId="9" xfId="0" applyFont="1" applyBorder="1" applyAlignment="1" applyProtection="1">
      <alignment horizontal="center" vertical="center" wrapText="1"/>
      <protection locked="0"/>
    </xf>
    <xf numFmtId="0" fontId="35" fillId="0" borderId="25" xfId="0" applyFont="1" applyBorder="1" applyAlignment="1" applyProtection="1">
      <alignment horizontal="center" vertical="center" wrapText="1"/>
      <protection locked="0"/>
    </xf>
    <xf numFmtId="0" fontId="37" fillId="0" borderId="36" xfId="0" applyFont="1" applyBorder="1" applyAlignment="1" applyProtection="1">
      <alignment horizontal="center" vertical="center" wrapText="1"/>
      <protection locked="0"/>
    </xf>
    <xf numFmtId="0" fontId="37" fillId="0" borderId="21" xfId="0" applyFont="1" applyBorder="1" applyAlignment="1" applyProtection="1">
      <alignment horizontal="center" vertical="center" wrapText="1"/>
      <protection locked="0"/>
    </xf>
    <xf numFmtId="9" fontId="37" fillId="0" borderId="36" xfId="1" applyFont="1" applyBorder="1" applyAlignment="1" applyProtection="1">
      <alignment horizontal="center" vertical="center" wrapText="1"/>
      <protection locked="0"/>
    </xf>
    <xf numFmtId="9" fontId="37" fillId="0" borderId="21" xfId="1" applyFont="1" applyBorder="1" applyAlignment="1" applyProtection="1">
      <alignment horizontal="center" vertical="center" wrapText="1"/>
      <protection locked="0"/>
    </xf>
    <xf numFmtId="0" fontId="35" fillId="0" borderId="37" xfId="0" applyFont="1" applyBorder="1" applyAlignment="1" applyProtection="1">
      <alignment horizontal="center" vertical="center" wrapText="1"/>
      <protection locked="0"/>
    </xf>
    <xf numFmtId="0" fontId="35" fillId="0" borderId="19" xfId="0" applyFont="1" applyBorder="1" applyAlignment="1" applyProtection="1">
      <alignment horizontal="center" vertical="center" wrapText="1"/>
      <protection locked="0"/>
    </xf>
    <xf numFmtId="0" fontId="37" fillId="0" borderId="36" xfId="0" applyFont="1" applyBorder="1" applyAlignment="1" applyProtection="1">
      <alignment horizontal="center" vertical="center" wrapText="1"/>
      <protection locked="0" hidden="1"/>
    </xf>
    <xf numFmtId="0" fontId="37" fillId="0" borderId="21" xfId="0" applyFont="1" applyBorder="1" applyAlignment="1" applyProtection="1">
      <alignment horizontal="center" vertical="center" wrapText="1"/>
      <protection locked="0" hidden="1"/>
    </xf>
    <xf numFmtId="9" fontId="37" fillId="0" borderId="36" xfId="0" applyNumberFormat="1" applyFont="1" applyBorder="1" applyAlignment="1" applyProtection="1">
      <alignment horizontal="center" vertical="center" wrapText="1"/>
      <protection locked="0"/>
    </xf>
    <xf numFmtId="0" fontId="35" fillId="0" borderId="36" xfId="0" applyFont="1" applyBorder="1" applyAlignment="1" applyProtection="1">
      <alignment horizontal="center" vertical="center" wrapText="1"/>
      <protection locked="0"/>
    </xf>
    <xf numFmtId="9" fontId="35" fillId="0" borderId="20" xfId="1" applyFont="1" applyBorder="1" applyAlignment="1" applyProtection="1">
      <alignment horizontal="center" vertical="center" wrapText="1"/>
      <protection locked="0"/>
    </xf>
    <xf numFmtId="9" fontId="35" fillId="0" borderId="36" xfId="1" applyFont="1" applyBorder="1" applyAlignment="1" applyProtection="1">
      <alignment horizontal="center" vertical="center" wrapText="1"/>
      <protection locked="0"/>
    </xf>
    <xf numFmtId="9" fontId="35" fillId="0" borderId="21" xfId="1" applyFont="1" applyBorder="1" applyAlignment="1" applyProtection="1">
      <alignment horizontal="center" vertical="center" wrapText="1"/>
      <protection locked="0"/>
    </xf>
    <xf numFmtId="0" fontId="35" fillId="0" borderId="51" xfId="0" applyFont="1" applyBorder="1" applyAlignment="1" applyProtection="1">
      <alignment horizontal="center" vertical="center" wrapText="1"/>
      <protection locked="0"/>
    </xf>
    <xf numFmtId="9" fontId="37" fillId="0" borderId="36" xfId="5" applyFont="1" applyBorder="1" applyAlignment="1" applyProtection="1">
      <alignment horizontal="center" vertical="center" wrapText="1"/>
      <protection locked="0"/>
    </xf>
    <xf numFmtId="9" fontId="37" fillId="0" borderId="21" xfId="5" applyFont="1" applyBorder="1" applyAlignment="1" applyProtection="1">
      <alignment horizontal="center" vertical="center" wrapText="1"/>
      <protection locked="0"/>
    </xf>
    <xf numFmtId="0" fontId="37" fillId="0" borderId="20" xfId="0" applyFont="1" applyBorder="1" applyAlignment="1" applyProtection="1">
      <alignment horizontal="center" vertical="center" wrapText="1"/>
      <protection locked="0"/>
    </xf>
    <xf numFmtId="0" fontId="36" fillId="4" borderId="1" xfId="0" applyFont="1" applyFill="1" applyBorder="1" applyAlignment="1" applyProtection="1">
      <alignment horizontal="center" vertical="center" wrapText="1"/>
      <protection locked="0"/>
    </xf>
    <xf numFmtId="0" fontId="36" fillId="4" borderId="29" xfId="0" applyFont="1" applyFill="1" applyBorder="1" applyAlignment="1" applyProtection="1">
      <alignment horizontal="center" vertical="center" wrapText="1"/>
      <protection locked="0"/>
    </xf>
    <xf numFmtId="0" fontId="37" fillId="4" borderId="10" xfId="0" applyFont="1" applyFill="1" applyBorder="1" applyAlignment="1" applyProtection="1">
      <alignment horizontal="center" vertical="center" wrapText="1"/>
      <protection locked="0"/>
    </xf>
    <xf numFmtId="0" fontId="37" fillId="4" borderId="29" xfId="0" applyFont="1" applyFill="1" applyBorder="1" applyAlignment="1" applyProtection="1">
      <alignment horizontal="center" vertical="center" wrapText="1"/>
      <protection locked="0"/>
    </xf>
    <xf numFmtId="0" fontId="36" fillId="0" borderId="10" xfId="0" applyFont="1" applyBorder="1" applyAlignment="1" applyProtection="1">
      <alignment horizontal="center" vertical="center" wrapText="1"/>
      <protection hidden="1"/>
    </xf>
    <xf numFmtId="0" fontId="36" fillId="0" borderId="29" xfId="0" applyFont="1" applyBorder="1" applyAlignment="1" applyProtection="1">
      <alignment horizontal="center" vertical="center" wrapText="1"/>
      <protection hidden="1"/>
    </xf>
    <xf numFmtId="9" fontId="37" fillId="0" borderId="10" xfId="1" applyFont="1" applyBorder="1" applyAlignment="1" applyProtection="1">
      <alignment horizontal="center" vertical="center" wrapText="1"/>
      <protection hidden="1"/>
    </xf>
    <xf numFmtId="9" fontId="37" fillId="0" borderId="29" xfId="1" applyFont="1" applyBorder="1" applyAlignment="1" applyProtection="1">
      <alignment horizontal="center" vertical="center" wrapText="1"/>
      <protection hidden="1"/>
    </xf>
    <xf numFmtId="9" fontId="37" fillId="0" borderId="20" xfId="1" applyFont="1" applyBorder="1" applyAlignment="1" applyProtection="1">
      <alignment horizontal="center" vertical="center" wrapText="1"/>
      <protection hidden="1"/>
    </xf>
    <xf numFmtId="0" fontId="37" fillId="0" borderId="1" xfId="0" applyFont="1" applyFill="1" applyBorder="1" applyAlignment="1" applyProtection="1">
      <alignment horizontal="center" vertical="center" wrapText="1"/>
      <protection locked="0"/>
    </xf>
    <xf numFmtId="0" fontId="37" fillId="0" borderId="29" xfId="0" applyFont="1" applyFill="1" applyBorder="1" applyAlignment="1" applyProtection="1">
      <alignment horizontal="center" vertical="center" wrapText="1"/>
      <protection locked="0"/>
    </xf>
    <xf numFmtId="0" fontId="37" fillId="0" borderId="20" xfId="0" applyFont="1" applyBorder="1" applyAlignment="1" applyProtection="1">
      <alignment horizontal="center" vertical="center" wrapText="1"/>
      <protection hidden="1"/>
    </xf>
    <xf numFmtId="9" fontId="37" fillId="0" borderId="18" xfId="1" applyFont="1" applyBorder="1" applyAlignment="1" applyProtection="1">
      <alignment horizontal="center" vertical="center" wrapText="1"/>
      <protection locked="0"/>
    </xf>
    <xf numFmtId="9" fontId="37" fillId="0" borderId="2" xfId="1" applyFont="1" applyBorder="1" applyAlignment="1" applyProtection="1">
      <alignment horizontal="center" vertical="center" wrapText="1"/>
      <protection locked="0"/>
    </xf>
    <xf numFmtId="0" fontId="37" fillId="0" borderId="10" xfId="0" applyFont="1" applyFill="1" applyBorder="1" applyAlignment="1" applyProtection="1">
      <alignment horizontal="center" vertical="center" wrapText="1"/>
      <protection hidden="1"/>
    </xf>
    <xf numFmtId="0" fontId="37" fillId="0" borderId="29" xfId="0" applyFont="1" applyFill="1" applyBorder="1" applyAlignment="1" applyProtection="1">
      <alignment horizontal="center" vertical="center" wrapText="1"/>
      <protection hidden="1"/>
    </xf>
    <xf numFmtId="0" fontId="36" fillId="0" borderId="10" xfId="0" applyFont="1" applyBorder="1" applyAlignment="1" applyProtection="1">
      <alignment horizontal="center" vertical="center" wrapText="1"/>
      <protection locked="0" hidden="1"/>
    </xf>
    <xf numFmtId="0" fontId="36" fillId="0" borderId="29" xfId="0" applyFont="1" applyBorder="1" applyAlignment="1" applyProtection="1">
      <alignment horizontal="center" vertical="center" wrapText="1"/>
      <protection locked="0" hidden="1"/>
    </xf>
    <xf numFmtId="0" fontId="39" fillId="0" borderId="1" xfId="0" applyFont="1" applyBorder="1" applyAlignment="1" applyProtection="1">
      <alignment horizontal="center" vertical="center" wrapText="1"/>
      <protection locked="0"/>
    </xf>
    <xf numFmtId="0" fontId="39" fillId="0" borderId="29" xfId="0" applyFont="1" applyBorder="1" applyAlignment="1" applyProtection="1">
      <alignment horizontal="center" vertical="center" wrapText="1"/>
      <protection locked="0"/>
    </xf>
    <xf numFmtId="14" fontId="39" fillId="0" borderId="1" xfId="0" applyNumberFormat="1" applyFont="1" applyBorder="1" applyAlignment="1" applyProtection="1">
      <alignment horizontal="center" vertical="center" wrapText="1"/>
      <protection locked="0" hidden="1"/>
    </xf>
    <xf numFmtId="14" fontId="39" fillId="0" borderId="29" xfId="0" applyNumberFormat="1" applyFont="1" applyBorder="1" applyAlignment="1" applyProtection="1">
      <alignment horizontal="center" vertical="center" wrapText="1"/>
      <protection locked="0" hidden="1"/>
    </xf>
    <xf numFmtId="0" fontId="38" fillId="0" borderId="10" xfId="0" applyFont="1" applyBorder="1" applyAlignment="1" applyProtection="1">
      <alignment horizontal="center" vertical="center" wrapText="1"/>
      <protection locked="0"/>
    </xf>
    <xf numFmtId="0" fontId="38" fillId="0" borderId="1" xfId="0" applyFont="1" applyBorder="1" applyAlignment="1" applyProtection="1">
      <alignment horizontal="center" vertical="center" wrapText="1"/>
      <protection locked="0"/>
    </xf>
    <xf numFmtId="0" fontId="36" fillId="4" borderId="10" xfId="0" applyFont="1" applyFill="1" applyBorder="1" applyAlignment="1" applyProtection="1">
      <alignment horizontal="center" vertical="center" wrapText="1"/>
      <protection locked="0"/>
    </xf>
    <xf numFmtId="0" fontId="36" fillId="0" borderId="1" xfId="0" applyFont="1" applyBorder="1" applyAlignment="1" applyProtection="1">
      <alignment horizontal="center" vertical="center" wrapText="1"/>
      <protection locked="0" hidden="1"/>
    </xf>
    <xf numFmtId="9" fontId="36" fillId="0" borderId="1" xfId="1" applyFont="1" applyBorder="1" applyAlignment="1" applyProtection="1">
      <alignment horizontal="center" vertical="center" wrapText="1"/>
      <protection locked="0"/>
    </xf>
    <xf numFmtId="9" fontId="36" fillId="0" borderId="29" xfId="1" applyFont="1" applyBorder="1" applyAlignment="1" applyProtection="1">
      <alignment horizontal="center" vertical="center" wrapText="1"/>
      <protection locked="0"/>
    </xf>
    <xf numFmtId="0" fontId="36" fillId="4" borderId="10" xfId="0" applyFont="1" applyFill="1" applyBorder="1" applyAlignment="1" applyProtection="1">
      <alignment horizontal="center" vertical="center" wrapText="1"/>
      <protection locked="0" hidden="1"/>
    </xf>
    <xf numFmtId="0" fontId="36" fillId="4" borderId="29" xfId="0" applyFont="1" applyFill="1" applyBorder="1" applyAlignment="1" applyProtection="1">
      <alignment horizontal="center" vertical="center" wrapText="1"/>
      <protection locked="0" hidden="1"/>
    </xf>
    <xf numFmtId="0" fontId="35" fillId="13" borderId="20" xfId="0" applyFont="1" applyFill="1" applyBorder="1" applyAlignment="1" applyProtection="1">
      <alignment horizontal="center" vertical="center" wrapText="1"/>
      <protection locked="0"/>
    </xf>
    <xf numFmtId="9" fontId="36" fillId="4" borderId="1" xfId="1" applyFont="1" applyFill="1" applyBorder="1" applyAlignment="1" applyProtection="1">
      <alignment horizontal="center" vertical="center" wrapText="1"/>
      <protection locked="0"/>
    </xf>
    <xf numFmtId="9" fontId="36" fillId="4" borderId="29" xfId="1" applyFont="1" applyFill="1" applyBorder="1" applyAlignment="1" applyProtection="1">
      <alignment horizontal="center" vertical="center" wrapText="1"/>
      <protection locked="0"/>
    </xf>
    <xf numFmtId="9" fontId="36" fillId="4" borderId="20" xfId="1" applyFont="1" applyFill="1" applyBorder="1" applyAlignment="1" applyProtection="1">
      <alignment horizontal="center" vertical="center" wrapText="1"/>
      <protection locked="0"/>
    </xf>
    <xf numFmtId="9" fontId="36" fillId="4" borderId="10" xfId="5" applyFont="1" applyFill="1" applyBorder="1" applyAlignment="1" applyProtection="1">
      <alignment horizontal="center" vertical="center" wrapText="1"/>
      <protection locked="0"/>
    </xf>
    <xf numFmtId="9" fontId="36" fillId="4" borderId="29" xfId="5" applyFont="1" applyFill="1" applyBorder="1" applyAlignment="1" applyProtection="1">
      <alignment horizontal="center" vertical="center" wrapText="1"/>
      <protection locked="0"/>
    </xf>
    <xf numFmtId="9" fontId="48" fillId="0" borderId="43" xfId="1"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hidden="1"/>
    </xf>
    <xf numFmtId="0" fontId="49" fillId="0" borderId="43"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cellXfs>
  <cellStyles count="10">
    <cellStyle name="Hipervínculo" xfId="3" builtinId="8"/>
    <cellStyle name="Hyperlink" xfId="4"/>
    <cellStyle name="Hyperlink 2" xfId="7"/>
    <cellStyle name="Millares 2" xfId="2"/>
    <cellStyle name="Millares 2 2" xfId="9"/>
    <cellStyle name="Millares 3" xfId="8"/>
    <cellStyle name="Normal" xfId="0" builtinId="0"/>
    <cellStyle name="Percent 2" xfId="5"/>
    <cellStyle name="Porcentaje" xfId="1" builtinId="5"/>
    <cellStyle name="Porcentaje 2" xfId="6"/>
  </cellStyles>
  <dxfs count="763">
    <dxf>
      <fill>
        <patternFill>
          <bgColor rgb="FF92D050"/>
        </patternFill>
      </fill>
    </dxf>
    <dxf>
      <fill>
        <patternFill>
          <bgColor rgb="FFFFFF00"/>
        </patternFill>
      </fill>
    </dxf>
    <dxf>
      <fill>
        <patternFill>
          <bgColor theme="5"/>
        </patternFill>
      </fill>
    </dxf>
    <dxf>
      <fill>
        <patternFill>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ill>
        <patternFill>
          <bgColor rgb="FF92D050"/>
        </patternFill>
      </fill>
    </dxf>
    <dxf>
      <fill>
        <patternFill>
          <bgColor rgb="FFFF0000"/>
        </patternFill>
      </fill>
    </dxf>
    <dxf>
      <fill>
        <patternFill>
          <bgColor rgb="FFFFFF00"/>
        </patternFill>
      </fill>
    </dxf>
    <dxf>
      <fill>
        <patternFill>
          <bgColor rgb="FFDB9125"/>
        </patternFill>
      </fill>
    </dxf>
    <dxf>
      <fill>
        <patternFill>
          <bgColor theme="9" tint="0.39994506668294322"/>
        </patternFill>
      </fill>
    </dxf>
    <dxf>
      <fill>
        <patternFill>
          <bgColor rgb="FF92D050"/>
        </patternFill>
      </fill>
    </dxf>
    <dxf>
      <fill>
        <patternFill>
          <bgColor theme="7" tint="0.39994506668294322"/>
        </patternFill>
      </fill>
    </dxf>
    <dxf>
      <fill>
        <patternFill>
          <bgColor theme="7"/>
        </patternFill>
      </fill>
    </dxf>
    <dxf>
      <fill>
        <patternFill>
          <bgColor rgb="FFFF0000"/>
        </patternFill>
      </fill>
    </dxf>
    <dxf>
      <fill>
        <patternFill>
          <bgColor rgb="FF92D050"/>
        </patternFill>
      </fill>
    </dxf>
    <dxf>
      <fill>
        <patternFill>
          <bgColor rgb="FFFFFF00"/>
        </patternFill>
      </fill>
    </dxf>
    <dxf>
      <fill>
        <patternFill>
          <bgColor theme="5" tint="-0.24994659260841701"/>
        </patternFill>
      </fill>
    </dxf>
    <dxf>
      <fill>
        <patternFill>
          <bgColor rgb="FFC00000"/>
        </patternFill>
      </fill>
    </dxf>
    <dxf>
      <fill>
        <patternFill>
          <bgColor theme="9" tint="0.39994506668294322"/>
        </patternFill>
      </fill>
    </dxf>
    <dxf>
      <fill>
        <patternFill>
          <bgColor rgb="FF92D050"/>
        </patternFill>
      </fill>
    </dxf>
    <dxf>
      <fill>
        <patternFill>
          <bgColor rgb="FFFFFF00"/>
        </patternFill>
      </fill>
    </dxf>
    <dxf>
      <fill>
        <patternFill>
          <bgColor theme="5"/>
        </patternFill>
      </fill>
    </dxf>
    <dxf>
      <fill>
        <patternFill>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ill>
        <patternFill>
          <bgColor rgb="FF92D050"/>
        </patternFill>
      </fill>
    </dxf>
    <dxf>
      <fill>
        <patternFill>
          <bgColor rgb="FFFF0000"/>
        </patternFill>
      </fill>
    </dxf>
    <dxf>
      <fill>
        <patternFill>
          <bgColor rgb="FFFFFF00"/>
        </patternFill>
      </fill>
    </dxf>
    <dxf>
      <fill>
        <patternFill>
          <bgColor rgb="FFDB9125"/>
        </patternFill>
      </fill>
    </dxf>
    <dxf>
      <fill>
        <patternFill>
          <bgColor theme="9" tint="0.39994506668294322"/>
        </patternFill>
      </fill>
    </dxf>
    <dxf>
      <fill>
        <patternFill>
          <bgColor rgb="FF92D050"/>
        </patternFill>
      </fill>
    </dxf>
    <dxf>
      <fill>
        <patternFill>
          <bgColor theme="7" tint="0.39994506668294322"/>
        </patternFill>
      </fill>
    </dxf>
    <dxf>
      <fill>
        <patternFill>
          <bgColor theme="7"/>
        </patternFill>
      </fill>
    </dxf>
    <dxf>
      <fill>
        <patternFill>
          <bgColor rgb="FFFF0000"/>
        </patternFill>
      </fill>
    </dxf>
    <dxf>
      <fill>
        <patternFill>
          <bgColor rgb="FF92D050"/>
        </patternFill>
      </fill>
    </dxf>
    <dxf>
      <fill>
        <patternFill>
          <bgColor rgb="FFFFFF00"/>
        </patternFill>
      </fill>
    </dxf>
    <dxf>
      <fill>
        <patternFill>
          <bgColor theme="5" tint="-0.24994659260841701"/>
        </patternFill>
      </fill>
    </dxf>
    <dxf>
      <fill>
        <patternFill>
          <bgColor rgb="FFC00000"/>
        </patternFill>
      </fill>
    </dxf>
    <dxf>
      <fill>
        <patternFill>
          <bgColor theme="9" tint="0.39994506668294322"/>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ill>
        <patternFill>
          <bgColor rgb="FF92D050"/>
        </patternFill>
      </fill>
    </dxf>
    <dxf>
      <fill>
        <patternFill>
          <bgColor rgb="FFFFFF00"/>
        </patternFill>
      </fill>
    </dxf>
    <dxf>
      <fill>
        <patternFill>
          <bgColor theme="5"/>
        </patternFill>
      </fill>
    </dxf>
    <dxf>
      <fill>
        <patternFill>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ill>
        <patternFill>
          <bgColor rgb="FF92D050"/>
        </patternFill>
      </fill>
    </dxf>
    <dxf>
      <fill>
        <patternFill>
          <bgColor rgb="FFFF0000"/>
        </patternFill>
      </fill>
    </dxf>
    <dxf>
      <fill>
        <patternFill>
          <bgColor rgb="FFFFFF00"/>
        </patternFill>
      </fill>
    </dxf>
    <dxf>
      <fill>
        <patternFill>
          <bgColor rgb="FFDB9125"/>
        </patternFill>
      </fill>
    </dxf>
    <dxf>
      <fill>
        <patternFill>
          <bgColor theme="9" tint="0.39994506668294322"/>
        </patternFill>
      </fill>
    </dxf>
    <dxf>
      <fill>
        <patternFill>
          <bgColor rgb="FF92D050"/>
        </patternFill>
      </fill>
    </dxf>
    <dxf>
      <fill>
        <patternFill>
          <bgColor theme="7" tint="0.39994506668294322"/>
        </patternFill>
      </fill>
    </dxf>
    <dxf>
      <fill>
        <patternFill>
          <bgColor theme="7"/>
        </patternFill>
      </fill>
    </dxf>
    <dxf>
      <fill>
        <patternFill>
          <bgColor rgb="FFFF0000"/>
        </patternFill>
      </fill>
    </dxf>
    <dxf>
      <fill>
        <patternFill>
          <bgColor rgb="FF92D050"/>
        </patternFill>
      </fill>
    </dxf>
    <dxf>
      <fill>
        <patternFill>
          <bgColor rgb="FFFFFF00"/>
        </patternFill>
      </fill>
    </dxf>
    <dxf>
      <fill>
        <patternFill>
          <bgColor theme="5" tint="-0.24994659260841701"/>
        </patternFill>
      </fill>
    </dxf>
    <dxf>
      <fill>
        <patternFill>
          <bgColor rgb="FFC00000"/>
        </patternFill>
      </fill>
    </dxf>
    <dxf>
      <fill>
        <patternFill>
          <bgColor theme="9" tint="0.39994506668294322"/>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ill>
        <patternFill>
          <bgColor rgb="FF92D050"/>
        </patternFill>
      </fill>
    </dxf>
    <dxf>
      <fill>
        <patternFill>
          <bgColor rgb="FFFFFF00"/>
        </patternFill>
      </fill>
    </dxf>
    <dxf>
      <fill>
        <patternFill>
          <bgColor theme="5"/>
        </patternFill>
      </fill>
    </dxf>
    <dxf>
      <fill>
        <patternFill>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ill>
        <patternFill>
          <bgColor rgb="FF92D050"/>
        </patternFill>
      </fill>
    </dxf>
    <dxf>
      <fill>
        <patternFill>
          <bgColor rgb="FFFF0000"/>
        </patternFill>
      </fill>
    </dxf>
    <dxf>
      <fill>
        <patternFill>
          <bgColor rgb="FFFFFF00"/>
        </patternFill>
      </fill>
    </dxf>
    <dxf>
      <fill>
        <patternFill>
          <bgColor rgb="FFDB9125"/>
        </patternFill>
      </fill>
    </dxf>
    <dxf>
      <fill>
        <patternFill>
          <bgColor theme="9" tint="0.39994506668294322"/>
        </patternFill>
      </fill>
    </dxf>
    <dxf>
      <fill>
        <patternFill>
          <bgColor rgb="FF92D050"/>
        </patternFill>
      </fill>
    </dxf>
    <dxf>
      <fill>
        <patternFill>
          <bgColor theme="7" tint="0.39994506668294322"/>
        </patternFill>
      </fill>
    </dxf>
    <dxf>
      <fill>
        <patternFill>
          <bgColor theme="7"/>
        </patternFill>
      </fill>
    </dxf>
    <dxf>
      <fill>
        <patternFill>
          <bgColor rgb="FFFF0000"/>
        </patternFill>
      </fill>
    </dxf>
    <dxf>
      <fill>
        <patternFill>
          <bgColor rgb="FF92D050"/>
        </patternFill>
      </fill>
    </dxf>
    <dxf>
      <fill>
        <patternFill>
          <bgColor rgb="FFFFFF00"/>
        </patternFill>
      </fill>
    </dxf>
    <dxf>
      <fill>
        <patternFill>
          <bgColor theme="5" tint="-0.24994659260841701"/>
        </patternFill>
      </fill>
    </dxf>
    <dxf>
      <fill>
        <patternFill>
          <bgColor rgb="FFC00000"/>
        </patternFill>
      </fill>
    </dxf>
    <dxf>
      <fill>
        <patternFill>
          <bgColor theme="9" tint="0.39994506668294322"/>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ill>
        <patternFill>
          <bgColor rgb="FF92D050"/>
        </patternFill>
      </fill>
    </dxf>
    <dxf>
      <fill>
        <patternFill>
          <bgColor rgb="FFFFFF00"/>
        </patternFill>
      </fill>
    </dxf>
    <dxf>
      <fill>
        <patternFill>
          <bgColor theme="5"/>
        </patternFill>
      </fill>
    </dxf>
    <dxf>
      <fill>
        <patternFill>
          <bgColor rgb="FFFF0000"/>
        </patternFill>
      </fill>
    </dxf>
    <dxf>
      <font>
        <b/>
        <i val="0"/>
        <color theme="0"/>
      </font>
      <fill>
        <patternFill>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ill>
        <patternFill>
          <bgColor rgb="FF92D050"/>
        </patternFill>
      </fill>
    </dxf>
    <dxf>
      <fill>
        <patternFill>
          <bgColor rgb="FFFF0000"/>
        </patternFill>
      </fill>
    </dxf>
    <dxf>
      <fill>
        <patternFill>
          <bgColor rgb="FFFFFF00"/>
        </patternFill>
      </fill>
    </dxf>
    <dxf>
      <fill>
        <patternFill>
          <bgColor rgb="FFDB9125"/>
        </patternFill>
      </fill>
    </dxf>
    <dxf>
      <fill>
        <patternFill>
          <bgColor theme="9" tint="0.39994506668294322"/>
        </patternFill>
      </fill>
    </dxf>
    <dxf>
      <fill>
        <patternFill>
          <bgColor rgb="FF92D050"/>
        </patternFill>
      </fill>
    </dxf>
    <dxf>
      <fill>
        <patternFill>
          <bgColor theme="7" tint="0.39994506668294322"/>
        </patternFill>
      </fill>
    </dxf>
    <dxf>
      <fill>
        <patternFill>
          <bgColor theme="7"/>
        </patternFill>
      </fill>
    </dxf>
    <dxf>
      <fill>
        <patternFill>
          <bgColor rgb="FFFF0000"/>
        </patternFill>
      </fill>
    </dxf>
    <dxf>
      <fill>
        <patternFill>
          <bgColor rgb="FF92D050"/>
        </patternFill>
      </fill>
    </dxf>
    <dxf>
      <fill>
        <patternFill>
          <bgColor rgb="FFFFFF00"/>
        </patternFill>
      </fill>
    </dxf>
    <dxf>
      <fill>
        <patternFill>
          <bgColor theme="5" tint="-0.24994659260841701"/>
        </patternFill>
      </fill>
    </dxf>
    <dxf>
      <fill>
        <patternFill>
          <bgColor rgb="FFC00000"/>
        </patternFill>
      </fill>
    </dxf>
    <dxf>
      <fill>
        <patternFill>
          <bgColor theme="9" tint="0.39994506668294322"/>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ill>
        <patternFill>
          <bgColor rgb="FF92D050"/>
        </patternFill>
      </fill>
    </dxf>
    <dxf>
      <fill>
        <patternFill>
          <bgColor rgb="FFFFFF00"/>
        </patternFill>
      </fill>
    </dxf>
    <dxf>
      <fill>
        <patternFill>
          <bgColor theme="5"/>
        </patternFill>
      </fill>
    </dxf>
    <dxf>
      <fill>
        <patternFill>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ill>
        <patternFill>
          <bgColor rgb="FF92D050"/>
        </patternFill>
      </fill>
    </dxf>
    <dxf>
      <fill>
        <patternFill>
          <bgColor rgb="FFFF0000"/>
        </patternFill>
      </fill>
    </dxf>
    <dxf>
      <fill>
        <patternFill>
          <bgColor rgb="FFFFFF00"/>
        </patternFill>
      </fill>
    </dxf>
    <dxf>
      <fill>
        <patternFill>
          <bgColor rgb="FFDB9125"/>
        </patternFill>
      </fill>
    </dxf>
    <dxf>
      <fill>
        <patternFill>
          <bgColor theme="9" tint="0.39994506668294322"/>
        </patternFill>
      </fill>
    </dxf>
    <dxf>
      <fill>
        <patternFill>
          <bgColor rgb="FF92D050"/>
        </patternFill>
      </fill>
    </dxf>
    <dxf>
      <fill>
        <patternFill>
          <bgColor theme="7" tint="0.39994506668294322"/>
        </patternFill>
      </fill>
    </dxf>
    <dxf>
      <fill>
        <patternFill>
          <bgColor theme="7"/>
        </patternFill>
      </fill>
    </dxf>
    <dxf>
      <fill>
        <patternFill>
          <bgColor rgb="FFFF0000"/>
        </patternFill>
      </fill>
    </dxf>
    <dxf>
      <fill>
        <patternFill>
          <bgColor rgb="FF92D050"/>
        </patternFill>
      </fill>
    </dxf>
    <dxf>
      <fill>
        <patternFill>
          <bgColor rgb="FFFFFF00"/>
        </patternFill>
      </fill>
    </dxf>
    <dxf>
      <fill>
        <patternFill>
          <bgColor theme="5" tint="-0.24994659260841701"/>
        </patternFill>
      </fill>
    </dxf>
    <dxf>
      <fill>
        <patternFill>
          <bgColor rgb="FFC00000"/>
        </patternFill>
      </fill>
    </dxf>
    <dxf>
      <fill>
        <patternFill>
          <bgColor theme="9" tint="0.39994506668294322"/>
        </patternFill>
      </fill>
    </dxf>
    <dxf>
      <fill>
        <patternFill>
          <bgColor rgb="FF92D050"/>
        </patternFill>
      </fill>
    </dxf>
    <dxf>
      <fill>
        <patternFill>
          <bgColor rgb="FFFF0000"/>
        </patternFill>
      </fill>
    </dxf>
    <dxf>
      <fill>
        <patternFill>
          <bgColor rgb="FFFFFF00"/>
        </patternFill>
      </fill>
    </dxf>
    <dxf>
      <fill>
        <patternFill>
          <bgColor rgb="FFDB9125"/>
        </patternFill>
      </fill>
    </dxf>
    <dxf>
      <fill>
        <patternFill>
          <bgColor theme="9" tint="0.39994506668294322"/>
        </patternFill>
      </fill>
    </dxf>
    <dxf>
      <fill>
        <patternFill>
          <bgColor rgb="FF92D050"/>
        </patternFill>
      </fill>
    </dxf>
    <dxf>
      <fill>
        <patternFill>
          <bgColor theme="7" tint="0.39994506668294322"/>
        </patternFill>
      </fill>
    </dxf>
    <dxf>
      <fill>
        <patternFill>
          <bgColor theme="7"/>
        </patternFill>
      </fill>
    </dxf>
    <dxf>
      <fill>
        <patternFill>
          <bgColor rgb="FFFF0000"/>
        </patternFill>
      </fill>
    </dxf>
    <dxf>
      <fill>
        <patternFill>
          <bgColor rgb="FF92D050"/>
        </patternFill>
      </fill>
    </dxf>
    <dxf>
      <fill>
        <patternFill>
          <bgColor rgb="FFFFFF00"/>
        </patternFill>
      </fill>
    </dxf>
    <dxf>
      <fill>
        <patternFill>
          <bgColor theme="5" tint="-0.24994659260841701"/>
        </patternFill>
      </fill>
    </dxf>
    <dxf>
      <fill>
        <patternFill>
          <bgColor rgb="FFC00000"/>
        </patternFill>
      </fill>
    </dxf>
    <dxf>
      <fill>
        <patternFill>
          <bgColor theme="9" tint="0.39994506668294322"/>
        </patternFill>
      </fill>
    </dxf>
    <dxf>
      <fill>
        <patternFill>
          <bgColor rgb="FF92D050"/>
        </patternFill>
      </fill>
    </dxf>
    <dxf>
      <fill>
        <patternFill>
          <bgColor rgb="FFFFFF00"/>
        </patternFill>
      </fill>
    </dxf>
    <dxf>
      <fill>
        <patternFill>
          <bgColor theme="5"/>
        </patternFill>
      </fill>
    </dxf>
    <dxf>
      <fill>
        <patternFill>
          <bgColor rgb="FFFF0000"/>
        </patternFill>
      </fill>
    </dxf>
    <dxf>
      <fill>
        <patternFill>
          <bgColor rgb="FF92D050"/>
        </patternFill>
      </fill>
    </dxf>
    <dxf>
      <fill>
        <patternFill>
          <bgColor rgb="FFFFFF00"/>
        </patternFill>
      </fill>
    </dxf>
    <dxf>
      <fill>
        <patternFill>
          <bgColor theme="5"/>
        </patternFill>
      </fill>
    </dxf>
    <dxf>
      <fill>
        <patternFill>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ill>
        <patternFill>
          <bgColor rgb="FF92D050"/>
        </patternFill>
      </fill>
    </dxf>
    <dxf>
      <fill>
        <patternFill>
          <bgColor rgb="FFFF0000"/>
        </patternFill>
      </fill>
    </dxf>
    <dxf>
      <fill>
        <patternFill>
          <bgColor rgb="FFFFFF00"/>
        </patternFill>
      </fill>
    </dxf>
    <dxf>
      <fill>
        <patternFill>
          <bgColor rgb="FFDB9125"/>
        </patternFill>
      </fill>
    </dxf>
    <dxf>
      <fill>
        <patternFill>
          <bgColor theme="9" tint="0.39994506668294322"/>
        </patternFill>
      </fill>
    </dxf>
    <dxf>
      <fill>
        <patternFill>
          <bgColor rgb="FF92D050"/>
        </patternFill>
      </fill>
    </dxf>
    <dxf>
      <fill>
        <patternFill>
          <bgColor theme="7" tint="0.39994506668294322"/>
        </patternFill>
      </fill>
    </dxf>
    <dxf>
      <fill>
        <patternFill>
          <bgColor theme="7"/>
        </patternFill>
      </fill>
    </dxf>
    <dxf>
      <fill>
        <patternFill>
          <bgColor rgb="FFFF0000"/>
        </patternFill>
      </fill>
    </dxf>
    <dxf>
      <fill>
        <patternFill>
          <bgColor rgb="FF92D050"/>
        </patternFill>
      </fill>
    </dxf>
    <dxf>
      <fill>
        <patternFill>
          <bgColor rgb="FFFFFF00"/>
        </patternFill>
      </fill>
    </dxf>
    <dxf>
      <fill>
        <patternFill>
          <bgColor theme="5" tint="-0.24994659260841701"/>
        </patternFill>
      </fill>
    </dxf>
    <dxf>
      <fill>
        <patternFill>
          <bgColor rgb="FFC00000"/>
        </patternFill>
      </fill>
    </dxf>
    <dxf>
      <fill>
        <patternFill>
          <bgColor theme="9" tint="0.39994506668294322"/>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ill>
        <patternFill>
          <bgColor rgb="FF92D050"/>
        </patternFill>
      </fill>
    </dxf>
    <dxf>
      <fill>
        <patternFill>
          <bgColor rgb="FFFFFF00"/>
        </patternFill>
      </fill>
    </dxf>
    <dxf>
      <fill>
        <patternFill>
          <bgColor theme="5"/>
        </patternFill>
      </fill>
    </dxf>
    <dxf>
      <fill>
        <patternFill>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ill>
        <patternFill>
          <bgColor rgb="FF92D050"/>
        </patternFill>
      </fill>
    </dxf>
    <dxf>
      <fill>
        <patternFill>
          <bgColor rgb="FFFF0000"/>
        </patternFill>
      </fill>
    </dxf>
    <dxf>
      <fill>
        <patternFill>
          <bgColor rgb="FFFFFF00"/>
        </patternFill>
      </fill>
    </dxf>
    <dxf>
      <fill>
        <patternFill>
          <bgColor rgb="FFDB9125"/>
        </patternFill>
      </fill>
    </dxf>
    <dxf>
      <fill>
        <patternFill>
          <bgColor theme="9" tint="0.39994506668294322"/>
        </patternFill>
      </fill>
    </dxf>
    <dxf>
      <fill>
        <patternFill>
          <bgColor rgb="FF92D050"/>
        </patternFill>
      </fill>
    </dxf>
    <dxf>
      <fill>
        <patternFill>
          <bgColor theme="7" tint="0.39994506668294322"/>
        </patternFill>
      </fill>
    </dxf>
    <dxf>
      <fill>
        <patternFill>
          <bgColor theme="7"/>
        </patternFill>
      </fill>
    </dxf>
    <dxf>
      <fill>
        <patternFill>
          <bgColor rgb="FFFF0000"/>
        </patternFill>
      </fill>
    </dxf>
    <dxf>
      <fill>
        <patternFill>
          <bgColor rgb="FF92D050"/>
        </patternFill>
      </fill>
    </dxf>
    <dxf>
      <fill>
        <patternFill>
          <bgColor rgb="FFFFFF00"/>
        </patternFill>
      </fill>
    </dxf>
    <dxf>
      <fill>
        <patternFill>
          <bgColor theme="5" tint="-0.24994659260841701"/>
        </patternFill>
      </fill>
    </dxf>
    <dxf>
      <fill>
        <patternFill>
          <bgColor rgb="FFC00000"/>
        </patternFill>
      </fill>
    </dxf>
    <dxf>
      <fill>
        <patternFill>
          <bgColor theme="9" tint="0.39994506668294322"/>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ill>
        <patternFill>
          <bgColor rgb="FF92D050"/>
        </patternFill>
      </fill>
    </dxf>
    <dxf>
      <fill>
        <patternFill>
          <bgColor rgb="FFFFFF00"/>
        </patternFill>
      </fill>
    </dxf>
    <dxf>
      <fill>
        <patternFill>
          <bgColor theme="5"/>
        </patternFill>
      </fill>
    </dxf>
    <dxf>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ill>
        <patternFill>
          <bgColor rgb="FF92D050"/>
        </patternFill>
      </fill>
    </dxf>
    <dxf>
      <fill>
        <patternFill>
          <bgColor rgb="FFFF0000"/>
        </patternFill>
      </fill>
    </dxf>
    <dxf>
      <fill>
        <patternFill>
          <bgColor rgb="FFFFFF00"/>
        </patternFill>
      </fill>
    </dxf>
    <dxf>
      <fill>
        <patternFill>
          <bgColor rgb="FFDB9125"/>
        </patternFill>
      </fill>
    </dxf>
    <dxf>
      <fill>
        <patternFill>
          <bgColor theme="9" tint="0.39994506668294322"/>
        </patternFill>
      </fill>
    </dxf>
    <dxf>
      <fill>
        <patternFill>
          <bgColor rgb="FF92D050"/>
        </patternFill>
      </fill>
    </dxf>
    <dxf>
      <fill>
        <patternFill>
          <bgColor theme="7" tint="0.39994506668294322"/>
        </patternFill>
      </fill>
    </dxf>
    <dxf>
      <fill>
        <patternFill>
          <bgColor theme="7"/>
        </patternFill>
      </fill>
    </dxf>
    <dxf>
      <fill>
        <patternFill>
          <bgColor rgb="FFFF0000"/>
        </patternFill>
      </fill>
    </dxf>
    <dxf>
      <fill>
        <patternFill>
          <bgColor rgb="FF92D050"/>
        </patternFill>
      </fill>
    </dxf>
    <dxf>
      <fill>
        <patternFill>
          <bgColor rgb="FFFFFF00"/>
        </patternFill>
      </fill>
    </dxf>
    <dxf>
      <fill>
        <patternFill>
          <bgColor theme="5" tint="-0.24994659260841701"/>
        </patternFill>
      </fill>
    </dxf>
    <dxf>
      <fill>
        <patternFill>
          <bgColor rgb="FFC00000"/>
        </patternFill>
      </fill>
    </dxf>
    <dxf>
      <fill>
        <patternFill>
          <bgColor theme="9" tint="0.39994506668294322"/>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ill>
        <patternFill>
          <bgColor rgb="FF92D050"/>
        </patternFill>
      </fill>
    </dxf>
    <dxf>
      <fill>
        <patternFill>
          <bgColor rgb="FFFFFF00"/>
        </patternFill>
      </fill>
    </dxf>
    <dxf>
      <fill>
        <patternFill>
          <bgColor theme="5"/>
        </patternFill>
      </fill>
    </dxf>
    <dxf>
      <fill>
        <patternFill>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ill>
        <patternFill>
          <bgColor rgb="FF92D050"/>
        </patternFill>
      </fill>
    </dxf>
    <dxf>
      <fill>
        <patternFill>
          <bgColor rgb="FFFF0000"/>
        </patternFill>
      </fill>
    </dxf>
    <dxf>
      <fill>
        <patternFill>
          <bgColor rgb="FFFFFF00"/>
        </patternFill>
      </fill>
    </dxf>
    <dxf>
      <fill>
        <patternFill>
          <bgColor rgb="FFDB9125"/>
        </patternFill>
      </fill>
    </dxf>
    <dxf>
      <fill>
        <patternFill>
          <bgColor theme="9" tint="0.39994506668294322"/>
        </patternFill>
      </fill>
    </dxf>
    <dxf>
      <fill>
        <patternFill>
          <bgColor rgb="FF92D050"/>
        </patternFill>
      </fill>
    </dxf>
    <dxf>
      <fill>
        <patternFill>
          <bgColor theme="7" tint="0.39994506668294322"/>
        </patternFill>
      </fill>
    </dxf>
    <dxf>
      <fill>
        <patternFill>
          <bgColor theme="7"/>
        </patternFill>
      </fill>
    </dxf>
    <dxf>
      <fill>
        <patternFill>
          <bgColor rgb="FFFF0000"/>
        </patternFill>
      </fill>
    </dxf>
    <dxf>
      <fill>
        <patternFill>
          <bgColor rgb="FF92D050"/>
        </patternFill>
      </fill>
    </dxf>
    <dxf>
      <fill>
        <patternFill>
          <bgColor rgb="FFFFFF00"/>
        </patternFill>
      </fill>
    </dxf>
    <dxf>
      <fill>
        <patternFill>
          <bgColor theme="5" tint="-0.24994659260841701"/>
        </patternFill>
      </fill>
    </dxf>
    <dxf>
      <fill>
        <patternFill>
          <bgColor rgb="FFC00000"/>
        </patternFill>
      </fill>
    </dxf>
    <dxf>
      <fill>
        <patternFill>
          <bgColor theme="9" tint="0.39994506668294322"/>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ill>
        <patternFill>
          <bgColor rgb="FF92D050"/>
        </patternFill>
      </fill>
    </dxf>
    <dxf>
      <fill>
        <patternFill>
          <bgColor rgb="FFFFFF00"/>
        </patternFill>
      </fill>
    </dxf>
    <dxf>
      <fill>
        <patternFill>
          <bgColor theme="5"/>
        </patternFill>
      </fill>
    </dxf>
    <dxf>
      <fill>
        <patternFill>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ill>
        <patternFill>
          <bgColor rgb="FF92D050"/>
        </patternFill>
      </fill>
    </dxf>
    <dxf>
      <fill>
        <patternFill>
          <bgColor rgb="FFFF0000"/>
        </patternFill>
      </fill>
    </dxf>
    <dxf>
      <fill>
        <patternFill>
          <bgColor rgb="FFFFFF00"/>
        </patternFill>
      </fill>
    </dxf>
    <dxf>
      <fill>
        <patternFill>
          <bgColor rgb="FFDB9125"/>
        </patternFill>
      </fill>
    </dxf>
    <dxf>
      <fill>
        <patternFill>
          <bgColor theme="9" tint="0.39994506668294322"/>
        </patternFill>
      </fill>
    </dxf>
    <dxf>
      <fill>
        <patternFill>
          <bgColor rgb="FF92D050"/>
        </patternFill>
      </fill>
    </dxf>
    <dxf>
      <fill>
        <patternFill>
          <bgColor theme="7" tint="0.39994506668294322"/>
        </patternFill>
      </fill>
    </dxf>
    <dxf>
      <fill>
        <patternFill>
          <bgColor theme="7"/>
        </patternFill>
      </fill>
    </dxf>
    <dxf>
      <fill>
        <patternFill>
          <bgColor rgb="FFFF0000"/>
        </patternFill>
      </fill>
    </dxf>
    <dxf>
      <fill>
        <patternFill>
          <bgColor rgb="FF92D050"/>
        </patternFill>
      </fill>
    </dxf>
    <dxf>
      <fill>
        <patternFill>
          <bgColor rgb="FFFFFF00"/>
        </patternFill>
      </fill>
    </dxf>
    <dxf>
      <fill>
        <patternFill>
          <bgColor theme="5" tint="-0.24994659260841701"/>
        </patternFill>
      </fill>
    </dxf>
    <dxf>
      <fill>
        <patternFill>
          <bgColor rgb="FFC00000"/>
        </patternFill>
      </fill>
    </dxf>
    <dxf>
      <fill>
        <patternFill>
          <bgColor theme="9" tint="0.39994506668294322"/>
        </patternFill>
      </fill>
    </dxf>
    <dxf>
      <fill>
        <patternFill>
          <bgColor rgb="FF92D050"/>
        </patternFill>
      </fill>
    </dxf>
    <dxf>
      <fill>
        <patternFill>
          <bgColor rgb="FFFFFF00"/>
        </patternFill>
      </fill>
    </dxf>
    <dxf>
      <fill>
        <patternFill>
          <bgColor theme="5"/>
        </patternFill>
      </fill>
    </dxf>
    <dxf>
      <fill>
        <patternFill>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ill>
        <patternFill>
          <bgColor rgb="FF92D050"/>
        </patternFill>
      </fill>
    </dxf>
    <dxf>
      <fill>
        <patternFill>
          <bgColor rgb="FFFF0000"/>
        </patternFill>
      </fill>
    </dxf>
    <dxf>
      <fill>
        <patternFill>
          <bgColor rgb="FFFFFF00"/>
        </patternFill>
      </fill>
    </dxf>
    <dxf>
      <fill>
        <patternFill>
          <bgColor rgb="FFDB9125"/>
        </patternFill>
      </fill>
    </dxf>
    <dxf>
      <fill>
        <patternFill>
          <bgColor theme="9" tint="0.39994506668294322"/>
        </patternFill>
      </fill>
    </dxf>
    <dxf>
      <fill>
        <patternFill>
          <bgColor rgb="FF92D050"/>
        </patternFill>
      </fill>
    </dxf>
    <dxf>
      <fill>
        <patternFill>
          <bgColor theme="7" tint="0.39994506668294322"/>
        </patternFill>
      </fill>
    </dxf>
    <dxf>
      <fill>
        <patternFill>
          <bgColor theme="7"/>
        </patternFill>
      </fill>
    </dxf>
    <dxf>
      <fill>
        <patternFill>
          <bgColor rgb="FFFF0000"/>
        </patternFill>
      </fill>
    </dxf>
    <dxf>
      <fill>
        <patternFill>
          <bgColor rgb="FF92D050"/>
        </patternFill>
      </fill>
    </dxf>
    <dxf>
      <fill>
        <patternFill>
          <bgColor rgb="FFFFFF00"/>
        </patternFill>
      </fill>
    </dxf>
    <dxf>
      <fill>
        <patternFill>
          <bgColor theme="5" tint="-0.24994659260841701"/>
        </patternFill>
      </fill>
    </dxf>
    <dxf>
      <fill>
        <patternFill>
          <bgColor rgb="FFC00000"/>
        </patternFill>
      </fill>
    </dxf>
    <dxf>
      <fill>
        <patternFill>
          <bgColor theme="9" tint="0.39994506668294322"/>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ill>
        <patternFill>
          <bgColor rgb="FF92D050"/>
        </patternFill>
      </fill>
    </dxf>
    <dxf>
      <fill>
        <patternFill>
          <bgColor rgb="FFFFFF00"/>
        </patternFill>
      </fill>
    </dxf>
    <dxf>
      <fill>
        <patternFill>
          <bgColor theme="5"/>
        </patternFill>
      </fill>
    </dxf>
    <dxf>
      <fill>
        <patternFill>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ill>
        <patternFill>
          <bgColor rgb="FF92D050"/>
        </patternFill>
      </fill>
    </dxf>
    <dxf>
      <fill>
        <patternFill>
          <bgColor rgb="FFFF0000"/>
        </patternFill>
      </fill>
    </dxf>
    <dxf>
      <fill>
        <patternFill>
          <bgColor rgb="FFFFFF00"/>
        </patternFill>
      </fill>
    </dxf>
    <dxf>
      <fill>
        <patternFill>
          <bgColor rgb="FFDB9125"/>
        </patternFill>
      </fill>
    </dxf>
    <dxf>
      <fill>
        <patternFill>
          <bgColor theme="9" tint="0.39994506668294322"/>
        </patternFill>
      </fill>
    </dxf>
    <dxf>
      <fill>
        <patternFill>
          <bgColor rgb="FF92D050"/>
        </patternFill>
      </fill>
    </dxf>
    <dxf>
      <fill>
        <patternFill>
          <bgColor theme="7" tint="0.39994506668294322"/>
        </patternFill>
      </fill>
    </dxf>
    <dxf>
      <fill>
        <patternFill>
          <bgColor theme="7"/>
        </patternFill>
      </fill>
    </dxf>
    <dxf>
      <fill>
        <patternFill>
          <bgColor rgb="FFFF0000"/>
        </patternFill>
      </fill>
    </dxf>
    <dxf>
      <fill>
        <patternFill>
          <bgColor rgb="FF92D050"/>
        </patternFill>
      </fill>
    </dxf>
    <dxf>
      <fill>
        <patternFill>
          <bgColor rgb="FFFFFF00"/>
        </patternFill>
      </fill>
    </dxf>
    <dxf>
      <fill>
        <patternFill>
          <bgColor theme="5" tint="-0.24994659260841701"/>
        </patternFill>
      </fill>
    </dxf>
    <dxf>
      <fill>
        <patternFill>
          <bgColor rgb="FFC00000"/>
        </patternFill>
      </fill>
    </dxf>
    <dxf>
      <fill>
        <patternFill>
          <bgColor theme="9" tint="0.39994506668294322"/>
        </patternFill>
      </fill>
    </dxf>
    <dxf>
      <fill>
        <patternFill>
          <bgColor rgb="FF92D050"/>
        </patternFill>
      </fill>
    </dxf>
    <dxf>
      <fill>
        <patternFill>
          <bgColor rgb="FFFFFF00"/>
        </patternFill>
      </fill>
    </dxf>
    <dxf>
      <fill>
        <patternFill>
          <bgColor theme="5"/>
        </patternFill>
      </fill>
    </dxf>
    <dxf>
      <fill>
        <patternFill>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ill>
        <patternFill>
          <bgColor rgb="FF92D050"/>
        </patternFill>
      </fill>
    </dxf>
    <dxf>
      <fill>
        <patternFill>
          <bgColor rgb="FFFF0000"/>
        </patternFill>
      </fill>
    </dxf>
    <dxf>
      <fill>
        <patternFill>
          <bgColor rgb="FFFFFF00"/>
        </patternFill>
      </fill>
    </dxf>
    <dxf>
      <fill>
        <patternFill>
          <bgColor rgb="FFDB9125"/>
        </patternFill>
      </fill>
    </dxf>
    <dxf>
      <fill>
        <patternFill>
          <bgColor theme="9" tint="0.39994506668294322"/>
        </patternFill>
      </fill>
    </dxf>
    <dxf>
      <fill>
        <patternFill>
          <bgColor rgb="FF92D050"/>
        </patternFill>
      </fill>
    </dxf>
    <dxf>
      <fill>
        <patternFill>
          <bgColor theme="7" tint="0.39994506668294322"/>
        </patternFill>
      </fill>
    </dxf>
    <dxf>
      <fill>
        <patternFill>
          <bgColor theme="7"/>
        </patternFill>
      </fill>
    </dxf>
    <dxf>
      <fill>
        <patternFill>
          <bgColor rgb="FFFF0000"/>
        </patternFill>
      </fill>
    </dxf>
    <dxf>
      <fill>
        <patternFill>
          <bgColor rgb="FF92D050"/>
        </patternFill>
      </fill>
    </dxf>
    <dxf>
      <fill>
        <patternFill>
          <bgColor rgb="FFFFFF00"/>
        </patternFill>
      </fill>
    </dxf>
    <dxf>
      <fill>
        <patternFill>
          <bgColor theme="5" tint="-0.24994659260841701"/>
        </patternFill>
      </fill>
    </dxf>
    <dxf>
      <fill>
        <patternFill>
          <bgColor rgb="FFC00000"/>
        </patternFill>
      </fill>
    </dxf>
    <dxf>
      <fill>
        <patternFill>
          <bgColor theme="9" tint="0.39994506668294322"/>
        </patternFill>
      </fill>
    </dxf>
    <dxf>
      <fill>
        <patternFill>
          <bgColor rgb="FF92D050"/>
        </patternFill>
      </fill>
    </dxf>
    <dxf>
      <fill>
        <patternFill>
          <bgColor rgb="FFFFFF00"/>
        </patternFill>
      </fill>
    </dxf>
    <dxf>
      <fill>
        <patternFill>
          <bgColor theme="5"/>
        </patternFill>
      </fill>
    </dxf>
    <dxf>
      <fill>
        <patternFill>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ill>
        <patternFill>
          <bgColor rgb="FF92D050"/>
        </patternFill>
      </fill>
    </dxf>
    <dxf>
      <fill>
        <patternFill>
          <bgColor rgb="FFFF0000"/>
        </patternFill>
      </fill>
    </dxf>
    <dxf>
      <fill>
        <patternFill>
          <bgColor rgb="FFFFFF00"/>
        </patternFill>
      </fill>
    </dxf>
    <dxf>
      <fill>
        <patternFill>
          <bgColor rgb="FFDB9125"/>
        </patternFill>
      </fill>
    </dxf>
    <dxf>
      <fill>
        <patternFill>
          <bgColor theme="9" tint="0.39994506668294322"/>
        </patternFill>
      </fill>
    </dxf>
    <dxf>
      <fill>
        <patternFill>
          <bgColor rgb="FF92D050"/>
        </patternFill>
      </fill>
    </dxf>
    <dxf>
      <fill>
        <patternFill>
          <bgColor theme="7" tint="0.39994506668294322"/>
        </patternFill>
      </fill>
    </dxf>
    <dxf>
      <fill>
        <patternFill>
          <bgColor theme="7"/>
        </patternFill>
      </fill>
    </dxf>
    <dxf>
      <fill>
        <patternFill>
          <bgColor rgb="FFFF0000"/>
        </patternFill>
      </fill>
    </dxf>
    <dxf>
      <fill>
        <patternFill>
          <bgColor rgb="FF92D050"/>
        </patternFill>
      </fill>
    </dxf>
    <dxf>
      <fill>
        <patternFill>
          <bgColor rgb="FFFFFF00"/>
        </patternFill>
      </fill>
    </dxf>
    <dxf>
      <fill>
        <patternFill>
          <bgColor theme="5" tint="-0.24994659260841701"/>
        </patternFill>
      </fill>
    </dxf>
    <dxf>
      <fill>
        <patternFill>
          <bgColor rgb="FFC00000"/>
        </patternFill>
      </fill>
    </dxf>
    <dxf>
      <fill>
        <patternFill>
          <bgColor theme="9" tint="0.39994506668294322"/>
        </patternFill>
      </fill>
    </dxf>
    <dxf>
      <fill>
        <patternFill>
          <bgColor theme="9" tint="-0.24994659260841701"/>
        </patternFill>
      </fill>
    </dxf>
    <dxf>
      <fill>
        <patternFill>
          <bgColor rgb="FFFF0000"/>
        </patternFill>
      </fill>
    </dxf>
    <dxf>
      <fill>
        <patternFill>
          <bgColor rgb="FFFFFF00"/>
        </patternFill>
      </fill>
    </dxf>
    <dxf>
      <fill>
        <patternFill>
          <bgColor rgb="FFDB9125"/>
        </patternFill>
      </fill>
    </dxf>
    <dxf>
      <fill>
        <patternFill>
          <bgColor theme="9" tint="-0.24994659260841701"/>
        </patternFill>
      </fill>
    </dxf>
    <dxf>
      <fill>
        <patternFill>
          <bgColor rgb="FFFF0000"/>
        </patternFill>
      </fill>
    </dxf>
    <dxf>
      <fill>
        <patternFill>
          <bgColor rgb="FFFFFF00"/>
        </patternFill>
      </fill>
    </dxf>
    <dxf>
      <fill>
        <patternFill>
          <bgColor rgb="FFDB9125"/>
        </patternFill>
      </fill>
    </dxf>
    <dxf>
      <fill>
        <patternFill>
          <bgColor rgb="FF92D050"/>
        </patternFill>
      </fill>
    </dxf>
    <dxf>
      <fill>
        <patternFill>
          <bgColor rgb="FFFF0000"/>
        </patternFill>
      </fill>
    </dxf>
    <dxf>
      <fill>
        <patternFill>
          <bgColor rgb="FFFFFF00"/>
        </patternFill>
      </fill>
    </dxf>
    <dxf>
      <fill>
        <patternFill>
          <bgColor rgb="FFDB9125"/>
        </patternFill>
      </fill>
    </dxf>
    <dxf>
      <fill>
        <patternFill>
          <bgColor theme="9" tint="0.39994506668294322"/>
        </patternFill>
      </fill>
    </dxf>
    <dxf>
      <fill>
        <patternFill>
          <bgColor rgb="FF92D050"/>
        </patternFill>
      </fill>
    </dxf>
    <dxf>
      <fill>
        <patternFill>
          <bgColor theme="7" tint="0.39994506668294322"/>
        </patternFill>
      </fill>
    </dxf>
    <dxf>
      <fill>
        <patternFill>
          <bgColor theme="7"/>
        </patternFill>
      </fill>
    </dxf>
    <dxf>
      <fill>
        <patternFill>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ill>
        <patternFill>
          <bgColor rgb="FF92D050"/>
        </patternFill>
      </fill>
    </dxf>
    <dxf>
      <fill>
        <patternFill>
          <bgColor rgb="FFFFFF00"/>
        </patternFill>
      </fill>
    </dxf>
    <dxf>
      <fill>
        <patternFill>
          <bgColor theme="5" tint="-0.24994659260841701"/>
        </patternFill>
      </fill>
    </dxf>
    <dxf>
      <fill>
        <patternFill>
          <bgColor rgb="FFC00000"/>
        </patternFill>
      </fill>
    </dxf>
    <dxf>
      <fill>
        <patternFill>
          <bgColor theme="9" tint="0.39994506668294322"/>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ill>
        <patternFill>
          <bgColor rgb="FF92D050"/>
        </patternFill>
      </fill>
    </dxf>
    <dxf>
      <fill>
        <patternFill>
          <bgColor rgb="FFFFFF00"/>
        </patternFill>
      </fill>
    </dxf>
    <dxf>
      <fill>
        <patternFill>
          <bgColor theme="5"/>
        </patternFill>
      </fill>
    </dxf>
    <dxf>
      <fill>
        <patternFill>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FFFF00"/>
        </patternFill>
      </fill>
    </dxf>
    <dxf>
      <font>
        <b/>
        <i val="0"/>
      </font>
      <fill>
        <patternFill>
          <bgColor rgb="FF92D05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ill>
        <patternFill>
          <bgColor rgb="FF92D050"/>
        </patternFill>
      </fill>
    </dxf>
    <dxf>
      <fill>
        <patternFill>
          <bgColor rgb="FFFF0000"/>
        </patternFill>
      </fill>
    </dxf>
    <dxf>
      <fill>
        <patternFill>
          <bgColor rgb="FFFFFF00"/>
        </patternFill>
      </fill>
    </dxf>
    <dxf>
      <fill>
        <patternFill>
          <bgColor rgb="FFDB9125"/>
        </patternFill>
      </fill>
    </dxf>
    <dxf>
      <fill>
        <patternFill>
          <bgColor theme="9" tint="0.39994506668294322"/>
        </patternFill>
      </fill>
    </dxf>
    <dxf>
      <fill>
        <patternFill>
          <bgColor rgb="FF92D050"/>
        </patternFill>
      </fill>
    </dxf>
    <dxf>
      <fill>
        <patternFill>
          <bgColor theme="7" tint="0.39994506668294322"/>
        </patternFill>
      </fill>
    </dxf>
    <dxf>
      <fill>
        <patternFill>
          <bgColor theme="7"/>
        </patternFill>
      </fill>
    </dxf>
    <dxf>
      <fill>
        <patternFill>
          <bgColor rgb="FFFF0000"/>
        </patternFill>
      </fill>
    </dxf>
    <dxf>
      <fill>
        <patternFill>
          <bgColor rgb="FF92D050"/>
        </patternFill>
      </fill>
    </dxf>
    <dxf>
      <fill>
        <patternFill>
          <bgColor rgb="FFFFFF00"/>
        </patternFill>
      </fill>
    </dxf>
    <dxf>
      <fill>
        <patternFill>
          <bgColor theme="5" tint="-0.24994659260841701"/>
        </patternFill>
      </fill>
    </dxf>
    <dxf>
      <fill>
        <patternFill>
          <bgColor rgb="FFC00000"/>
        </patternFill>
      </fill>
    </dxf>
    <dxf>
      <fill>
        <patternFill>
          <bgColor theme="9" tint="0.39994506668294322"/>
        </patternFill>
      </fill>
    </dxf>
  </dxfs>
  <tableStyles count="0" defaultTableStyle="TableStyleMedium2" defaultPivotStyle="PivotStyleLight16"/>
  <colors>
    <mruColors>
      <color rgb="FFFF0000"/>
      <color rgb="FFDB912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oneCellAnchor>
    <xdr:from>
      <xdr:col>8</xdr:col>
      <xdr:colOff>716800</xdr:colOff>
      <xdr:row>5</xdr:row>
      <xdr:rowOff>89015</xdr:rowOff>
    </xdr:from>
    <xdr:ext cx="4113752" cy="3866750"/>
    <xdr:pic>
      <xdr:nvPicPr>
        <xdr:cNvPr id="2" name="Imagen 1">
          <a:extLst>
            <a:ext uri="{FF2B5EF4-FFF2-40B4-BE49-F238E27FC236}">
              <a16:creationId xmlns:a16="http://schemas.microsoft.com/office/drawing/2014/main" id="{9F114E27-CB87-421E-9218-D00AD6033F59}"/>
            </a:ext>
          </a:extLst>
        </xdr:cNvPr>
        <xdr:cNvPicPr>
          <a:picLocks noChangeAspect="1"/>
        </xdr:cNvPicPr>
      </xdr:nvPicPr>
      <xdr:blipFill>
        <a:blip xmlns:r="http://schemas.openxmlformats.org/officeDocument/2006/relationships" r:embed="rId1"/>
        <a:stretch>
          <a:fillRect/>
        </a:stretch>
      </xdr:blipFill>
      <xdr:spPr>
        <a:xfrm>
          <a:off x="6184150" y="1041515"/>
          <a:ext cx="4113752" cy="3866750"/>
        </a:xfrm>
        <a:prstGeom prst="rect">
          <a:avLst/>
        </a:prstGeom>
      </xdr:spPr>
    </xdr:pic>
    <xdr:clientData/>
  </xdr:oneCellAnchor>
  <xdr:oneCellAnchor>
    <xdr:from>
      <xdr:col>1</xdr:col>
      <xdr:colOff>0</xdr:colOff>
      <xdr:row>5</xdr:row>
      <xdr:rowOff>0</xdr:rowOff>
    </xdr:from>
    <xdr:ext cx="4128180" cy="6176508"/>
    <xdr:pic>
      <xdr:nvPicPr>
        <xdr:cNvPr id="3" name="Imagen 2">
          <a:extLst>
            <a:ext uri="{FF2B5EF4-FFF2-40B4-BE49-F238E27FC236}">
              <a16:creationId xmlns:a16="http://schemas.microsoft.com/office/drawing/2014/main" id="{2509B03A-0233-492C-B0B0-7C8068B6D2F2}"/>
            </a:ext>
          </a:extLst>
        </xdr:cNvPr>
        <xdr:cNvPicPr>
          <a:picLocks noChangeAspect="1"/>
        </xdr:cNvPicPr>
      </xdr:nvPicPr>
      <xdr:blipFill>
        <a:blip xmlns:r="http://schemas.openxmlformats.org/officeDocument/2006/relationships" r:embed="rId2"/>
        <a:stretch>
          <a:fillRect/>
        </a:stretch>
      </xdr:blipFill>
      <xdr:spPr>
        <a:xfrm>
          <a:off x="247650" y="952500"/>
          <a:ext cx="4128180" cy="6176508"/>
        </a:xfrm>
        <a:prstGeom prst="rect">
          <a:avLst/>
        </a:prstGeom>
      </xdr:spPr>
    </xdr:pic>
    <xdr:clientData/>
  </xdr:oneCellAnchor>
  <xdr:oneCellAnchor>
    <xdr:from>
      <xdr:col>1</xdr:col>
      <xdr:colOff>0</xdr:colOff>
      <xdr:row>36</xdr:row>
      <xdr:rowOff>129540</xdr:rowOff>
    </xdr:from>
    <xdr:ext cx="4131252" cy="1594954"/>
    <xdr:pic>
      <xdr:nvPicPr>
        <xdr:cNvPr id="4" name="Imagen 3">
          <a:extLst>
            <a:ext uri="{FF2B5EF4-FFF2-40B4-BE49-F238E27FC236}">
              <a16:creationId xmlns:a16="http://schemas.microsoft.com/office/drawing/2014/main" id="{9CE01DC7-743D-40D1-9841-A3A0B4272779}"/>
            </a:ext>
          </a:extLst>
        </xdr:cNvPr>
        <xdr:cNvPicPr>
          <a:picLocks noChangeAspect="1"/>
        </xdr:cNvPicPr>
      </xdr:nvPicPr>
      <xdr:blipFill>
        <a:blip xmlns:r="http://schemas.openxmlformats.org/officeDocument/2006/relationships" r:embed="rId3"/>
        <a:stretch>
          <a:fillRect/>
        </a:stretch>
      </xdr:blipFill>
      <xdr:spPr>
        <a:xfrm>
          <a:off x="247650" y="7368540"/>
          <a:ext cx="4131252" cy="1594954"/>
        </a:xfrm>
        <a:prstGeom prst="rect">
          <a:avLst/>
        </a:prstGeom>
      </xdr:spPr>
    </xdr:pic>
    <xdr:clientData/>
  </xdr:oneCellAnchor>
  <xdr:twoCellAnchor>
    <xdr:from>
      <xdr:col>6</xdr:col>
      <xdr:colOff>685800</xdr:colOff>
      <xdr:row>13</xdr:row>
      <xdr:rowOff>7620</xdr:rowOff>
    </xdr:from>
    <xdr:to>
      <xdr:col>8</xdr:col>
      <xdr:colOff>533400</xdr:colOff>
      <xdr:row>16</xdr:row>
      <xdr:rowOff>60960</xdr:rowOff>
    </xdr:to>
    <xdr:sp macro="" textlink="">
      <xdr:nvSpPr>
        <xdr:cNvPr id="5" name="Flecha: a la derecha 4">
          <a:extLst>
            <a:ext uri="{FF2B5EF4-FFF2-40B4-BE49-F238E27FC236}">
              <a16:creationId xmlns:a16="http://schemas.microsoft.com/office/drawing/2014/main" id="{EB68C6EA-4827-4F9B-8914-7D70F40F88C2}"/>
            </a:ext>
          </a:extLst>
        </xdr:cNvPr>
        <xdr:cNvSpPr/>
      </xdr:nvSpPr>
      <xdr:spPr>
        <a:xfrm>
          <a:off x="4743450" y="2484120"/>
          <a:ext cx="1257300" cy="624840"/>
        </a:xfrm>
        <a:prstGeom prst="rightArrow">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clientData/>
  </xdr:twoCellAnchor>
  <xdr:twoCellAnchor>
    <xdr:from>
      <xdr:col>14</xdr:col>
      <xdr:colOff>426720</xdr:colOff>
      <xdr:row>12</xdr:row>
      <xdr:rowOff>91440</xdr:rowOff>
    </xdr:from>
    <xdr:to>
      <xdr:col>16</xdr:col>
      <xdr:colOff>144780</xdr:colOff>
      <xdr:row>15</xdr:row>
      <xdr:rowOff>144780</xdr:rowOff>
    </xdr:to>
    <xdr:sp macro="" textlink="">
      <xdr:nvSpPr>
        <xdr:cNvPr id="6" name="Flecha: a la derecha 5">
          <a:extLst>
            <a:ext uri="{FF2B5EF4-FFF2-40B4-BE49-F238E27FC236}">
              <a16:creationId xmlns:a16="http://schemas.microsoft.com/office/drawing/2014/main" id="{35D833D1-7FA0-43E6-8D01-0433EFF287DA}"/>
            </a:ext>
          </a:extLst>
        </xdr:cNvPr>
        <xdr:cNvSpPr/>
      </xdr:nvSpPr>
      <xdr:spPr>
        <a:xfrm>
          <a:off x="10466070" y="2377440"/>
          <a:ext cx="1242060" cy="624840"/>
        </a:xfrm>
        <a:prstGeom prst="rightArrow">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106680</xdr:colOff>
      <xdr:row>11</xdr:row>
      <xdr:rowOff>91440</xdr:rowOff>
    </xdr:from>
    <xdr:to>
      <xdr:col>23</xdr:col>
      <xdr:colOff>617220</xdr:colOff>
      <xdr:row>14</xdr:row>
      <xdr:rowOff>144780</xdr:rowOff>
    </xdr:to>
    <xdr:sp macro="" textlink="">
      <xdr:nvSpPr>
        <xdr:cNvPr id="7" name="Flecha: a la derecha 6">
          <a:extLst>
            <a:ext uri="{FF2B5EF4-FFF2-40B4-BE49-F238E27FC236}">
              <a16:creationId xmlns:a16="http://schemas.microsoft.com/office/drawing/2014/main" id="{AB5AC010-EE39-4D5D-A8C1-BA58FF1E4ED0}"/>
            </a:ext>
          </a:extLst>
        </xdr:cNvPr>
        <xdr:cNvSpPr/>
      </xdr:nvSpPr>
      <xdr:spPr>
        <a:xfrm>
          <a:off x="16242030" y="2186940"/>
          <a:ext cx="1272540" cy="624840"/>
        </a:xfrm>
        <a:prstGeom prst="rightArrow">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clientData/>
  </xdr:twoCellAnchor>
  <xdr:twoCellAnchor>
    <xdr:from>
      <xdr:col>29</xdr:col>
      <xdr:colOff>762000</xdr:colOff>
      <xdr:row>10</xdr:row>
      <xdr:rowOff>68580</xdr:rowOff>
    </xdr:from>
    <xdr:to>
      <xdr:col>31</xdr:col>
      <xdr:colOff>480060</xdr:colOff>
      <xdr:row>13</xdr:row>
      <xdr:rowOff>121920</xdr:rowOff>
    </xdr:to>
    <xdr:sp macro="" textlink="">
      <xdr:nvSpPr>
        <xdr:cNvPr id="8" name="Flecha: a la derecha 7">
          <a:extLst>
            <a:ext uri="{FF2B5EF4-FFF2-40B4-BE49-F238E27FC236}">
              <a16:creationId xmlns:a16="http://schemas.microsoft.com/office/drawing/2014/main" id="{CA7EDBDC-4937-45FA-8751-DEB19EE0692D}"/>
            </a:ext>
          </a:extLst>
        </xdr:cNvPr>
        <xdr:cNvSpPr/>
      </xdr:nvSpPr>
      <xdr:spPr>
        <a:xfrm>
          <a:off x="23231475" y="1973580"/>
          <a:ext cx="1242060" cy="624840"/>
        </a:xfrm>
        <a:prstGeom prst="rightArrow">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clientData/>
  </xdr:twoCellAnchor>
  <xdr:oneCellAnchor>
    <xdr:from>
      <xdr:col>31</xdr:col>
      <xdr:colOff>498672</xdr:colOff>
      <xdr:row>5</xdr:row>
      <xdr:rowOff>68580</xdr:rowOff>
    </xdr:from>
    <xdr:ext cx="4842149" cy="3120522"/>
    <xdr:pic>
      <xdr:nvPicPr>
        <xdr:cNvPr id="9" name="Imagen 8">
          <a:extLst>
            <a:ext uri="{FF2B5EF4-FFF2-40B4-BE49-F238E27FC236}">
              <a16:creationId xmlns:a16="http://schemas.microsoft.com/office/drawing/2014/main" id="{327011F0-1764-448B-B0EF-2705E3066E64}"/>
            </a:ext>
          </a:extLst>
        </xdr:cNvPr>
        <xdr:cNvPicPr>
          <a:picLocks noChangeAspect="1"/>
        </xdr:cNvPicPr>
      </xdr:nvPicPr>
      <xdr:blipFill>
        <a:blip xmlns:r="http://schemas.openxmlformats.org/officeDocument/2006/relationships" r:embed="rId4"/>
        <a:stretch>
          <a:fillRect/>
        </a:stretch>
      </xdr:blipFill>
      <xdr:spPr>
        <a:xfrm>
          <a:off x="24492147" y="1021080"/>
          <a:ext cx="4842149" cy="3120522"/>
        </a:xfrm>
        <a:prstGeom prst="rect">
          <a:avLst/>
        </a:prstGeom>
      </xdr:spPr>
    </xdr:pic>
    <xdr:clientData/>
  </xdr:oneCellAnchor>
  <xdr:twoCellAnchor>
    <xdr:from>
      <xdr:col>38</xdr:col>
      <xdr:colOff>403860</xdr:colOff>
      <xdr:row>10</xdr:row>
      <xdr:rowOff>68580</xdr:rowOff>
    </xdr:from>
    <xdr:to>
      <xdr:col>40</xdr:col>
      <xdr:colOff>121920</xdr:colOff>
      <xdr:row>13</xdr:row>
      <xdr:rowOff>121920</xdr:rowOff>
    </xdr:to>
    <xdr:sp macro="" textlink="">
      <xdr:nvSpPr>
        <xdr:cNvPr id="10" name="Flecha: a la derecha 9">
          <a:extLst>
            <a:ext uri="{FF2B5EF4-FFF2-40B4-BE49-F238E27FC236}">
              <a16:creationId xmlns:a16="http://schemas.microsoft.com/office/drawing/2014/main" id="{7FE82EBF-405F-4217-B326-7805B7448FFD}"/>
            </a:ext>
          </a:extLst>
        </xdr:cNvPr>
        <xdr:cNvSpPr/>
      </xdr:nvSpPr>
      <xdr:spPr>
        <a:xfrm>
          <a:off x="29731335" y="1973580"/>
          <a:ext cx="1242060" cy="624840"/>
        </a:xfrm>
        <a:prstGeom prst="rightArrow">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clientData/>
  </xdr:twoCellAnchor>
  <xdr:oneCellAnchor>
    <xdr:from>
      <xdr:col>41</xdr:col>
      <xdr:colOff>22860</xdr:colOff>
      <xdr:row>5</xdr:row>
      <xdr:rowOff>95507</xdr:rowOff>
    </xdr:from>
    <xdr:ext cx="4748991" cy="2879805"/>
    <xdr:pic>
      <xdr:nvPicPr>
        <xdr:cNvPr id="11" name="Imagen 10">
          <a:extLst>
            <a:ext uri="{FF2B5EF4-FFF2-40B4-BE49-F238E27FC236}">
              <a16:creationId xmlns:a16="http://schemas.microsoft.com/office/drawing/2014/main" id="{9FB398F6-BED0-4E1E-9200-B6A64A8089F0}"/>
            </a:ext>
          </a:extLst>
        </xdr:cNvPr>
        <xdr:cNvPicPr>
          <a:picLocks noChangeAspect="1"/>
        </xdr:cNvPicPr>
      </xdr:nvPicPr>
      <xdr:blipFill>
        <a:blip xmlns:r="http://schemas.openxmlformats.org/officeDocument/2006/relationships" r:embed="rId5"/>
        <a:stretch>
          <a:fillRect/>
        </a:stretch>
      </xdr:blipFill>
      <xdr:spPr>
        <a:xfrm>
          <a:off x="31055310" y="1048007"/>
          <a:ext cx="4748991" cy="2879805"/>
        </a:xfrm>
        <a:prstGeom prst="rect">
          <a:avLst/>
        </a:prstGeom>
      </xdr:spPr>
    </xdr:pic>
    <xdr:clientData/>
  </xdr:oneCellAnchor>
  <xdr:oneCellAnchor>
    <xdr:from>
      <xdr:col>41</xdr:col>
      <xdr:colOff>38101</xdr:colOff>
      <xdr:row>20</xdr:row>
      <xdr:rowOff>30480</xdr:rowOff>
    </xdr:from>
    <xdr:ext cx="4774622" cy="1482984"/>
    <xdr:pic>
      <xdr:nvPicPr>
        <xdr:cNvPr id="12" name="Imagen 11">
          <a:extLst>
            <a:ext uri="{FF2B5EF4-FFF2-40B4-BE49-F238E27FC236}">
              <a16:creationId xmlns:a16="http://schemas.microsoft.com/office/drawing/2014/main" id="{7420E235-16CD-4916-9149-FEBBD1B20D6A}"/>
            </a:ext>
          </a:extLst>
        </xdr:cNvPr>
        <xdr:cNvPicPr>
          <a:picLocks noChangeAspect="1"/>
        </xdr:cNvPicPr>
      </xdr:nvPicPr>
      <xdr:blipFill>
        <a:blip xmlns:r="http://schemas.openxmlformats.org/officeDocument/2006/relationships" r:embed="rId6"/>
        <a:stretch>
          <a:fillRect/>
        </a:stretch>
      </xdr:blipFill>
      <xdr:spPr>
        <a:xfrm>
          <a:off x="31070551" y="3840480"/>
          <a:ext cx="4774622" cy="1482984"/>
        </a:xfrm>
        <a:prstGeom prst="rect">
          <a:avLst/>
        </a:prstGeom>
      </xdr:spPr>
    </xdr:pic>
    <xdr:clientData/>
  </xdr:oneCellAnchor>
  <xdr:oneCellAnchor>
    <xdr:from>
      <xdr:col>49</xdr:col>
      <xdr:colOff>126999</xdr:colOff>
      <xdr:row>5</xdr:row>
      <xdr:rowOff>52596</xdr:rowOff>
    </xdr:from>
    <xdr:ext cx="4037758" cy="2632587"/>
    <xdr:pic>
      <xdr:nvPicPr>
        <xdr:cNvPr id="13" name="Imagen 12">
          <a:extLst>
            <a:ext uri="{FF2B5EF4-FFF2-40B4-BE49-F238E27FC236}">
              <a16:creationId xmlns:a16="http://schemas.microsoft.com/office/drawing/2014/main" id="{9B9D18FF-C17E-42C4-85EF-255F6AE262C5}"/>
            </a:ext>
          </a:extLst>
        </xdr:cNvPr>
        <xdr:cNvPicPr>
          <a:picLocks noChangeAspect="1"/>
        </xdr:cNvPicPr>
      </xdr:nvPicPr>
      <xdr:blipFill>
        <a:blip xmlns:r="http://schemas.openxmlformats.org/officeDocument/2006/relationships" r:embed="rId7"/>
        <a:stretch>
          <a:fillRect/>
        </a:stretch>
      </xdr:blipFill>
      <xdr:spPr>
        <a:xfrm>
          <a:off x="37255449" y="1005096"/>
          <a:ext cx="4037758" cy="2632587"/>
        </a:xfrm>
        <a:prstGeom prst="rect">
          <a:avLst/>
        </a:prstGeom>
      </xdr:spPr>
    </xdr:pic>
    <xdr:clientData/>
  </xdr:oneCellAnchor>
  <xdr:twoCellAnchor>
    <xdr:from>
      <xdr:col>47</xdr:col>
      <xdr:colOff>384810</xdr:colOff>
      <xdr:row>10</xdr:row>
      <xdr:rowOff>57150</xdr:rowOff>
    </xdr:from>
    <xdr:to>
      <xdr:col>49</xdr:col>
      <xdr:colOff>102870</xdr:colOff>
      <xdr:row>13</xdr:row>
      <xdr:rowOff>110490</xdr:rowOff>
    </xdr:to>
    <xdr:sp macro="" textlink="">
      <xdr:nvSpPr>
        <xdr:cNvPr id="14" name="Flecha: a la derecha 13">
          <a:extLst>
            <a:ext uri="{FF2B5EF4-FFF2-40B4-BE49-F238E27FC236}">
              <a16:creationId xmlns:a16="http://schemas.microsoft.com/office/drawing/2014/main" id="{4C0D0439-2C5F-4F6D-B567-886B2943BB45}"/>
            </a:ext>
          </a:extLst>
        </xdr:cNvPr>
        <xdr:cNvSpPr/>
      </xdr:nvSpPr>
      <xdr:spPr>
        <a:xfrm>
          <a:off x="35989260" y="1962150"/>
          <a:ext cx="1242060" cy="624840"/>
        </a:xfrm>
        <a:prstGeom prst="rightArrow">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clientData/>
  </xdr:twoCellAnchor>
  <xdr:oneCellAnchor>
    <xdr:from>
      <xdr:col>23</xdr:col>
      <xdr:colOff>688444</xdr:colOff>
      <xdr:row>6</xdr:row>
      <xdr:rowOff>16475</xdr:rowOff>
    </xdr:from>
    <xdr:ext cx="4948583" cy="3012648"/>
    <xdr:pic>
      <xdr:nvPicPr>
        <xdr:cNvPr id="15" name="Imagen 14">
          <a:extLst>
            <a:ext uri="{FF2B5EF4-FFF2-40B4-BE49-F238E27FC236}">
              <a16:creationId xmlns:a16="http://schemas.microsoft.com/office/drawing/2014/main" id="{E5C8A973-3782-4824-A213-3EE4F627283C}"/>
            </a:ext>
          </a:extLst>
        </xdr:cNvPr>
        <xdr:cNvPicPr>
          <a:picLocks noChangeAspect="1"/>
        </xdr:cNvPicPr>
      </xdr:nvPicPr>
      <xdr:blipFill>
        <a:blip xmlns:r="http://schemas.openxmlformats.org/officeDocument/2006/relationships" r:embed="rId8"/>
        <a:stretch>
          <a:fillRect/>
        </a:stretch>
      </xdr:blipFill>
      <xdr:spPr>
        <a:xfrm>
          <a:off x="17585794" y="1159475"/>
          <a:ext cx="4948583" cy="3012648"/>
        </a:xfrm>
        <a:prstGeom prst="rect">
          <a:avLst/>
        </a:prstGeom>
      </xdr:spPr>
    </xdr:pic>
    <xdr:clientData/>
  </xdr:oneCellAnchor>
  <xdr:oneCellAnchor>
    <xdr:from>
      <xdr:col>17</xdr:col>
      <xdr:colOff>205740</xdr:colOff>
      <xdr:row>8</xdr:row>
      <xdr:rowOff>144780</xdr:rowOff>
    </xdr:from>
    <xdr:ext cx="3150696" cy="1773151"/>
    <xdr:pic>
      <xdr:nvPicPr>
        <xdr:cNvPr id="16" name="Imagen 15">
          <a:extLst>
            <a:ext uri="{FF2B5EF4-FFF2-40B4-BE49-F238E27FC236}">
              <a16:creationId xmlns:a16="http://schemas.microsoft.com/office/drawing/2014/main" id="{38EFB507-D818-44F4-A26E-F6618310ED38}"/>
            </a:ext>
          </a:extLst>
        </xdr:cNvPr>
        <xdr:cNvPicPr/>
      </xdr:nvPicPr>
      <xdr:blipFill>
        <a:blip xmlns:r="http://schemas.openxmlformats.org/officeDocument/2006/relationships" r:embed="rId9"/>
        <a:stretch>
          <a:fillRect/>
        </a:stretch>
      </xdr:blipFill>
      <xdr:spPr>
        <a:xfrm>
          <a:off x="12531090" y="1668780"/>
          <a:ext cx="3150696" cy="1773151"/>
        </a:xfrm>
        <a:prstGeom prst="rect">
          <a:avLst/>
        </a:prstGeom>
      </xdr:spPr>
    </xdr:pic>
    <xdr:clientData/>
  </xdr:oneCellAnchor>
  <xdr:twoCellAnchor>
    <xdr:from>
      <xdr:col>19</xdr:col>
      <xdr:colOff>228600</xdr:colOff>
      <xdr:row>18</xdr:row>
      <xdr:rowOff>106680</xdr:rowOff>
    </xdr:from>
    <xdr:to>
      <xdr:col>20</xdr:col>
      <xdr:colOff>38100</xdr:colOff>
      <xdr:row>24</xdr:row>
      <xdr:rowOff>312420</xdr:rowOff>
    </xdr:to>
    <xdr:sp macro="" textlink="">
      <xdr:nvSpPr>
        <xdr:cNvPr id="17" name="Flecha: a la derecha 16">
          <a:extLst>
            <a:ext uri="{FF2B5EF4-FFF2-40B4-BE49-F238E27FC236}">
              <a16:creationId xmlns:a16="http://schemas.microsoft.com/office/drawing/2014/main" id="{57F1F5C7-7133-425B-B4FF-61840D4D5A84}"/>
            </a:ext>
          </a:extLst>
        </xdr:cNvPr>
        <xdr:cNvSpPr/>
      </xdr:nvSpPr>
      <xdr:spPr>
        <a:xfrm rot="5400000">
          <a:off x="13689330" y="3924300"/>
          <a:ext cx="1348740" cy="571500"/>
        </a:xfrm>
        <a:prstGeom prst="rightArrow">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clientData/>
  </xdr:twoCellAnchor>
  <xdr:oneCellAnchor>
    <xdr:from>
      <xdr:col>18</xdr:col>
      <xdr:colOff>236220</xdr:colOff>
      <xdr:row>24</xdr:row>
      <xdr:rowOff>502920</xdr:rowOff>
    </xdr:from>
    <xdr:ext cx="2026516" cy="1671291"/>
    <xdr:pic>
      <xdr:nvPicPr>
        <xdr:cNvPr id="18" name="Imagen 17">
          <a:extLst>
            <a:ext uri="{FF2B5EF4-FFF2-40B4-BE49-F238E27FC236}">
              <a16:creationId xmlns:a16="http://schemas.microsoft.com/office/drawing/2014/main" id="{D9C84017-A5DF-401E-AD98-DAAA3EFA79C6}"/>
            </a:ext>
          </a:extLst>
        </xdr:cNvPr>
        <xdr:cNvPicPr/>
      </xdr:nvPicPr>
      <xdr:blipFill>
        <a:blip xmlns:r="http://schemas.openxmlformats.org/officeDocument/2006/relationships" r:embed="rId10"/>
        <a:stretch>
          <a:fillRect/>
        </a:stretch>
      </xdr:blipFill>
      <xdr:spPr>
        <a:xfrm>
          <a:off x="13323570" y="5074920"/>
          <a:ext cx="2026516" cy="1671291"/>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DAVD\Downloads\MATRIZ%20RIESGOS%202022%2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s"/>
      <sheetName val="Ayudas diligenciamiento"/>
      <sheetName val="Inventario"/>
      <sheetName val="Fórmula"/>
      <sheetName val="Planeación y D Estratégico"/>
      <sheetName val="G. Comunicaciones"/>
      <sheetName val="Explotación JSA AP"/>
      <sheetName val="Recaudo"/>
      <sheetName val="Explotación JSA Loterías"/>
      <sheetName val="Control, Ins y Fisca"/>
      <sheetName val="Atención al cliente"/>
      <sheetName val="G TH"/>
      <sheetName val="G. Financiera"/>
      <sheetName val="Gestión ByS"/>
      <sheetName val="G. Documental"/>
      <sheetName val="G. TIC"/>
      <sheetName val="G Jurídica"/>
      <sheetName val="Evaluación Independiente G"/>
      <sheetName val="Control Disciplinario Interno"/>
      <sheetName val="Hoja1"/>
    </sheetNames>
    <sheetDataSet>
      <sheetData sheetId="0"/>
      <sheetData sheetId="1"/>
      <sheetData sheetId="2"/>
      <sheetData sheetId="3">
        <row r="1">
          <cell r="F1" t="str">
            <v>Probabilidad</v>
          </cell>
          <cell r="G1" t="str">
            <v>%</v>
          </cell>
          <cell r="H1" t="str">
            <v>Nivel de impacto</v>
          </cell>
          <cell r="I1" t="str">
            <v>%</v>
          </cell>
        </row>
        <row r="2">
          <cell r="F2" t="str">
            <v>Muy baja</v>
          </cell>
          <cell r="G2">
            <v>0.2</v>
          </cell>
          <cell r="H2" t="str">
            <v>Leve</v>
          </cell>
          <cell r="I2">
            <v>0.2</v>
          </cell>
        </row>
        <row r="3">
          <cell r="F3" t="str">
            <v>Baja</v>
          </cell>
          <cell r="G3">
            <v>0.4</v>
          </cell>
          <cell r="H3" t="str">
            <v>Menor</v>
          </cell>
          <cell r="I3">
            <v>0.4</v>
          </cell>
        </row>
        <row r="4">
          <cell r="F4" t="str">
            <v>Media</v>
          </cell>
          <cell r="G4">
            <v>0.6</v>
          </cell>
          <cell r="H4" t="str">
            <v>Moderado</v>
          </cell>
          <cell r="I4">
            <v>0.6</v>
          </cell>
        </row>
        <row r="5">
          <cell r="F5" t="str">
            <v>Alta</v>
          </cell>
          <cell r="G5">
            <v>0.8</v>
          </cell>
          <cell r="H5" t="str">
            <v>Mayor</v>
          </cell>
          <cell r="I5">
            <v>0.8</v>
          </cell>
        </row>
        <row r="6">
          <cell r="F6" t="str">
            <v>Muy alta</v>
          </cell>
          <cell r="G6">
            <v>1</v>
          </cell>
          <cell r="H6" t="str">
            <v>Catastrófico</v>
          </cell>
          <cell r="I6">
            <v>1</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6.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5"/>
  <sheetViews>
    <sheetView topLeftCell="B2" zoomScaleNormal="100" workbookViewId="0">
      <selection activeCell="K1" sqref="K1"/>
    </sheetView>
  </sheetViews>
  <sheetFormatPr baseColWidth="10" defaultColWidth="11.42578125" defaultRowHeight="15" x14ac:dyDescent="0.25"/>
  <cols>
    <col min="2" max="2" width="14.7109375" customWidth="1"/>
    <col min="3" max="3" width="15.42578125" customWidth="1"/>
    <col min="8" max="8" width="14.85546875" customWidth="1"/>
    <col min="10" max="10" width="14.42578125" customWidth="1"/>
    <col min="13" max="13" width="13.28515625" customWidth="1"/>
  </cols>
  <sheetData>
    <row r="1" spans="1:18" ht="45.75" thickBot="1" x14ac:dyDescent="0.3">
      <c r="A1" s="10" t="s">
        <v>15</v>
      </c>
      <c r="B1" s="10" t="s">
        <v>16</v>
      </c>
      <c r="C1" s="10" t="s">
        <v>17</v>
      </c>
      <c r="D1" s="10" t="s">
        <v>18</v>
      </c>
      <c r="E1" s="10" t="s">
        <v>19</v>
      </c>
      <c r="F1" s="10" t="s">
        <v>20</v>
      </c>
      <c r="G1" s="10" t="s">
        <v>21</v>
      </c>
      <c r="H1" s="10" t="s">
        <v>22</v>
      </c>
      <c r="I1" s="10" t="s">
        <v>23</v>
      </c>
      <c r="J1" s="10" t="s">
        <v>24</v>
      </c>
      <c r="K1" s="10" t="s">
        <v>25</v>
      </c>
      <c r="L1" s="10" t="s">
        <v>26</v>
      </c>
      <c r="M1" s="10" t="s">
        <v>27</v>
      </c>
      <c r="N1" s="10" t="s">
        <v>28</v>
      </c>
      <c r="O1" s="10" t="s">
        <v>29</v>
      </c>
      <c r="P1" s="10" t="s">
        <v>30</v>
      </c>
      <c r="Q1" s="10" t="s">
        <v>31</v>
      </c>
      <c r="R1" s="11" t="s">
        <v>32</v>
      </c>
    </row>
    <row r="2" spans="1:18" ht="105.75" thickBot="1" x14ac:dyDescent="0.3">
      <c r="A2" s="12" t="s">
        <v>28</v>
      </c>
      <c r="B2" s="12" t="s">
        <v>33</v>
      </c>
      <c r="C2" s="12" t="s">
        <v>34</v>
      </c>
      <c r="D2" s="12" t="s">
        <v>35</v>
      </c>
      <c r="E2" s="12" t="s">
        <v>36</v>
      </c>
      <c r="F2" s="12" t="s">
        <v>37</v>
      </c>
      <c r="G2" s="13" t="s">
        <v>38</v>
      </c>
      <c r="H2" s="13" t="s">
        <v>39</v>
      </c>
      <c r="I2" s="13" t="s">
        <v>40</v>
      </c>
      <c r="J2" s="13" t="s">
        <v>41</v>
      </c>
      <c r="K2" s="13" t="s">
        <v>42</v>
      </c>
      <c r="L2" s="13" t="s">
        <v>43</v>
      </c>
      <c r="M2" s="13" t="s">
        <v>44</v>
      </c>
      <c r="N2" s="14" t="s">
        <v>45</v>
      </c>
      <c r="O2" s="15" t="s">
        <v>46</v>
      </c>
      <c r="P2" s="14" t="s">
        <v>47</v>
      </c>
      <c r="Q2" s="16" t="s">
        <v>48</v>
      </c>
      <c r="R2" s="17" t="s">
        <v>49</v>
      </c>
    </row>
    <row r="3" spans="1:18" ht="240.75" thickBot="1" x14ac:dyDescent="0.3">
      <c r="A3" s="12" t="s">
        <v>29</v>
      </c>
      <c r="B3" s="18" t="s">
        <v>50</v>
      </c>
      <c r="C3" s="12" t="s">
        <v>51</v>
      </c>
      <c r="D3" s="13" t="s">
        <v>52</v>
      </c>
      <c r="E3" s="12" t="s">
        <v>53</v>
      </c>
      <c r="F3" s="12" t="s">
        <v>54</v>
      </c>
      <c r="G3" s="13" t="s">
        <v>55</v>
      </c>
      <c r="H3" s="13" t="s">
        <v>56</v>
      </c>
      <c r="I3" s="13" t="s">
        <v>57</v>
      </c>
      <c r="J3" s="13" t="s">
        <v>58</v>
      </c>
      <c r="K3" s="13" t="s">
        <v>59</v>
      </c>
      <c r="L3" s="13" t="s">
        <v>60</v>
      </c>
      <c r="M3" s="13" t="s">
        <v>61</v>
      </c>
      <c r="N3" s="14" t="s">
        <v>62</v>
      </c>
      <c r="O3" s="15" t="s">
        <v>63</v>
      </c>
      <c r="P3" s="14" t="s">
        <v>64</v>
      </c>
      <c r="Q3" s="17" t="s">
        <v>65</v>
      </c>
      <c r="R3" s="17" t="s">
        <v>66</v>
      </c>
    </row>
    <row r="4" spans="1:18" ht="150.75" thickBot="1" x14ac:dyDescent="0.3">
      <c r="A4" s="12" t="s">
        <v>67</v>
      </c>
      <c r="B4" s="12" t="s">
        <v>68</v>
      </c>
      <c r="C4" s="12" t="s">
        <v>69</v>
      </c>
      <c r="D4" s="12" t="s">
        <v>70</v>
      </c>
      <c r="E4" s="12" t="s">
        <v>71</v>
      </c>
      <c r="F4" s="12" t="s">
        <v>72</v>
      </c>
      <c r="G4" s="12" t="s">
        <v>73</v>
      </c>
      <c r="J4" s="17" t="s">
        <v>74</v>
      </c>
      <c r="K4" s="17" t="s">
        <v>75</v>
      </c>
      <c r="L4" s="17" t="s">
        <v>76</v>
      </c>
      <c r="M4" s="13" t="s">
        <v>77</v>
      </c>
      <c r="N4" s="14" t="s">
        <v>78</v>
      </c>
      <c r="O4" s="15" t="s">
        <v>79</v>
      </c>
      <c r="P4" s="14" t="s">
        <v>80</v>
      </c>
      <c r="Q4" s="16" t="s">
        <v>81</v>
      </c>
    </row>
    <row r="5" spans="1:18" ht="210.75" thickBot="1" x14ac:dyDescent="0.3">
      <c r="A5" s="12"/>
      <c r="B5" s="12" t="s">
        <v>27</v>
      </c>
      <c r="C5" s="12" t="s">
        <v>82</v>
      </c>
      <c r="D5" s="12" t="s">
        <v>83</v>
      </c>
      <c r="E5" s="12" t="s">
        <v>84</v>
      </c>
      <c r="F5" s="12"/>
      <c r="G5" s="13" t="s">
        <v>85</v>
      </c>
      <c r="J5" s="17" t="s">
        <v>86</v>
      </c>
      <c r="K5" s="17" t="s">
        <v>87</v>
      </c>
      <c r="L5" s="17" t="s">
        <v>88</v>
      </c>
      <c r="M5" s="17" t="s">
        <v>89</v>
      </c>
      <c r="N5" s="14" t="s">
        <v>90</v>
      </c>
      <c r="O5" s="15" t="s">
        <v>91</v>
      </c>
      <c r="P5" s="14" t="s">
        <v>92</v>
      </c>
      <c r="Q5" s="16" t="s">
        <v>93</v>
      </c>
    </row>
    <row r="6" spans="1:18" ht="150.75" thickBot="1" x14ac:dyDescent="0.3">
      <c r="A6" s="12"/>
      <c r="B6" s="12" t="s">
        <v>94</v>
      </c>
      <c r="C6" s="12" t="s">
        <v>95</v>
      </c>
      <c r="D6" s="12" t="s">
        <v>96</v>
      </c>
      <c r="E6" s="12" t="s">
        <v>97</v>
      </c>
      <c r="F6" s="12"/>
      <c r="G6" s="13" t="s">
        <v>50</v>
      </c>
      <c r="J6" s="17" t="s">
        <v>98</v>
      </c>
      <c r="K6" s="17" t="s">
        <v>88</v>
      </c>
      <c r="L6" s="17" t="s">
        <v>99</v>
      </c>
      <c r="M6" s="13" t="s">
        <v>100</v>
      </c>
      <c r="N6" s="14" t="s">
        <v>101</v>
      </c>
      <c r="O6" s="15" t="s">
        <v>102</v>
      </c>
      <c r="P6" s="14" t="s">
        <v>103</v>
      </c>
      <c r="Q6" s="16" t="s">
        <v>104</v>
      </c>
    </row>
    <row r="7" spans="1:18" ht="45" x14ac:dyDescent="0.25">
      <c r="A7" s="12"/>
      <c r="B7" s="12" t="s">
        <v>105</v>
      </c>
      <c r="C7" s="12" t="s">
        <v>106</v>
      </c>
      <c r="D7" s="12"/>
      <c r="E7" s="12"/>
      <c r="F7" s="12"/>
      <c r="G7" s="12" t="s">
        <v>107</v>
      </c>
      <c r="K7" s="17" t="s">
        <v>108</v>
      </c>
      <c r="M7" s="13" t="s">
        <v>109</v>
      </c>
      <c r="N7" s="19" t="s">
        <v>88</v>
      </c>
      <c r="O7" s="19" t="s">
        <v>88</v>
      </c>
      <c r="P7" s="19" t="s">
        <v>88</v>
      </c>
      <c r="Q7" s="16" t="s">
        <v>110</v>
      </c>
    </row>
    <row r="8" spans="1:18" ht="45" x14ac:dyDescent="0.25">
      <c r="A8" s="12"/>
      <c r="B8" s="12"/>
      <c r="C8" s="12" t="s">
        <v>111</v>
      </c>
      <c r="D8" s="12"/>
      <c r="E8" s="12"/>
      <c r="F8" s="12"/>
      <c r="G8" s="13" t="s">
        <v>27</v>
      </c>
      <c r="K8" s="17" t="s">
        <v>112</v>
      </c>
      <c r="M8" s="13" t="s">
        <v>113</v>
      </c>
      <c r="Q8" s="16" t="s">
        <v>114</v>
      </c>
    </row>
    <row r="9" spans="1:18" ht="60" x14ac:dyDescent="0.25">
      <c r="C9" s="13" t="s">
        <v>115</v>
      </c>
      <c r="G9" s="12" t="s">
        <v>116</v>
      </c>
      <c r="M9" s="13" t="s">
        <v>117</v>
      </c>
    </row>
    <row r="10" spans="1:18" ht="45" x14ac:dyDescent="0.25">
      <c r="G10" s="12" t="s">
        <v>118</v>
      </c>
      <c r="M10" s="13" t="s">
        <v>119</v>
      </c>
    </row>
    <row r="11" spans="1:18" ht="45" x14ac:dyDescent="0.25">
      <c r="G11" s="13" t="s">
        <v>120</v>
      </c>
      <c r="M11" s="13" t="s">
        <v>121</v>
      </c>
    </row>
    <row r="12" spans="1:18" ht="30" x14ac:dyDescent="0.25">
      <c r="G12" s="13" t="s">
        <v>122</v>
      </c>
      <c r="M12" s="13" t="s">
        <v>123</v>
      </c>
    </row>
    <row r="13" spans="1:18" ht="45" x14ac:dyDescent="0.25">
      <c r="G13" s="13" t="s">
        <v>124</v>
      </c>
      <c r="M13" s="13" t="s">
        <v>125</v>
      </c>
    </row>
    <row r="14" spans="1:18" ht="60" x14ac:dyDescent="0.25">
      <c r="M14" s="13" t="s">
        <v>126</v>
      </c>
    </row>
    <row r="15" spans="1:18" x14ac:dyDescent="0.25">
      <c r="M15" s="13" t="s">
        <v>127</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G25"/>
  <sheetViews>
    <sheetView topLeftCell="AA13" zoomScale="42" zoomScaleNormal="42" workbookViewId="0">
      <selection activeCell="AQ15" sqref="AQ15:AU17"/>
    </sheetView>
  </sheetViews>
  <sheetFormatPr baseColWidth="10" defaultColWidth="11.42578125" defaultRowHeight="112.15" customHeight="1" x14ac:dyDescent="0.25"/>
  <cols>
    <col min="1" max="1" width="14.140625" style="83" customWidth="1"/>
    <col min="2" max="2" width="14" style="83" customWidth="1"/>
    <col min="3" max="3" width="17.28515625" style="83" customWidth="1"/>
    <col min="4" max="4" width="19.42578125" style="83" customWidth="1"/>
    <col min="5" max="5" width="19.5703125" style="83" customWidth="1"/>
    <col min="6" max="6" width="59.7109375" style="83" customWidth="1"/>
    <col min="7" max="7" width="9.7109375" style="83" customWidth="1"/>
    <col min="8" max="8" width="20" style="83" customWidth="1"/>
    <col min="9" max="9" width="44.28515625" style="83" customWidth="1"/>
    <col min="10" max="10" width="14.7109375" style="83" bestFit="1" customWidth="1"/>
    <col min="11" max="11" width="16.7109375" style="83" customWidth="1"/>
    <col min="12" max="12" width="19.28515625" style="83" customWidth="1"/>
    <col min="13" max="13" width="46.140625" style="83" customWidth="1"/>
    <col min="14" max="14" width="19.28515625" style="83" customWidth="1"/>
    <col min="15" max="15" width="45.28515625" style="83" customWidth="1"/>
    <col min="16" max="16" width="17.7109375" style="83" customWidth="1"/>
    <col min="17" max="17" width="32.42578125" style="83" customWidth="1"/>
    <col min="18" max="18" width="17.140625" style="83" customWidth="1"/>
    <col min="19" max="21" width="21.85546875" style="83" customWidth="1"/>
    <col min="22" max="22" width="15" style="83" customWidth="1"/>
    <col min="23" max="23" width="12.28515625" style="322" customWidth="1"/>
    <col min="24" max="24" width="13.7109375" style="83" customWidth="1"/>
    <col min="25" max="25" width="14.7109375" style="322" customWidth="1"/>
    <col min="26" max="26" width="16.85546875" style="83" bestFit="1" customWidth="1"/>
    <col min="27" max="27" width="7.85546875" style="83" customWidth="1"/>
    <col min="28" max="28" width="28.140625" style="83" customWidth="1"/>
    <col min="29" max="29" width="28" style="83" customWidth="1"/>
    <col min="30" max="30" width="10" style="83" bestFit="1" customWidth="1"/>
    <col min="31" max="31" width="8.42578125" style="322" customWidth="1"/>
    <col min="32" max="32" width="20.28515625" style="322" customWidth="1"/>
    <col min="33" max="33" width="9" style="322" customWidth="1"/>
    <col min="34" max="34" width="14.140625" style="322" customWidth="1"/>
    <col min="35" max="35" width="16.42578125" style="83" customWidth="1"/>
    <col min="36" max="36" width="14.7109375" style="83" customWidth="1"/>
    <col min="37" max="37" width="36.5703125" style="83" customWidth="1"/>
    <col min="38" max="38" width="13.7109375" style="83" customWidth="1"/>
    <col min="39" max="39" width="13.7109375" style="322" customWidth="1"/>
    <col min="40" max="40" width="13.7109375" style="83" customWidth="1"/>
    <col min="41" max="41" width="15.28515625" style="83" customWidth="1"/>
    <col min="42" max="42" width="12.140625" style="83" customWidth="1"/>
    <col min="43" max="43" width="49.28515625" style="83" customWidth="1"/>
    <col min="44" max="44" width="17" style="83" customWidth="1"/>
    <col min="45" max="46" width="11.5703125" style="321" customWidth="1"/>
    <col min="47" max="47" width="21.85546875" style="83" customWidth="1"/>
    <col min="48" max="57" width="18.140625" style="83" customWidth="1"/>
    <col min="58" max="216" width="11.42578125" style="83"/>
    <col min="217" max="217" width="21.85546875" style="83" customWidth="1"/>
    <col min="218" max="218" width="13.85546875" style="83" customWidth="1"/>
    <col min="219" max="219" width="38.7109375" style="83" customWidth="1"/>
    <col min="220" max="220" width="3" style="83" bestFit="1" customWidth="1"/>
    <col min="221" max="221" width="32.28515625" style="83" customWidth="1"/>
    <col min="222" max="222" width="46.28515625" style="83" customWidth="1"/>
    <col min="223" max="223" width="19" style="83" customWidth="1"/>
    <col min="224" max="224" width="11.42578125" style="83"/>
    <col min="225" max="225" width="17.7109375" style="83" customWidth="1"/>
    <col min="226" max="226" width="11.42578125" style="83"/>
    <col min="227" max="227" width="22.28515625" style="83" customWidth="1"/>
    <col min="228" max="228" width="5.28515625" style="83" customWidth="1"/>
    <col min="229" max="229" width="36.28515625" style="83" customWidth="1"/>
    <col min="230" max="230" width="5.7109375" style="83" customWidth="1"/>
    <col min="231" max="231" width="11.42578125" style="83"/>
    <col min="232" max="232" width="20.7109375" style="83" customWidth="1"/>
    <col min="233" max="233" width="4.85546875" style="83" customWidth="1"/>
    <col min="234" max="234" width="11.42578125" style="83"/>
    <col min="235" max="235" width="24.7109375" style="83" customWidth="1"/>
    <col min="236" max="236" width="12.28515625" style="83" customWidth="1"/>
    <col min="237" max="237" width="11.42578125" style="83"/>
    <col min="238" max="238" width="3.42578125" style="83" customWidth="1"/>
    <col min="239" max="239" width="11.42578125" style="83"/>
    <col min="240" max="240" width="17.7109375" style="83" customWidth="1"/>
    <col min="241" max="241" width="3.42578125" style="83" customWidth="1"/>
    <col min="242" max="242" width="11.42578125" style="83"/>
    <col min="243" max="243" width="23.7109375" style="83" customWidth="1"/>
    <col min="244" max="244" width="10" style="83" customWidth="1"/>
    <col min="245" max="245" width="11.42578125" style="83"/>
    <col min="246" max="247" width="14.7109375" style="83" customWidth="1"/>
    <col min="248" max="248" width="12.85546875" style="83" customWidth="1"/>
    <col min="249" max="249" width="3.28515625" style="83" customWidth="1"/>
    <col min="250" max="250" width="30.28515625" style="83" customWidth="1"/>
    <col min="251" max="251" width="5" style="83" customWidth="1"/>
    <col min="252" max="252" width="11.42578125" style="83"/>
    <col min="253" max="253" width="14.28515625" style="83" customWidth="1"/>
    <col min="254" max="254" width="5.7109375" style="83" customWidth="1"/>
    <col min="255" max="255" width="11.42578125" style="83"/>
    <col min="256" max="256" width="17.28515625" style="83" customWidth="1"/>
    <col min="257" max="257" width="12.7109375" style="83" customWidth="1"/>
    <col min="258" max="258" width="11.42578125" style="83"/>
    <col min="259" max="259" width="5.28515625" style="83" customWidth="1"/>
    <col min="260" max="260" width="11.42578125" style="83"/>
    <col min="261" max="261" width="17" style="83" customWidth="1"/>
    <col min="262" max="262" width="6.28515625" style="83" customWidth="1"/>
    <col min="263" max="263" width="11.42578125" style="83"/>
    <col min="264" max="264" width="14.28515625" style="83" customWidth="1"/>
    <col min="265" max="265" width="7.5703125" style="83" customWidth="1"/>
    <col min="266" max="266" width="11.42578125" style="83"/>
    <col min="267" max="268" width="14.28515625" style="83" customWidth="1"/>
    <col min="269" max="269" width="20.85546875" style="83" customWidth="1"/>
    <col min="270" max="270" width="14.42578125" style="83" customWidth="1"/>
    <col min="271" max="271" width="15" style="83" customWidth="1"/>
    <col min="272" max="272" width="2.7109375" style="83" customWidth="1"/>
    <col min="273" max="273" width="11.7109375" style="83" customWidth="1"/>
    <col min="274" max="274" width="11.5703125" style="83" customWidth="1"/>
    <col min="275" max="275" width="2.28515625" style="83" customWidth="1"/>
    <col min="276" max="276" width="41" style="83" customWidth="1"/>
    <col min="277" max="277" width="14.28515625" style="83" customWidth="1"/>
    <col min="278" max="279" width="11.5703125" style="83" customWidth="1"/>
    <col min="280" max="280" width="21.85546875" style="83" customWidth="1"/>
    <col min="281" max="472" width="11.42578125" style="83"/>
    <col min="473" max="473" width="21.85546875" style="83" customWidth="1"/>
    <col min="474" max="474" width="13.85546875" style="83" customWidth="1"/>
    <col min="475" max="475" width="38.7109375" style="83" customWidth="1"/>
    <col min="476" max="476" width="3" style="83" bestFit="1" customWidth="1"/>
    <col min="477" max="477" width="32.28515625" style="83" customWidth="1"/>
    <col min="478" max="478" width="46.28515625" style="83" customWidth="1"/>
    <col min="479" max="479" width="19" style="83" customWidth="1"/>
    <col min="480" max="480" width="11.42578125" style="83"/>
    <col min="481" max="481" width="17.7109375" style="83" customWidth="1"/>
    <col min="482" max="482" width="11.42578125" style="83"/>
    <col min="483" max="483" width="22.28515625" style="83" customWidth="1"/>
    <col min="484" max="484" width="5.28515625" style="83" customWidth="1"/>
    <col min="485" max="485" width="36.28515625" style="83" customWidth="1"/>
    <col min="486" max="486" width="5.7109375" style="83" customWidth="1"/>
    <col min="487" max="487" width="11.42578125" style="83"/>
    <col min="488" max="488" width="20.7109375" style="83" customWidth="1"/>
    <col min="489" max="489" width="4.85546875" style="83" customWidth="1"/>
    <col min="490" max="490" width="11.42578125" style="83"/>
    <col min="491" max="491" width="24.7109375" style="83" customWidth="1"/>
    <col min="492" max="492" width="12.28515625" style="83" customWidth="1"/>
    <col min="493" max="493" width="11.42578125" style="83"/>
    <col min="494" max="494" width="3.42578125" style="83" customWidth="1"/>
    <col min="495" max="495" width="11.42578125" style="83"/>
    <col min="496" max="496" width="17.7109375" style="83" customWidth="1"/>
    <col min="497" max="497" width="3.42578125" style="83" customWidth="1"/>
    <col min="498" max="498" width="11.42578125" style="83"/>
    <col min="499" max="499" width="23.7109375" style="83" customWidth="1"/>
    <col min="500" max="500" width="10" style="83" customWidth="1"/>
    <col min="501" max="501" width="11.42578125" style="83"/>
    <col min="502" max="503" width="14.7109375" style="83" customWidth="1"/>
    <col min="504" max="504" width="12.85546875" style="83" customWidth="1"/>
    <col min="505" max="505" width="3.28515625" style="83" customWidth="1"/>
    <col min="506" max="506" width="30.28515625" style="83" customWidth="1"/>
    <col min="507" max="507" width="5" style="83" customWidth="1"/>
    <col min="508" max="508" width="11.42578125" style="83"/>
    <col min="509" max="509" width="14.28515625" style="83" customWidth="1"/>
    <col min="510" max="510" width="5.7109375" style="83" customWidth="1"/>
    <col min="511" max="511" width="11.42578125" style="83"/>
    <col min="512" max="512" width="17.28515625" style="83" customWidth="1"/>
    <col min="513" max="513" width="12.7109375" style="83" customWidth="1"/>
    <col min="514" max="514" width="11.42578125" style="83"/>
    <col min="515" max="515" width="5.28515625" style="83" customWidth="1"/>
    <col min="516" max="516" width="11.42578125" style="83"/>
    <col min="517" max="517" width="17" style="83" customWidth="1"/>
    <col min="518" max="518" width="6.28515625" style="83" customWidth="1"/>
    <col min="519" max="519" width="11.42578125" style="83"/>
    <col min="520" max="520" width="14.28515625" style="83" customWidth="1"/>
    <col min="521" max="521" width="7.5703125" style="83" customWidth="1"/>
    <col min="522" max="522" width="11.42578125" style="83"/>
    <col min="523" max="524" width="14.28515625" style="83" customWidth="1"/>
    <col min="525" max="525" width="20.85546875" style="83" customWidth="1"/>
    <col min="526" max="526" width="14.42578125" style="83" customWidth="1"/>
    <col min="527" max="527" width="15" style="83" customWidth="1"/>
    <col min="528" max="528" width="2.7109375" style="83" customWidth="1"/>
    <col min="529" max="529" width="11.7109375" style="83" customWidth="1"/>
    <col min="530" max="530" width="11.5703125" style="83" customWidth="1"/>
    <col min="531" max="531" width="2.28515625" style="83" customWidth="1"/>
    <col min="532" max="532" width="41" style="83" customWidth="1"/>
    <col min="533" max="533" width="14.28515625" style="83" customWidth="1"/>
    <col min="534" max="535" width="11.5703125" style="83" customWidth="1"/>
    <col min="536" max="536" width="21.85546875" style="83" customWidth="1"/>
    <col min="537" max="728" width="11.42578125" style="83"/>
    <col min="729" max="729" width="21.85546875" style="83" customWidth="1"/>
    <col min="730" max="730" width="13.85546875" style="83" customWidth="1"/>
    <col min="731" max="731" width="38.7109375" style="83" customWidth="1"/>
    <col min="732" max="732" width="3" style="83" bestFit="1" customWidth="1"/>
    <col min="733" max="733" width="32.28515625" style="83" customWidth="1"/>
    <col min="734" max="734" width="46.28515625" style="83" customWidth="1"/>
    <col min="735" max="735" width="19" style="83" customWidth="1"/>
    <col min="736" max="736" width="11.42578125" style="83"/>
    <col min="737" max="737" width="17.7109375" style="83" customWidth="1"/>
    <col min="738" max="738" width="11.42578125" style="83"/>
    <col min="739" max="739" width="22.28515625" style="83" customWidth="1"/>
    <col min="740" max="740" width="5.28515625" style="83" customWidth="1"/>
    <col min="741" max="741" width="36.28515625" style="83" customWidth="1"/>
    <col min="742" max="742" width="5.7109375" style="83" customWidth="1"/>
    <col min="743" max="743" width="11.42578125" style="83"/>
    <col min="744" max="744" width="20.7109375" style="83" customWidth="1"/>
    <col min="745" max="745" width="4.85546875" style="83" customWidth="1"/>
    <col min="746" max="746" width="11.42578125" style="83"/>
    <col min="747" max="747" width="24.7109375" style="83" customWidth="1"/>
    <col min="748" max="748" width="12.28515625" style="83" customWidth="1"/>
    <col min="749" max="749" width="11.42578125" style="83"/>
    <col min="750" max="750" width="3.42578125" style="83" customWidth="1"/>
    <col min="751" max="751" width="11.42578125" style="83"/>
    <col min="752" max="752" width="17.7109375" style="83" customWidth="1"/>
    <col min="753" max="753" width="3.42578125" style="83" customWidth="1"/>
    <col min="754" max="754" width="11.42578125" style="83"/>
    <col min="755" max="755" width="23.7109375" style="83" customWidth="1"/>
    <col min="756" max="756" width="10" style="83" customWidth="1"/>
    <col min="757" max="757" width="11.42578125" style="83"/>
    <col min="758" max="759" width="14.7109375" style="83" customWidth="1"/>
    <col min="760" max="760" width="12.85546875" style="83" customWidth="1"/>
    <col min="761" max="761" width="3.28515625" style="83" customWidth="1"/>
    <col min="762" max="762" width="30.28515625" style="83" customWidth="1"/>
    <col min="763" max="763" width="5" style="83" customWidth="1"/>
    <col min="764" max="764" width="11.42578125" style="83"/>
    <col min="765" max="765" width="14.28515625" style="83" customWidth="1"/>
    <col min="766" max="766" width="5.7109375" style="83" customWidth="1"/>
    <col min="767" max="767" width="11.42578125" style="83"/>
    <col min="768" max="768" width="17.28515625" style="83" customWidth="1"/>
    <col min="769" max="769" width="12.7109375" style="83" customWidth="1"/>
    <col min="770" max="770" width="11.42578125" style="83"/>
    <col min="771" max="771" width="5.28515625" style="83" customWidth="1"/>
    <col min="772" max="772" width="11.42578125" style="83"/>
    <col min="773" max="773" width="17" style="83" customWidth="1"/>
    <col min="774" max="774" width="6.28515625" style="83" customWidth="1"/>
    <col min="775" max="775" width="11.42578125" style="83"/>
    <col min="776" max="776" width="14.28515625" style="83" customWidth="1"/>
    <col min="777" max="777" width="7.5703125" style="83" customWidth="1"/>
    <col min="778" max="778" width="11.42578125" style="83"/>
    <col min="779" max="780" width="14.28515625" style="83" customWidth="1"/>
    <col min="781" max="781" width="20.85546875" style="83" customWidth="1"/>
    <col min="782" max="782" width="14.42578125" style="83" customWidth="1"/>
    <col min="783" max="783" width="15" style="83" customWidth="1"/>
    <col min="784" max="784" width="2.7109375" style="83" customWidth="1"/>
    <col min="785" max="785" width="11.7109375" style="83" customWidth="1"/>
    <col min="786" max="786" width="11.5703125" style="83" customWidth="1"/>
    <col min="787" max="787" width="2.28515625" style="83" customWidth="1"/>
    <col min="788" max="788" width="41" style="83" customWidth="1"/>
    <col min="789" max="789" width="14.28515625" style="83" customWidth="1"/>
    <col min="790" max="791" width="11.5703125" style="83" customWidth="1"/>
    <col min="792" max="792" width="21.85546875" style="83" customWidth="1"/>
    <col min="793" max="984" width="11.42578125" style="83"/>
    <col min="985" max="985" width="21.85546875" style="83" customWidth="1"/>
    <col min="986" max="986" width="13.85546875" style="83" customWidth="1"/>
    <col min="987" max="987" width="38.7109375" style="83" customWidth="1"/>
    <col min="988" max="988" width="3" style="83" bestFit="1" customWidth="1"/>
    <col min="989" max="989" width="32.28515625" style="83" customWidth="1"/>
    <col min="990" max="990" width="46.28515625" style="83" customWidth="1"/>
    <col min="991" max="991" width="19" style="83" customWidth="1"/>
    <col min="992" max="992" width="11.42578125" style="83"/>
    <col min="993" max="993" width="17.7109375" style="83" customWidth="1"/>
    <col min="994" max="994" width="11.42578125" style="83"/>
    <col min="995" max="995" width="22.28515625" style="83" customWidth="1"/>
    <col min="996" max="996" width="5.28515625" style="83" customWidth="1"/>
    <col min="997" max="997" width="36.28515625" style="83" customWidth="1"/>
    <col min="998" max="998" width="5.7109375" style="83" customWidth="1"/>
    <col min="999" max="999" width="11.42578125" style="83"/>
    <col min="1000" max="1000" width="20.7109375" style="83" customWidth="1"/>
    <col min="1001" max="1001" width="4.85546875" style="83" customWidth="1"/>
    <col min="1002" max="1002" width="11.42578125" style="83"/>
    <col min="1003" max="1003" width="24.7109375" style="83" customWidth="1"/>
    <col min="1004" max="1004" width="12.28515625" style="83" customWidth="1"/>
    <col min="1005" max="1005" width="11.42578125" style="83"/>
    <col min="1006" max="1006" width="3.42578125" style="83" customWidth="1"/>
    <col min="1007" max="1007" width="11.42578125" style="83"/>
    <col min="1008" max="1008" width="17.7109375" style="83" customWidth="1"/>
    <col min="1009" max="1009" width="3.42578125" style="83" customWidth="1"/>
    <col min="1010" max="1010" width="11.42578125" style="83"/>
    <col min="1011" max="1011" width="23.7109375" style="83" customWidth="1"/>
    <col min="1012" max="1012" width="10" style="83" customWidth="1"/>
    <col min="1013" max="1013" width="11.42578125" style="83"/>
    <col min="1014" max="1015" width="14.7109375" style="83" customWidth="1"/>
    <col min="1016" max="1016" width="12.85546875" style="83" customWidth="1"/>
    <col min="1017" max="1017" width="3.28515625" style="83" customWidth="1"/>
    <col min="1018" max="1018" width="30.28515625" style="83" customWidth="1"/>
    <col min="1019" max="1019" width="5" style="83" customWidth="1"/>
    <col min="1020" max="1020" width="11.42578125" style="83"/>
    <col min="1021" max="1021" width="14.28515625" style="83" customWidth="1"/>
    <col min="1022" max="1022" width="5.7109375" style="83" customWidth="1"/>
    <col min="1023" max="1023" width="11.42578125" style="83"/>
    <col min="1024" max="1024" width="17.28515625" style="83" customWidth="1"/>
    <col min="1025" max="1025" width="12.7109375" style="83" customWidth="1"/>
    <col min="1026" max="1026" width="11.42578125" style="83"/>
    <col min="1027" max="1027" width="5.28515625" style="83" customWidth="1"/>
    <col min="1028" max="1028" width="11.42578125" style="83"/>
    <col min="1029" max="1029" width="17" style="83" customWidth="1"/>
    <col min="1030" max="1030" width="6.28515625" style="83" customWidth="1"/>
    <col min="1031" max="1031" width="11.42578125" style="83"/>
    <col min="1032" max="1032" width="14.28515625" style="83" customWidth="1"/>
    <col min="1033" max="1033" width="7.5703125" style="83" customWidth="1"/>
    <col min="1034" max="1034" width="11.42578125" style="83"/>
    <col min="1035" max="1036" width="14.28515625" style="83" customWidth="1"/>
    <col min="1037" max="1037" width="20.85546875" style="83" customWidth="1"/>
    <col min="1038" max="1038" width="14.42578125" style="83" customWidth="1"/>
    <col min="1039" max="1039" width="15" style="83" customWidth="1"/>
    <col min="1040" max="1040" width="2.7109375" style="83" customWidth="1"/>
    <col min="1041" max="1041" width="11.7109375" style="83" customWidth="1"/>
    <col min="1042" max="1042" width="11.5703125" style="83" customWidth="1"/>
    <col min="1043" max="1043" width="2.28515625" style="83" customWidth="1"/>
    <col min="1044" max="1044" width="41" style="83" customWidth="1"/>
    <col min="1045" max="1045" width="14.28515625" style="83" customWidth="1"/>
    <col min="1046" max="1047" width="11.5703125" style="83" customWidth="1"/>
    <col min="1048" max="1048" width="21.85546875" style="83" customWidth="1"/>
    <col min="1049" max="1240" width="11.42578125" style="83"/>
    <col min="1241" max="1241" width="21.85546875" style="83" customWidth="1"/>
    <col min="1242" max="1242" width="13.85546875" style="83" customWidth="1"/>
    <col min="1243" max="1243" width="38.7109375" style="83" customWidth="1"/>
    <col min="1244" max="1244" width="3" style="83" bestFit="1" customWidth="1"/>
    <col min="1245" max="1245" width="32.28515625" style="83" customWidth="1"/>
    <col min="1246" max="1246" width="46.28515625" style="83" customWidth="1"/>
    <col min="1247" max="1247" width="19" style="83" customWidth="1"/>
    <col min="1248" max="1248" width="11.42578125" style="83"/>
    <col min="1249" max="1249" width="17.7109375" style="83" customWidth="1"/>
    <col min="1250" max="1250" width="11.42578125" style="83"/>
    <col min="1251" max="1251" width="22.28515625" style="83" customWidth="1"/>
    <col min="1252" max="1252" width="5.28515625" style="83" customWidth="1"/>
    <col min="1253" max="1253" width="36.28515625" style="83" customWidth="1"/>
    <col min="1254" max="1254" width="5.7109375" style="83" customWidth="1"/>
    <col min="1255" max="1255" width="11.42578125" style="83"/>
    <col min="1256" max="1256" width="20.7109375" style="83" customWidth="1"/>
    <col min="1257" max="1257" width="4.85546875" style="83" customWidth="1"/>
    <col min="1258" max="1258" width="11.42578125" style="83"/>
    <col min="1259" max="1259" width="24.7109375" style="83" customWidth="1"/>
    <col min="1260" max="1260" width="12.28515625" style="83" customWidth="1"/>
    <col min="1261" max="1261" width="11.42578125" style="83"/>
    <col min="1262" max="1262" width="3.42578125" style="83" customWidth="1"/>
    <col min="1263" max="1263" width="11.42578125" style="83"/>
    <col min="1264" max="1264" width="17.7109375" style="83" customWidth="1"/>
    <col min="1265" max="1265" width="3.42578125" style="83" customWidth="1"/>
    <col min="1266" max="1266" width="11.42578125" style="83"/>
    <col min="1267" max="1267" width="23.7109375" style="83" customWidth="1"/>
    <col min="1268" max="1268" width="10" style="83" customWidth="1"/>
    <col min="1269" max="1269" width="11.42578125" style="83"/>
    <col min="1270" max="1271" width="14.7109375" style="83" customWidth="1"/>
    <col min="1272" max="1272" width="12.85546875" style="83" customWidth="1"/>
    <col min="1273" max="1273" width="3.28515625" style="83" customWidth="1"/>
    <col min="1274" max="1274" width="30.28515625" style="83" customWidth="1"/>
    <col min="1275" max="1275" width="5" style="83" customWidth="1"/>
    <col min="1276" max="1276" width="11.42578125" style="83"/>
    <col min="1277" max="1277" width="14.28515625" style="83" customWidth="1"/>
    <col min="1278" max="1278" width="5.7109375" style="83" customWidth="1"/>
    <col min="1279" max="1279" width="11.42578125" style="83"/>
    <col min="1280" max="1280" width="17.28515625" style="83" customWidth="1"/>
    <col min="1281" max="1281" width="12.7109375" style="83" customWidth="1"/>
    <col min="1282" max="1282" width="11.42578125" style="83"/>
    <col min="1283" max="1283" width="5.28515625" style="83" customWidth="1"/>
    <col min="1284" max="1284" width="11.42578125" style="83"/>
    <col min="1285" max="1285" width="17" style="83" customWidth="1"/>
    <col min="1286" max="1286" width="6.28515625" style="83" customWidth="1"/>
    <col min="1287" max="1287" width="11.42578125" style="83"/>
    <col min="1288" max="1288" width="14.28515625" style="83" customWidth="1"/>
    <col min="1289" max="1289" width="7.5703125" style="83" customWidth="1"/>
    <col min="1290" max="1290" width="11.42578125" style="83"/>
    <col min="1291" max="1292" width="14.28515625" style="83" customWidth="1"/>
    <col min="1293" max="1293" width="20.85546875" style="83" customWidth="1"/>
    <col min="1294" max="1294" width="14.42578125" style="83" customWidth="1"/>
    <col min="1295" max="1295" width="15" style="83" customWidth="1"/>
    <col min="1296" max="1296" width="2.7109375" style="83" customWidth="1"/>
    <col min="1297" max="1297" width="11.7109375" style="83" customWidth="1"/>
    <col min="1298" max="1298" width="11.5703125" style="83" customWidth="1"/>
    <col min="1299" max="1299" width="2.28515625" style="83" customWidth="1"/>
    <col min="1300" max="1300" width="41" style="83" customWidth="1"/>
    <col min="1301" max="1301" width="14.28515625" style="83" customWidth="1"/>
    <col min="1302" max="1303" width="11.5703125" style="83" customWidth="1"/>
    <col min="1304" max="1304" width="21.85546875" style="83" customWidth="1"/>
    <col min="1305" max="1496" width="11.42578125" style="83"/>
    <col min="1497" max="1497" width="21.85546875" style="83" customWidth="1"/>
    <col min="1498" max="1498" width="13.85546875" style="83" customWidth="1"/>
    <col min="1499" max="1499" width="38.7109375" style="83" customWidth="1"/>
    <col min="1500" max="1500" width="3" style="83" bestFit="1" customWidth="1"/>
    <col min="1501" max="1501" width="32.28515625" style="83" customWidth="1"/>
    <col min="1502" max="1502" width="46.28515625" style="83" customWidth="1"/>
    <col min="1503" max="1503" width="19" style="83" customWidth="1"/>
    <col min="1504" max="1504" width="11.42578125" style="83"/>
    <col min="1505" max="1505" width="17.7109375" style="83" customWidth="1"/>
    <col min="1506" max="1506" width="11.42578125" style="83"/>
    <col min="1507" max="1507" width="22.28515625" style="83" customWidth="1"/>
    <col min="1508" max="1508" width="5.28515625" style="83" customWidth="1"/>
    <col min="1509" max="1509" width="36.28515625" style="83" customWidth="1"/>
    <col min="1510" max="1510" width="5.7109375" style="83" customWidth="1"/>
    <col min="1511" max="1511" width="11.42578125" style="83"/>
    <col min="1512" max="1512" width="20.7109375" style="83" customWidth="1"/>
    <col min="1513" max="1513" width="4.85546875" style="83" customWidth="1"/>
    <col min="1514" max="1514" width="11.42578125" style="83"/>
    <col min="1515" max="1515" width="24.7109375" style="83" customWidth="1"/>
    <col min="1516" max="1516" width="12.28515625" style="83" customWidth="1"/>
    <col min="1517" max="1517" width="11.42578125" style="83"/>
    <col min="1518" max="1518" width="3.42578125" style="83" customWidth="1"/>
    <col min="1519" max="1519" width="11.42578125" style="83"/>
    <col min="1520" max="1520" width="17.7109375" style="83" customWidth="1"/>
    <col min="1521" max="1521" width="3.42578125" style="83" customWidth="1"/>
    <col min="1522" max="1522" width="11.42578125" style="83"/>
    <col min="1523" max="1523" width="23.7109375" style="83" customWidth="1"/>
    <col min="1524" max="1524" width="10" style="83" customWidth="1"/>
    <col min="1525" max="1525" width="11.42578125" style="83"/>
    <col min="1526" max="1527" width="14.7109375" style="83" customWidth="1"/>
    <col min="1528" max="1528" width="12.85546875" style="83" customWidth="1"/>
    <col min="1529" max="1529" width="3.28515625" style="83" customWidth="1"/>
    <col min="1530" max="1530" width="30.28515625" style="83" customWidth="1"/>
    <col min="1531" max="1531" width="5" style="83" customWidth="1"/>
    <col min="1532" max="1532" width="11.42578125" style="83"/>
    <col min="1533" max="1533" width="14.28515625" style="83" customWidth="1"/>
    <col min="1534" max="1534" width="5.7109375" style="83" customWidth="1"/>
    <col min="1535" max="1535" width="11.42578125" style="83"/>
    <col min="1536" max="1536" width="17.28515625" style="83" customWidth="1"/>
    <col min="1537" max="1537" width="12.7109375" style="83" customWidth="1"/>
    <col min="1538" max="1538" width="11.42578125" style="83"/>
    <col min="1539" max="1539" width="5.28515625" style="83" customWidth="1"/>
    <col min="1540" max="1540" width="11.42578125" style="83"/>
    <col min="1541" max="1541" width="17" style="83" customWidth="1"/>
    <col min="1542" max="1542" width="6.28515625" style="83" customWidth="1"/>
    <col min="1543" max="1543" width="11.42578125" style="83"/>
    <col min="1544" max="1544" width="14.28515625" style="83" customWidth="1"/>
    <col min="1545" max="1545" width="7.5703125" style="83" customWidth="1"/>
    <col min="1546" max="1546" width="11.42578125" style="83"/>
    <col min="1547" max="1548" width="14.28515625" style="83" customWidth="1"/>
    <col min="1549" max="1549" width="20.85546875" style="83" customWidth="1"/>
    <col min="1550" max="1550" width="14.42578125" style="83" customWidth="1"/>
    <col min="1551" max="1551" width="15" style="83" customWidth="1"/>
    <col min="1552" max="1552" width="2.7109375" style="83" customWidth="1"/>
    <col min="1553" max="1553" width="11.7109375" style="83" customWidth="1"/>
    <col min="1554" max="1554" width="11.5703125" style="83" customWidth="1"/>
    <col min="1555" max="1555" width="2.28515625" style="83" customWidth="1"/>
    <col min="1556" max="1556" width="41" style="83" customWidth="1"/>
    <col min="1557" max="1557" width="14.28515625" style="83" customWidth="1"/>
    <col min="1558" max="1559" width="11.5703125" style="83" customWidth="1"/>
    <col min="1560" max="1560" width="21.85546875" style="83" customWidth="1"/>
    <col min="1561" max="1752" width="11.42578125" style="83"/>
    <col min="1753" max="1753" width="21.85546875" style="83" customWidth="1"/>
    <col min="1754" max="1754" width="13.85546875" style="83" customWidth="1"/>
    <col min="1755" max="1755" width="38.7109375" style="83" customWidth="1"/>
    <col min="1756" max="1756" width="3" style="83" bestFit="1" customWidth="1"/>
    <col min="1757" max="1757" width="32.28515625" style="83" customWidth="1"/>
    <col min="1758" max="1758" width="46.28515625" style="83" customWidth="1"/>
    <col min="1759" max="1759" width="19" style="83" customWidth="1"/>
    <col min="1760" max="1760" width="11.42578125" style="83"/>
    <col min="1761" max="1761" width="17.7109375" style="83" customWidth="1"/>
    <col min="1762" max="1762" width="11.42578125" style="83"/>
    <col min="1763" max="1763" width="22.28515625" style="83" customWidth="1"/>
    <col min="1764" max="1764" width="5.28515625" style="83" customWidth="1"/>
    <col min="1765" max="1765" width="36.28515625" style="83" customWidth="1"/>
    <col min="1766" max="1766" width="5.7109375" style="83" customWidth="1"/>
    <col min="1767" max="1767" width="11.42578125" style="83"/>
    <col min="1768" max="1768" width="20.7109375" style="83" customWidth="1"/>
    <col min="1769" max="1769" width="4.85546875" style="83" customWidth="1"/>
    <col min="1770" max="1770" width="11.42578125" style="83"/>
    <col min="1771" max="1771" width="24.7109375" style="83" customWidth="1"/>
    <col min="1772" max="1772" width="12.28515625" style="83" customWidth="1"/>
    <col min="1773" max="1773" width="11.42578125" style="83"/>
    <col min="1774" max="1774" width="3.42578125" style="83" customWidth="1"/>
    <col min="1775" max="1775" width="11.42578125" style="83"/>
    <col min="1776" max="1776" width="17.7109375" style="83" customWidth="1"/>
    <col min="1777" max="1777" width="3.42578125" style="83" customWidth="1"/>
    <col min="1778" max="1778" width="11.42578125" style="83"/>
    <col min="1779" max="1779" width="23.7109375" style="83" customWidth="1"/>
    <col min="1780" max="1780" width="10" style="83" customWidth="1"/>
    <col min="1781" max="1781" width="11.42578125" style="83"/>
    <col min="1782" max="1783" width="14.7109375" style="83" customWidth="1"/>
    <col min="1784" max="1784" width="12.85546875" style="83" customWidth="1"/>
    <col min="1785" max="1785" width="3.28515625" style="83" customWidth="1"/>
    <col min="1786" max="1786" width="30.28515625" style="83" customWidth="1"/>
    <col min="1787" max="1787" width="5" style="83" customWidth="1"/>
    <col min="1788" max="1788" width="11.42578125" style="83"/>
    <col min="1789" max="1789" width="14.28515625" style="83" customWidth="1"/>
    <col min="1790" max="1790" width="5.7109375" style="83" customWidth="1"/>
    <col min="1791" max="1791" width="11.42578125" style="83"/>
    <col min="1792" max="1792" width="17.28515625" style="83" customWidth="1"/>
    <col min="1793" max="1793" width="12.7109375" style="83" customWidth="1"/>
    <col min="1794" max="1794" width="11.42578125" style="83"/>
    <col min="1795" max="1795" width="5.28515625" style="83" customWidth="1"/>
    <col min="1796" max="1796" width="11.42578125" style="83"/>
    <col min="1797" max="1797" width="17" style="83" customWidth="1"/>
    <col min="1798" max="1798" width="6.28515625" style="83" customWidth="1"/>
    <col min="1799" max="1799" width="11.42578125" style="83"/>
    <col min="1800" max="1800" width="14.28515625" style="83" customWidth="1"/>
    <col min="1801" max="1801" width="7.5703125" style="83" customWidth="1"/>
    <col min="1802" max="1802" width="11.42578125" style="83"/>
    <col min="1803" max="1804" width="14.28515625" style="83" customWidth="1"/>
    <col min="1805" max="1805" width="20.85546875" style="83" customWidth="1"/>
    <col min="1806" max="1806" width="14.42578125" style="83" customWidth="1"/>
    <col min="1807" max="1807" width="15" style="83" customWidth="1"/>
    <col min="1808" max="1808" width="2.7109375" style="83" customWidth="1"/>
    <col min="1809" max="1809" width="11.7109375" style="83" customWidth="1"/>
    <col min="1810" max="1810" width="11.5703125" style="83" customWidth="1"/>
    <col min="1811" max="1811" width="2.28515625" style="83" customWidth="1"/>
    <col min="1812" max="1812" width="41" style="83" customWidth="1"/>
    <col min="1813" max="1813" width="14.28515625" style="83" customWidth="1"/>
    <col min="1814" max="1815" width="11.5703125" style="83" customWidth="1"/>
    <col min="1816" max="1816" width="21.85546875" style="83" customWidth="1"/>
    <col min="1817" max="2008" width="11.42578125" style="83"/>
    <col min="2009" max="2009" width="21.85546875" style="83" customWidth="1"/>
    <col min="2010" max="2010" width="13.85546875" style="83" customWidth="1"/>
    <col min="2011" max="2011" width="38.7109375" style="83" customWidth="1"/>
    <col min="2012" max="2012" width="3" style="83" bestFit="1" customWidth="1"/>
    <col min="2013" max="2013" width="32.28515625" style="83" customWidth="1"/>
    <col min="2014" max="2014" width="46.28515625" style="83" customWidth="1"/>
    <col min="2015" max="2015" width="19" style="83" customWidth="1"/>
    <col min="2016" max="2016" width="11.42578125" style="83"/>
    <col min="2017" max="2017" width="17.7109375" style="83" customWidth="1"/>
    <col min="2018" max="2018" width="11.42578125" style="83"/>
    <col min="2019" max="2019" width="22.28515625" style="83" customWidth="1"/>
    <col min="2020" max="2020" width="5.28515625" style="83" customWidth="1"/>
    <col min="2021" max="2021" width="36.28515625" style="83" customWidth="1"/>
    <col min="2022" max="2022" width="5.7109375" style="83" customWidth="1"/>
    <col min="2023" max="2023" width="11.42578125" style="83"/>
    <col min="2024" max="2024" width="20.7109375" style="83" customWidth="1"/>
    <col min="2025" max="2025" width="4.85546875" style="83" customWidth="1"/>
    <col min="2026" max="2026" width="11.42578125" style="83"/>
    <col min="2027" max="2027" width="24.7109375" style="83" customWidth="1"/>
    <col min="2028" max="2028" width="12.28515625" style="83" customWidth="1"/>
    <col min="2029" max="2029" width="11.42578125" style="83"/>
    <col min="2030" max="2030" width="3.42578125" style="83" customWidth="1"/>
    <col min="2031" max="2031" width="11.42578125" style="83"/>
    <col min="2032" max="2032" width="17.7109375" style="83" customWidth="1"/>
    <col min="2033" max="2033" width="3.42578125" style="83" customWidth="1"/>
    <col min="2034" max="2034" width="11.42578125" style="83"/>
    <col min="2035" max="2035" width="23.7109375" style="83" customWidth="1"/>
    <col min="2036" max="2036" width="10" style="83" customWidth="1"/>
    <col min="2037" max="2037" width="11.42578125" style="83"/>
    <col min="2038" max="2039" width="14.7109375" style="83" customWidth="1"/>
    <col min="2040" max="2040" width="12.85546875" style="83" customWidth="1"/>
    <col min="2041" max="2041" width="3.28515625" style="83" customWidth="1"/>
    <col min="2042" max="2042" width="30.28515625" style="83" customWidth="1"/>
    <col min="2043" max="2043" width="5" style="83" customWidth="1"/>
    <col min="2044" max="2044" width="11.42578125" style="83"/>
    <col min="2045" max="2045" width="14.28515625" style="83" customWidth="1"/>
    <col min="2046" max="2046" width="5.7109375" style="83" customWidth="1"/>
    <col min="2047" max="2047" width="11.42578125" style="83"/>
    <col min="2048" max="2048" width="17.28515625" style="83" customWidth="1"/>
    <col min="2049" max="2049" width="12.7109375" style="83" customWidth="1"/>
    <col min="2050" max="2050" width="11.42578125" style="83"/>
    <col min="2051" max="2051" width="5.28515625" style="83" customWidth="1"/>
    <col min="2052" max="2052" width="11.42578125" style="83"/>
    <col min="2053" max="2053" width="17" style="83" customWidth="1"/>
    <col min="2054" max="2054" width="6.28515625" style="83" customWidth="1"/>
    <col min="2055" max="2055" width="11.42578125" style="83"/>
    <col min="2056" max="2056" width="14.28515625" style="83" customWidth="1"/>
    <col min="2057" max="2057" width="7.5703125" style="83" customWidth="1"/>
    <col min="2058" max="2058" width="11.42578125" style="83"/>
    <col min="2059" max="2060" width="14.28515625" style="83" customWidth="1"/>
    <col min="2061" max="2061" width="20.85546875" style="83" customWidth="1"/>
    <col min="2062" max="2062" width="14.42578125" style="83" customWidth="1"/>
    <col min="2063" max="2063" width="15" style="83" customWidth="1"/>
    <col min="2064" max="2064" width="2.7109375" style="83" customWidth="1"/>
    <col min="2065" max="2065" width="11.7109375" style="83" customWidth="1"/>
    <col min="2066" max="2066" width="11.5703125" style="83" customWidth="1"/>
    <col min="2067" max="2067" width="2.28515625" style="83" customWidth="1"/>
    <col min="2068" max="2068" width="41" style="83" customWidth="1"/>
    <col min="2069" max="2069" width="14.28515625" style="83" customWidth="1"/>
    <col min="2070" max="2071" width="11.5703125" style="83" customWidth="1"/>
    <col min="2072" max="2072" width="21.85546875" style="83" customWidth="1"/>
    <col min="2073" max="2264" width="11.42578125" style="83"/>
    <col min="2265" max="2265" width="21.85546875" style="83" customWidth="1"/>
    <col min="2266" max="2266" width="13.85546875" style="83" customWidth="1"/>
    <col min="2267" max="2267" width="38.7109375" style="83" customWidth="1"/>
    <col min="2268" max="2268" width="3" style="83" bestFit="1" customWidth="1"/>
    <col min="2269" max="2269" width="32.28515625" style="83" customWidth="1"/>
    <col min="2270" max="2270" width="46.28515625" style="83" customWidth="1"/>
    <col min="2271" max="2271" width="19" style="83" customWidth="1"/>
    <col min="2272" max="2272" width="11.42578125" style="83"/>
    <col min="2273" max="2273" width="17.7109375" style="83" customWidth="1"/>
    <col min="2274" max="2274" width="11.42578125" style="83"/>
    <col min="2275" max="2275" width="22.28515625" style="83" customWidth="1"/>
    <col min="2276" max="2276" width="5.28515625" style="83" customWidth="1"/>
    <col min="2277" max="2277" width="36.28515625" style="83" customWidth="1"/>
    <col min="2278" max="2278" width="5.7109375" style="83" customWidth="1"/>
    <col min="2279" max="2279" width="11.42578125" style="83"/>
    <col min="2280" max="2280" width="20.7109375" style="83" customWidth="1"/>
    <col min="2281" max="2281" width="4.85546875" style="83" customWidth="1"/>
    <col min="2282" max="2282" width="11.42578125" style="83"/>
    <col min="2283" max="2283" width="24.7109375" style="83" customWidth="1"/>
    <col min="2284" max="2284" width="12.28515625" style="83" customWidth="1"/>
    <col min="2285" max="2285" width="11.42578125" style="83"/>
    <col min="2286" max="2286" width="3.42578125" style="83" customWidth="1"/>
    <col min="2287" max="2287" width="11.42578125" style="83"/>
    <col min="2288" max="2288" width="17.7109375" style="83" customWidth="1"/>
    <col min="2289" max="2289" width="3.42578125" style="83" customWidth="1"/>
    <col min="2290" max="2290" width="11.42578125" style="83"/>
    <col min="2291" max="2291" width="23.7109375" style="83" customWidth="1"/>
    <col min="2292" max="2292" width="10" style="83" customWidth="1"/>
    <col min="2293" max="2293" width="11.42578125" style="83"/>
    <col min="2294" max="2295" width="14.7109375" style="83" customWidth="1"/>
    <col min="2296" max="2296" width="12.85546875" style="83" customWidth="1"/>
    <col min="2297" max="2297" width="3.28515625" style="83" customWidth="1"/>
    <col min="2298" max="2298" width="30.28515625" style="83" customWidth="1"/>
    <col min="2299" max="2299" width="5" style="83" customWidth="1"/>
    <col min="2300" max="2300" width="11.42578125" style="83"/>
    <col min="2301" max="2301" width="14.28515625" style="83" customWidth="1"/>
    <col min="2302" max="2302" width="5.7109375" style="83" customWidth="1"/>
    <col min="2303" max="2303" width="11.42578125" style="83"/>
    <col min="2304" max="2304" width="17.28515625" style="83" customWidth="1"/>
    <col min="2305" max="2305" width="12.7109375" style="83" customWidth="1"/>
    <col min="2306" max="2306" width="11.42578125" style="83"/>
    <col min="2307" max="2307" width="5.28515625" style="83" customWidth="1"/>
    <col min="2308" max="2308" width="11.42578125" style="83"/>
    <col min="2309" max="2309" width="17" style="83" customWidth="1"/>
    <col min="2310" max="2310" width="6.28515625" style="83" customWidth="1"/>
    <col min="2311" max="2311" width="11.42578125" style="83"/>
    <col min="2312" max="2312" width="14.28515625" style="83" customWidth="1"/>
    <col min="2313" max="2313" width="7.5703125" style="83" customWidth="1"/>
    <col min="2314" max="2314" width="11.42578125" style="83"/>
    <col min="2315" max="2316" width="14.28515625" style="83" customWidth="1"/>
    <col min="2317" max="2317" width="20.85546875" style="83" customWidth="1"/>
    <col min="2318" max="2318" width="14.42578125" style="83" customWidth="1"/>
    <col min="2319" max="2319" width="15" style="83" customWidth="1"/>
    <col min="2320" max="2320" width="2.7109375" style="83" customWidth="1"/>
    <col min="2321" max="2321" width="11.7109375" style="83" customWidth="1"/>
    <col min="2322" max="2322" width="11.5703125" style="83" customWidth="1"/>
    <col min="2323" max="2323" width="2.28515625" style="83" customWidth="1"/>
    <col min="2324" max="2324" width="41" style="83" customWidth="1"/>
    <col min="2325" max="2325" width="14.28515625" style="83" customWidth="1"/>
    <col min="2326" max="2327" width="11.5703125" style="83" customWidth="1"/>
    <col min="2328" max="2328" width="21.85546875" style="83" customWidth="1"/>
    <col min="2329" max="2520" width="11.42578125" style="83"/>
    <col min="2521" max="2521" width="21.85546875" style="83" customWidth="1"/>
    <col min="2522" max="2522" width="13.85546875" style="83" customWidth="1"/>
    <col min="2523" max="2523" width="38.7109375" style="83" customWidth="1"/>
    <col min="2524" max="2524" width="3" style="83" bestFit="1" customWidth="1"/>
    <col min="2525" max="2525" width="32.28515625" style="83" customWidth="1"/>
    <col min="2526" max="2526" width="46.28515625" style="83" customWidth="1"/>
    <col min="2527" max="2527" width="19" style="83" customWidth="1"/>
    <col min="2528" max="2528" width="11.42578125" style="83"/>
    <col min="2529" max="2529" width="17.7109375" style="83" customWidth="1"/>
    <col min="2530" max="2530" width="11.42578125" style="83"/>
    <col min="2531" max="2531" width="22.28515625" style="83" customWidth="1"/>
    <col min="2532" max="2532" width="5.28515625" style="83" customWidth="1"/>
    <col min="2533" max="2533" width="36.28515625" style="83" customWidth="1"/>
    <col min="2534" max="2534" width="5.7109375" style="83" customWidth="1"/>
    <col min="2535" max="2535" width="11.42578125" style="83"/>
    <col min="2536" max="2536" width="20.7109375" style="83" customWidth="1"/>
    <col min="2537" max="2537" width="4.85546875" style="83" customWidth="1"/>
    <col min="2538" max="2538" width="11.42578125" style="83"/>
    <col min="2539" max="2539" width="24.7109375" style="83" customWidth="1"/>
    <col min="2540" max="2540" width="12.28515625" style="83" customWidth="1"/>
    <col min="2541" max="2541" width="11.42578125" style="83"/>
    <col min="2542" max="2542" width="3.42578125" style="83" customWidth="1"/>
    <col min="2543" max="2543" width="11.42578125" style="83"/>
    <col min="2544" max="2544" width="17.7109375" style="83" customWidth="1"/>
    <col min="2545" max="2545" width="3.42578125" style="83" customWidth="1"/>
    <col min="2546" max="2546" width="11.42578125" style="83"/>
    <col min="2547" max="2547" width="23.7109375" style="83" customWidth="1"/>
    <col min="2548" max="2548" width="10" style="83" customWidth="1"/>
    <col min="2549" max="2549" width="11.42578125" style="83"/>
    <col min="2550" max="2551" width="14.7109375" style="83" customWidth="1"/>
    <col min="2552" max="2552" width="12.85546875" style="83" customWidth="1"/>
    <col min="2553" max="2553" width="3.28515625" style="83" customWidth="1"/>
    <col min="2554" max="2554" width="30.28515625" style="83" customWidth="1"/>
    <col min="2555" max="2555" width="5" style="83" customWidth="1"/>
    <col min="2556" max="2556" width="11.42578125" style="83"/>
    <col min="2557" max="2557" width="14.28515625" style="83" customWidth="1"/>
    <col min="2558" max="2558" width="5.7109375" style="83" customWidth="1"/>
    <col min="2559" max="2559" width="11.42578125" style="83"/>
    <col min="2560" max="2560" width="17.28515625" style="83" customWidth="1"/>
    <col min="2561" max="2561" width="12.7109375" style="83" customWidth="1"/>
    <col min="2562" max="2562" width="11.42578125" style="83"/>
    <col min="2563" max="2563" width="5.28515625" style="83" customWidth="1"/>
    <col min="2564" max="2564" width="11.42578125" style="83"/>
    <col min="2565" max="2565" width="17" style="83" customWidth="1"/>
    <col min="2566" max="2566" width="6.28515625" style="83" customWidth="1"/>
    <col min="2567" max="2567" width="11.42578125" style="83"/>
    <col min="2568" max="2568" width="14.28515625" style="83" customWidth="1"/>
    <col min="2569" max="2569" width="7.5703125" style="83" customWidth="1"/>
    <col min="2570" max="2570" width="11.42578125" style="83"/>
    <col min="2571" max="2572" width="14.28515625" style="83" customWidth="1"/>
    <col min="2573" max="2573" width="20.85546875" style="83" customWidth="1"/>
    <col min="2574" max="2574" width="14.42578125" style="83" customWidth="1"/>
    <col min="2575" max="2575" width="15" style="83" customWidth="1"/>
    <col min="2576" max="2576" width="2.7109375" style="83" customWidth="1"/>
    <col min="2577" max="2577" width="11.7109375" style="83" customWidth="1"/>
    <col min="2578" max="2578" width="11.5703125" style="83" customWidth="1"/>
    <col min="2579" max="2579" width="2.28515625" style="83" customWidth="1"/>
    <col min="2580" max="2580" width="41" style="83" customWidth="1"/>
    <col min="2581" max="2581" width="14.28515625" style="83" customWidth="1"/>
    <col min="2582" max="2583" width="11.5703125" style="83" customWidth="1"/>
    <col min="2584" max="2584" width="21.85546875" style="83" customWidth="1"/>
    <col min="2585" max="2776" width="11.42578125" style="83"/>
    <col min="2777" max="2777" width="21.85546875" style="83" customWidth="1"/>
    <col min="2778" max="2778" width="13.85546875" style="83" customWidth="1"/>
    <col min="2779" max="2779" width="38.7109375" style="83" customWidth="1"/>
    <col min="2780" max="2780" width="3" style="83" bestFit="1" customWidth="1"/>
    <col min="2781" max="2781" width="32.28515625" style="83" customWidth="1"/>
    <col min="2782" max="2782" width="46.28515625" style="83" customWidth="1"/>
    <col min="2783" max="2783" width="19" style="83" customWidth="1"/>
    <col min="2784" max="2784" width="11.42578125" style="83"/>
    <col min="2785" max="2785" width="17.7109375" style="83" customWidth="1"/>
    <col min="2786" max="2786" width="11.42578125" style="83"/>
    <col min="2787" max="2787" width="22.28515625" style="83" customWidth="1"/>
    <col min="2788" max="2788" width="5.28515625" style="83" customWidth="1"/>
    <col min="2789" max="2789" width="36.28515625" style="83" customWidth="1"/>
    <col min="2790" max="2790" width="5.7109375" style="83" customWidth="1"/>
    <col min="2791" max="2791" width="11.42578125" style="83"/>
    <col min="2792" max="2792" width="20.7109375" style="83" customWidth="1"/>
    <col min="2793" max="2793" width="4.85546875" style="83" customWidth="1"/>
    <col min="2794" max="2794" width="11.42578125" style="83"/>
    <col min="2795" max="2795" width="24.7109375" style="83" customWidth="1"/>
    <col min="2796" max="2796" width="12.28515625" style="83" customWidth="1"/>
    <col min="2797" max="2797" width="11.42578125" style="83"/>
    <col min="2798" max="2798" width="3.42578125" style="83" customWidth="1"/>
    <col min="2799" max="2799" width="11.42578125" style="83"/>
    <col min="2800" max="2800" width="17.7109375" style="83" customWidth="1"/>
    <col min="2801" max="2801" width="3.42578125" style="83" customWidth="1"/>
    <col min="2802" max="2802" width="11.42578125" style="83"/>
    <col min="2803" max="2803" width="23.7109375" style="83" customWidth="1"/>
    <col min="2804" max="2804" width="10" style="83" customWidth="1"/>
    <col min="2805" max="2805" width="11.42578125" style="83"/>
    <col min="2806" max="2807" width="14.7109375" style="83" customWidth="1"/>
    <col min="2808" max="2808" width="12.85546875" style="83" customWidth="1"/>
    <col min="2809" max="2809" width="3.28515625" style="83" customWidth="1"/>
    <col min="2810" max="2810" width="30.28515625" style="83" customWidth="1"/>
    <col min="2811" max="2811" width="5" style="83" customWidth="1"/>
    <col min="2812" max="2812" width="11.42578125" style="83"/>
    <col min="2813" max="2813" width="14.28515625" style="83" customWidth="1"/>
    <col min="2814" max="2814" width="5.7109375" style="83" customWidth="1"/>
    <col min="2815" max="2815" width="11.42578125" style="83"/>
    <col min="2816" max="2816" width="17.28515625" style="83" customWidth="1"/>
    <col min="2817" max="2817" width="12.7109375" style="83" customWidth="1"/>
    <col min="2818" max="2818" width="11.42578125" style="83"/>
    <col min="2819" max="2819" width="5.28515625" style="83" customWidth="1"/>
    <col min="2820" max="2820" width="11.42578125" style="83"/>
    <col min="2821" max="2821" width="17" style="83" customWidth="1"/>
    <col min="2822" max="2822" width="6.28515625" style="83" customWidth="1"/>
    <col min="2823" max="2823" width="11.42578125" style="83"/>
    <col min="2824" max="2824" width="14.28515625" style="83" customWidth="1"/>
    <col min="2825" max="2825" width="7.5703125" style="83" customWidth="1"/>
    <col min="2826" max="2826" width="11.42578125" style="83"/>
    <col min="2827" max="2828" width="14.28515625" style="83" customWidth="1"/>
    <col min="2829" max="2829" width="20.85546875" style="83" customWidth="1"/>
    <col min="2830" max="2830" width="14.42578125" style="83" customWidth="1"/>
    <col min="2831" max="2831" width="15" style="83" customWidth="1"/>
    <col min="2832" max="2832" width="2.7109375" style="83" customWidth="1"/>
    <col min="2833" max="2833" width="11.7109375" style="83" customWidth="1"/>
    <col min="2834" max="2834" width="11.5703125" style="83" customWidth="1"/>
    <col min="2835" max="2835" width="2.28515625" style="83" customWidth="1"/>
    <col min="2836" max="2836" width="41" style="83" customWidth="1"/>
    <col min="2837" max="2837" width="14.28515625" style="83" customWidth="1"/>
    <col min="2838" max="2839" width="11.5703125" style="83" customWidth="1"/>
    <col min="2840" max="2840" width="21.85546875" style="83" customWidth="1"/>
    <col min="2841" max="3032" width="11.42578125" style="83"/>
    <col min="3033" max="3033" width="21.85546875" style="83" customWidth="1"/>
    <col min="3034" max="3034" width="13.85546875" style="83" customWidth="1"/>
    <col min="3035" max="3035" width="38.7109375" style="83" customWidth="1"/>
    <col min="3036" max="3036" width="3" style="83" bestFit="1" customWidth="1"/>
    <col min="3037" max="3037" width="32.28515625" style="83" customWidth="1"/>
    <col min="3038" max="3038" width="46.28515625" style="83" customWidth="1"/>
    <col min="3039" max="3039" width="19" style="83" customWidth="1"/>
    <col min="3040" max="3040" width="11.42578125" style="83"/>
    <col min="3041" max="3041" width="17.7109375" style="83" customWidth="1"/>
    <col min="3042" max="3042" width="11.42578125" style="83"/>
    <col min="3043" max="3043" width="22.28515625" style="83" customWidth="1"/>
    <col min="3044" max="3044" width="5.28515625" style="83" customWidth="1"/>
    <col min="3045" max="3045" width="36.28515625" style="83" customWidth="1"/>
    <col min="3046" max="3046" width="5.7109375" style="83" customWidth="1"/>
    <col min="3047" max="3047" width="11.42578125" style="83"/>
    <col min="3048" max="3048" width="20.7109375" style="83" customWidth="1"/>
    <col min="3049" max="3049" width="4.85546875" style="83" customWidth="1"/>
    <col min="3050" max="3050" width="11.42578125" style="83"/>
    <col min="3051" max="3051" width="24.7109375" style="83" customWidth="1"/>
    <col min="3052" max="3052" width="12.28515625" style="83" customWidth="1"/>
    <col min="3053" max="3053" width="11.42578125" style="83"/>
    <col min="3054" max="3054" width="3.42578125" style="83" customWidth="1"/>
    <col min="3055" max="3055" width="11.42578125" style="83"/>
    <col min="3056" max="3056" width="17.7109375" style="83" customWidth="1"/>
    <col min="3057" max="3057" width="3.42578125" style="83" customWidth="1"/>
    <col min="3058" max="3058" width="11.42578125" style="83"/>
    <col min="3059" max="3059" width="23.7109375" style="83" customWidth="1"/>
    <col min="3060" max="3060" width="10" style="83" customWidth="1"/>
    <col min="3061" max="3061" width="11.42578125" style="83"/>
    <col min="3062" max="3063" width="14.7109375" style="83" customWidth="1"/>
    <col min="3064" max="3064" width="12.85546875" style="83" customWidth="1"/>
    <col min="3065" max="3065" width="3.28515625" style="83" customWidth="1"/>
    <col min="3066" max="3066" width="30.28515625" style="83" customWidth="1"/>
    <col min="3067" max="3067" width="5" style="83" customWidth="1"/>
    <col min="3068" max="3068" width="11.42578125" style="83"/>
    <col min="3069" max="3069" width="14.28515625" style="83" customWidth="1"/>
    <col min="3070" max="3070" width="5.7109375" style="83" customWidth="1"/>
    <col min="3071" max="3071" width="11.42578125" style="83"/>
    <col min="3072" max="3072" width="17.28515625" style="83" customWidth="1"/>
    <col min="3073" max="3073" width="12.7109375" style="83" customWidth="1"/>
    <col min="3074" max="3074" width="11.42578125" style="83"/>
    <col min="3075" max="3075" width="5.28515625" style="83" customWidth="1"/>
    <col min="3076" max="3076" width="11.42578125" style="83"/>
    <col min="3077" max="3077" width="17" style="83" customWidth="1"/>
    <col min="3078" max="3078" width="6.28515625" style="83" customWidth="1"/>
    <col min="3079" max="3079" width="11.42578125" style="83"/>
    <col min="3080" max="3080" width="14.28515625" style="83" customWidth="1"/>
    <col min="3081" max="3081" width="7.5703125" style="83" customWidth="1"/>
    <col min="3082" max="3082" width="11.42578125" style="83"/>
    <col min="3083" max="3084" width="14.28515625" style="83" customWidth="1"/>
    <col min="3085" max="3085" width="20.85546875" style="83" customWidth="1"/>
    <col min="3086" max="3086" width="14.42578125" style="83" customWidth="1"/>
    <col min="3087" max="3087" width="15" style="83" customWidth="1"/>
    <col min="3088" max="3088" width="2.7109375" style="83" customWidth="1"/>
    <col min="3089" max="3089" width="11.7109375" style="83" customWidth="1"/>
    <col min="3090" max="3090" width="11.5703125" style="83" customWidth="1"/>
    <col min="3091" max="3091" width="2.28515625" style="83" customWidth="1"/>
    <col min="3092" max="3092" width="41" style="83" customWidth="1"/>
    <col min="3093" max="3093" width="14.28515625" style="83" customWidth="1"/>
    <col min="3094" max="3095" width="11.5703125" style="83" customWidth="1"/>
    <col min="3096" max="3096" width="21.85546875" style="83" customWidth="1"/>
    <col min="3097" max="3288" width="11.42578125" style="83"/>
    <col min="3289" max="3289" width="21.85546875" style="83" customWidth="1"/>
    <col min="3290" max="3290" width="13.85546875" style="83" customWidth="1"/>
    <col min="3291" max="3291" width="38.7109375" style="83" customWidth="1"/>
    <col min="3292" max="3292" width="3" style="83" bestFit="1" customWidth="1"/>
    <col min="3293" max="3293" width="32.28515625" style="83" customWidth="1"/>
    <col min="3294" max="3294" width="46.28515625" style="83" customWidth="1"/>
    <col min="3295" max="3295" width="19" style="83" customWidth="1"/>
    <col min="3296" max="3296" width="11.42578125" style="83"/>
    <col min="3297" max="3297" width="17.7109375" style="83" customWidth="1"/>
    <col min="3298" max="3298" width="11.42578125" style="83"/>
    <col min="3299" max="3299" width="22.28515625" style="83" customWidth="1"/>
    <col min="3300" max="3300" width="5.28515625" style="83" customWidth="1"/>
    <col min="3301" max="3301" width="36.28515625" style="83" customWidth="1"/>
    <col min="3302" max="3302" width="5.7109375" style="83" customWidth="1"/>
    <col min="3303" max="3303" width="11.42578125" style="83"/>
    <col min="3304" max="3304" width="20.7109375" style="83" customWidth="1"/>
    <col min="3305" max="3305" width="4.85546875" style="83" customWidth="1"/>
    <col min="3306" max="3306" width="11.42578125" style="83"/>
    <col min="3307" max="3307" width="24.7109375" style="83" customWidth="1"/>
    <col min="3308" max="3308" width="12.28515625" style="83" customWidth="1"/>
    <col min="3309" max="3309" width="11.42578125" style="83"/>
    <col min="3310" max="3310" width="3.42578125" style="83" customWidth="1"/>
    <col min="3311" max="3311" width="11.42578125" style="83"/>
    <col min="3312" max="3312" width="17.7109375" style="83" customWidth="1"/>
    <col min="3313" max="3313" width="3.42578125" style="83" customWidth="1"/>
    <col min="3314" max="3314" width="11.42578125" style="83"/>
    <col min="3315" max="3315" width="23.7109375" style="83" customWidth="1"/>
    <col min="3316" max="3316" width="10" style="83" customWidth="1"/>
    <col min="3317" max="3317" width="11.42578125" style="83"/>
    <col min="3318" max="3319" width="14.7109375" style="83" customWidth="1"/>
    <col min="3320" max="3320" width="12.85546875" style="83" customWidth="1"/>
    <col min="3321" max="3321" width="3.28515625" style="83" customWidth="1"/>
    <col min="3322" max="3322" width="30.28515625" style="83" customWidth="1"/>
    <col min="3323" max="3323" width="5" style="83" customWidth="1"/>
    <col min="3324" max="3324" width="11.42578125" style="83"/>
    <col min="3325" max="3325" width="14.28515625" style="83" customWidth="1"/>
    <col min="3326" max="3326" width="5.7109375" style="83" customWidth="1"/>
    <col min="3327" max="3327" width="11.42578125" style="83"/>
    <col min="3328" max="3328" width="17.28515625" style="83" customWidth="1"/>
    <col min="3329" max="3329" width="12.7109375" style="83" customWidth="1"/>
    <col min="3330" max="3330" width="11.42578125" style="83"/>
    <col min="3331" max="3331" width="5.28515625" style="83" customWidth="1"/>
    <col min="3332" max="3332" width="11.42578125" style="83"/>
    <col min="3333" max="3333" width="17" style="83" customWidth="1"/>
    <col min="3334" max="3334" width="6.28515625" style="83" customWidth="1"/>
    <col min="3335" max="3335" width="11.42578125" style="83"/>
    <col min="3336" max="3336" width="14.28515625" style="83" customWidth="1"/>
    <col min="3337" max="3337" width="7.5703125" style="83" customWidth="1"/>
    <col min="3338" max="3338" width="11.42578125" style="83"/>
    <col min="3339" max="3340" width="14.28515625" style="83" customWidth="1"/>
    <col min="3341" max="3341" width="20.85546875" style="83" customWidth="1"/>
    <col min="3342" max="3342" width="14.42578125" style="83" customWidth="1"/>
    <col min="3343" max="3343" width="15" style="83" customWidth="1"/>
    <col min="3344" max="3344" width="2.7109375" style="83" customWidth="1"/>
    <col min="3345" max="3345" width="11.7109375" style="83" customWidth="1"/>
    <col min="3346" max="3346" width="11.5703125" style="83" customWidth="1"/>
    <col min="3347" max="3347" width="2.28515625" style="83" customWidth="1"/>
    <col min="3348" max="3348" width="41" style="83" customWidth="1"/>
    <col min="3349" max="3349" width="14.28515625" style="83" customWidth="1"/>
    <col min="3350" max="3351" width="11.5703125" style="83" customWidth="1"/>
    <col min="3352" max="3352" width="21.85546875" style="83" customWidth="1"/>
    <col min="3353" max="3544" width="11.42578125" style="83"/>
    <col min="3545" max="3545" width="21.85546875" style="83" customWidth="1"/>
    <col min="3546" max="3546" width="13.85546875" style="83" customWidth="1"/>
    <col min="3547" max="3547" width="38.7109375" style="83" customWidth="1"/>
    <col min="3548" max="3548" width="3" style="83" bestFit="1" customWidth="1"/>
    <col min="3549" max="3549" width="32.28515625" style="83" customWidth="1"/>
    <col min="3550" max="3550" width="46.28515625" style="83" customWidth="1"/>
    <col min="3551" max="3551" width="19" style="83" customWidth="1"/>
    <col min="3552" max="3552" width="11.42578125" style="83"/>
    <col min="3553" max="3553" width="17.7109375" style="83" customWidth="1"/>
    <col min="3554" max="3554" width="11.42578125" style="83"/>
    <col min="3555" max="3555" width="22.28515625" style="83" customWidth="1"/>
    <col min="3556" max="3556" width="5.28515625" style="83" customWidth="1"/>
    <col min="3557" max="3557" width="36.28515625" style="83" customWidth="1"/>
    <col min="3558" max="3558" width="5.7109375" style="83" customWidth="1"/>
    <col min="3559" max="3559" width="11.42578125" style="83"/>
    <col min="3560" max="3560" width="20.7109375" style="83" customWidth="1"/>
    <col min="3561" max="3561" width="4.85546875" style="83" customWidth="1"/>
    <col min="3562" max="3562" width="11.42578125" style="83"/>
    <col min="3563" max="3563" width="24.7109375" style="83" customWidth="1"/>
    <col min="3564" max="3564" width="12.28515625" style="83" customWidth="1"/>
    <col min="3565" max="3565" width="11.42578125" style="83"/>
    <col min="3566" max="3566" width="3.42578125" style="83" customWidth="1"/>
    <col min="3567" max="3567" width="11.42578125" style="83"/>
    <col min="3568" max="3568" width="17.7109375" style="83" customWidth="1"/>
    <col min="3569" max="3569" width="3.42578125" style="83" customWidth="1"/>
    <col min="3570" max="3570" width="11.42578125" style="83"/>
    <col min="3571" max="3571" width="23.7109375" style="83" customWidth="1"/>
    <col min="3572" max="3572" width="10" style="83" customWidth="1"/>
    <col min="3573" max="3573" width="11.42578125" style="83"/>
    <col min="3574" max="3575" width="14.7109375" style="83" customWidth="1"/>
    <col min="3576" max="3576" width="12.85546875" style="83" customWidth="1"/>
    <col min="3577" max="3577" width="3.28515625" style="83" customWidth="1"/>
    <col min="3578" max="3578" width="30.28515625" style="83" customWidth="1"/>
    <col min="3579" max="3579" width="5" style="83" customWidth="1"/>
    <col min="3580" max="3580" width="11.42578125" style="83"/>
    <col min="3581" max="3581" width="14.28515625" style="83" customWidth="1"/>
    <col min="3582" max="3582" width="5.7109375" style="83" customWidth="1"/>
    <col min="3583" max="3583" width="11.42578125" style="83"/>
    <col min="3584" max="3584" width="17.28515625" style="83" customWidth="1"/>
    <col min="3585" max="3585" width="12.7109375" style="83" customWidth="1"/>
    <col min="3586" max="3586" width="11.42578125" style="83"/>
    <col min="3587" max="3587" width="5.28515625" style="83" customWidth="1"/>
    <col min="3588" max="3588" width="11.42578125" style="83"/>
    <col min="3589" max="3589" width="17" style="83" customWidth="1"/>
    <col min="3590" max="3590" width="6.28515625" style="83" customWidth="1"/>
    <col min="3591" max="3591" width="11.42578125" style="83"/>
    <col min="3592" max="3592" width="14.28515625" style="83" customWidth="1"/>
    <col min="3593" max="3593" width="7.5703125" style="83" customWidth="1"/>
    <col min="3594" max="3594" width="11.42578125" style="83"/>
    <col min="3595" max="3596" width="14.28515625" style="83" customWidth="1"/>
    <col min="3597" max="3597" width="20.85546875" style="83" customWidth="1"/>
    <col min="3598" max="3598" width="14.42578125" style="83" customWidth="1"/>
    <col min="3599" max="3599" width="15" style="83" customWidth="1"/>
    <col min="3600" max="3600" width="2.7109375" style="83" customWidth="1"/>
    <col min="3601" max="3601" width="11.7109375" style="83" customWidth="1"/>
    <col min="3602" max="3602" width="11.5703125" style="83" customWidth="1"/>
    <col min="3603" max="3603" width="2.28515625" style="83" customWidth="1"/>
    <col min="3604" max="3604" width="41" style="83" customWidth="1"/>
    <col min="3605" max="3605" width="14.28515625" style="83" customWidth="1"/>
    <col min="3606" max="3607" width="11.5703125" style="83" customWidth="1"/>
    <col min="3608" max="3608" width="21.85546875" style="83" customWidth="1"/>
    <col min="3609" max="3800" width="11.42578125" style="83"/>
    <col min="3801" max="3801" width="21.85546875" style="83" customWidth="1"/>
    <col min="3802" max="3802" width="13.85546875" style="83" customWidth="1"/>
    <col min="3803" max="3803" width="38.7109375" style="83" customWidth="1"/>
    <col min="3804" max="3804" width="3" style="83" bestFit="1" customWidth="1"/>
    <col min="3805" max="3805" width="32.28515625" style="83" customWidth="1"/>
    <col min="3806" max="3806" width="46.28515625" style="83" customWidth="1"/>
    <col min="3807" max="3807" width="19" style="83" customWidth="1"/>
    <col min="3808" max="3808" width="11.42578125" style="83"/>
    <col min="3809" max="3809" width="17.7109375" style="83" customWidth="1"/>
    <col min="3810" max="3810" width="11.42578125" style="83"/>
    <col min="3811" max="3811" width="22.28515625" style="83" customWidth="1"/>
    <col min="3812" max="3812" width="5.28515625" style="83" customWidth="1"/>
    <col min="3813" max="3813" width="36.28515625" style="83" customWidth="1"/>
    <col min="3814" max="3814" width="5.7109375" style="83" customWidth="1"/>
    <col min="3815" max="3815" width="11.42578125" style="83"/>
    <col min="3816" max="3816" width="20.7109375" style="83" customWidth="1"/>
    <col min="3817" max="3817" width="4.85546875" style="83" customWidth="1"/>
    <col min="3818" max="3818" width="11.42578125" style="83"/>
    <col min="3819" max="3819" width="24.7109375" style="83" customWidth="1"/>
    <col min="3820" max="3820" width="12.28515625" style="83" customWidth="1"/>
    <col min="3821" max="3821" width="11.42578125" style="83"/>
    <col min="3822" max="3822" width="3.42578125" style="83" customWidth="1"/>
    <col min="3823" max="3823" width="11.42578125" style="83"/>
    <col min="3824" max="3824" width="17.7109375" style="83" customWidth="1"/>
    <col min="3825" max="3825" width="3.42578125" style="83" customWidth="1"/>
    <col min="3826" max="3826" width="11.42578125" style="83"/>
    <col min="3827" max="3827" width="23.7109375" style="83" customWidth="1"/>
    <col min="3828" max="3828" width="10" style="83" customWidth="1"/>
    <col min="3829" max="3829" width="11.42578125" style="83"/>
    <col min="3830" max="3831" width="14.7109375" style="83" customWidth="1"/>
    <col min="3832" max="3832" width="12.85546875" style="83" customWidth="1"/>
    <col min="3833" max="3833" width="3.28515625" style="83" customWidth="1"/>
    <col min="3834" max="3834" width="30.28515625" style="83" customWidth="1"/>
    <col min="3835" max="3835" width="5" style="83" customWidth="1"/>
    <col min="3836" max="3836" width="11.42578125" style="83"/>
    <col min="3837" max="3837" width="14.28515625" style="83" customWidth="1"/>
    <col min="3838" max="3838" width="5.7109375" style="83" customWidth="1"/>
    <col min="3839" max="3839" width="11.42578125" style="83"/>
    <col min="3840" max="3840" width="17.28515625" style="83" customWidth="1"/>
    <col min="3841" max="3841" width="12.7109375" style="83" customWidth="1"/>
    <col min="3842" max="3842" width="11.42578125" style="83"/>
    <col min="3843" max="3843" width="5.28515625" style="83" customWidth="1"/>
    <col min="3844" max="3844" width="11.42578125" style="83"/>
    <col min="3845" max="3845" width="17" style="83" customWidth="1"/>
    <col min="3846" max="3846" width="6.28515625" style="83" customWidth="1"/>
    <col min="3847" max="3847" width="11.42578125" style="83"/>
    <col min="3848" max="3848" width="14.28515625" style="83" customWidth="1"/>
    <col min="3849" max="3849" width="7.5703125" style="83" customWidth="1"/>
    <col min="3850" max="3850" width="11.42578125" style="83"/>
    <col min="3851" max="3852" width="14.28515625" style="83" customWidth="1"/>
    <col min="3853" max="3853" width="20.85546875" style="83" customWidth="1"/>
    <col min="3854" max="3854" width="14.42578125" style="83" customWidth="1"/>
    <col min="3855" max="3855" width="15" style="83" customWidth="1"/>
    <col min="3856" max="3856" width="2.7109375" style="83" customWidth="1"/>
    <col min="3857" max="3857" width="11.7109375" style="83" customWidth="1"/>
    <col min="3858" max="3858" width="11.5703125" style="83" customWidth="1"/>
    <col min="3859" max="3859" width="2.28515625" style="83" customWidth="1"/>
    <col min="3860" max="3860" width="41" style="83" customWidth="1"/>
    <col min="3861" max="3861" width="14.28515625" style="83" customWidth="1"/>
    <col min="3862" max="3863" width="11.5703125" style="83" customWidth="1"/>
    <col min="3864" max="3864" width="21.85546875" style="83" customWidth="1"/>
    <col min="3865" max="4056" width="11.42578125" style="83"/>
    <col min="4057" max="4057" width="21.85546875" style="83" customWidth="1"/>
    <col min="4058" max="4058" width="13.85546875" style="83" customWidth="1"/>
    <col min="4059" max="4059" width="38.7109375" style="83" customWidth="1"/>
    <col min="4060" max="4060" width="3" style="83" bestFit="1" customWidth="1"/>
    <col min="4061" max="4061" width="32.28515625" style="83" customWidth="1"/>
    <col min="4062" max="4062" width="46.28515625" style="83" customWidth="1"/>
    <col min="4063" max="4063" width="19" style="83" customWidth="1"/>
    <col min="4064" max="4064" width="11.42578125" style="83"/>
    <col min="4065" max="4065" width="17.7109375" style="83" customWidth="1"/>
    <col min="4066" max="4066" width="11.42578125" style="83"/>
    <col min="4067" max="4067" width="22.28515625" style="83" customWidth="1"/>
    <col min="4068" max="4068" width="5.28515625" style="83" customWidth="1"/>
    <col min="4069" max="4069" width="36.28515625" style="83" customWidth="1"/>
    <col min="4070" max="4070" width="5.7109375" style="83" customWidth="1"/>
    <col min="4071" max="4071" width="11.42578125" style="83"/>
    <col min="4072" max="4072" width="20.7109375" style="83" customWidth="1"/>
    <col min="4073" max="4073" width="4.85546875" style="83" customWidth="1"/>
    <col min="4074" max="4074" width="11.42578125" style="83"/>
    <col min="4075" max="4075" width="24.7109375" style="83" customWidth="1"/>
    <col min="4076" max="4076" width="12.28515625" style="83" customWidth="1"/>
    <col min="4077" max="4077" width="11.42578125" style="83"/>
    <col min="4078" max="4078" width="3.42578125" style="83" customWidth="1"/>
    <col min="4079" max="4079" width="11.42578125" style="83"/>
    <col min="4080" max="4080" width="17.7109375" style="83" customWidth="1"/>
    <col min="4081" max="4081" width="3.42578125" style="83" customWidth="1"/>
    <col min="4082" max="4082" width="11.42578125" style="83"/>
    <col min="4083" max="4083" width="23.7109375" style="83" customWidth="1"/>
    <col min="4084" max="4084" width="10" style="83" customWidth="1"/>
    <col min="4085" max="4085" width="11.42578125" style="83"/>
    <col min="4086" max="4087" width="14.7109375" style="83" customWidth="1"/>
    <col min="4088" max="4088" width="12.85546875" style="83" customWidth="1"/>
    <col min="4089" max="4089" width="3.28515625" style="83" customWidth="1"/>
    <col min="4090" max="4090" width="30.28515625" style="83" customWidth="1"/>
    <col min="4091" max="4091" width="5" style="83" customWidth="1"/>
    <col min="4092" max="4092" width="11.42578125" style="83"/>
    <col min="4093" max="4093" width="14.28515625" style="83" customWidth="1"/>
    <col min="4094" max="4094" width="5.7109375" style="83" customWidth="1"/>
    <col min="4095" max="4095" width="11.42578125" style="83"/>
    <col min="4096" max="4096" width="17.28515625" style="83" customWidth="1"/>
    <col min="4097" max="4097" width="12.7109375" style="83" customWidth="1"/>
    <col min="4098" max="4098" width="11.42578125" style="83"/>
    <col min="4099" max="4099" width="5.28515625" style="83" customWidth="1"/>
    <col min="4100" max="4100" width="11.42578125" style="83"/>
    <col min="4101" max="4101" width="17" style="83" customWidth="1"/>
    <col min="4102" max="4102" width="6.28515625" style="83" customWidth="1"/>
    <col min="4103" max="4103" width="11.42578125" style="83"/>
    <col min="4104" max="4104" width="14.28515625" style="83" customWidth="1"/>
    <col min="4105" max="4105" width="7.5703125" style="83" customWidth="1"/>
    <col min="4106" max="4106" width="11.42578125" style="83"/>
    <col min="4107" max="4108" width="14.28515625" style="83" customWidth="1"/>
    <col min="4109" max="4109" width="20.85546875" style="83" customWidth="1"/>
    <col min="4110" max="4110" width="14.42578125" style="83" customWidth="1"/>
    <col min="4111" max="4111" width="15" style="83" customWidth="1"/>
    <col min="4112" max="4112" width="2.7109375" style="83" customWidth="1"/>
    <col min="4113" max="4113" width="11.7109375" style="83" customWidth="1"/>
    <col min="4114" max="4114" width="11.5703125" style="83" customWidth="1"/>
    <col min="4115" max="4115" width="2.28515625" style="83" customWidth="1"/>
    <col min="4116" max="4116" width="41" style="83" customWidth="1"/>
    <col min="4117" max="4117" width="14.28515625" style="83" customWidth="1"/>
    <col min="4118" max="4119" width="11.5703125" style="83" customWidth="1"/>
    <col min="4120" max="4120" width="21.85546875" style="83" customWidth="1"/>
    <col min="4121" max="4312" width="11.42578125" style="83"/>
    <col min="4313" max="4313" width="21.85546875" style="83" customWidth="1"/>
    <col min="4314" max="4314" width="13.85546875" style="83" customWidth="1"/>
    <col min="4315" max="4315" width="38.7109375" style="83" customWidth="1"/>
    <col min="4316" max="4316" width="3" style="83" bestFit="1" customWidth="1"/>
    <col min="4317" max="4317" width="32.28515625" style="83" customWidth="1"/>
    <col min="4318" max="4318" width="46.28515625" style="83" customWidth="1"/>
    <col min="4319" max="4319" width="19" style="83" customWidth="1"/>
    <col min="4320" max="4320" width="11.42578125" style="83"/>
    <col min="4321" max="4321" width="17.7109375" style="83" customWidth="1"/>
    <col min="4322" max="4322" width="11.42578125" style="83"/>
    <col min="4323" max="4323" width="22.28515625" style="83" customWidth="1"/>
    <col min="4324" max="4324" width="5.28515625" style="83" customWidth="1"/>
    <col min="4325" max="4325" width="36.28515625" style="83" customWidth="1"/>
    <col min="4326" max="4326" width="5.7109375" style="83" customWidth="1"/>
    <col min="4327" max="4327" width="11.42578125" style="83"/>
    <col min="4328" max="4328" width="20.7109375" style="83" customWidth="1"/>
    <col min="4329" max="4329" width="4.85546875" style="83" customWidth="1"/>
    <col min="4330" max="4330" width="11.42578125" style="83"/>
    <col min="4331" max="4331" width="24.7109375" style="83" customWidth="1"/>
    <col min="4332" max="4332" width="12.28515625" style="83" customWidth="1"/>
    <col min="4333" max="4333" width="11.42578125" style="83"/>
    <col min="4334" max="4334" width="3.42578125" style="83" customWidth="1"/>
    <col min="4335" max="4335" width="11.42578125" style="83"/>
    <col min="4336" max="4336" width="17.7109375" style="83" customWidth="1"/>
    <col min="4337" max="4337" width="3.42578125" style="83" customWidth="1"/>
    <col min="4338" max="4338" width="11.42578125" style="83"/>
    <col min="4339" max="4339" width="23.7109375" style="83" customWidth="1"/>
    <col min="4340" max="4340" width="10" style="83" customWidth="1"/>
    <col min="4341" max="4341" width="11.42578125" style="83"/>
    <col min="4342" max="4343" width="14.7109375" style="83" customWidth="1"/>
    <col min="4344" max="4344" width="12.85546875" style="83" customWidth="1"/>
    <col min="4345" max="4345" width="3.28515625" style="83" customWidth="1"/>
    <col min="4346" max="4346" width="30.28515625" style="83" customWidth="1"/>
    <col min="4347" max="4347" width="5" style="83" customWidth="1"/>
    <col min="4348" max="4348" width="11.42578125" style="83"/>
    <col min="4349" max="4349" width="14.28515625" style="83" customWidth="1"/>
    <col min="4350" max="4350" width="5.7109375" style="83" customWidth="1"/>
    <col min="4351" max="4351" width="11.42578125" style="83"/>
    <col min="4352" max="4352" width="17.28515625" style="83" customWidth="1"/>
    <col min="4353" max="4353" width="12.7109375" style="83" customWidth="1"/>
    <col min="4354" max="4354" width="11.42578125" style="83"/>
    <col min="4355" max="4355" width="5.28515625" style="83" customWidth="1"/>
    <col min="4356" max="4356" width="11.42578125" style="83"/>
    <col min="4357" max="4357" width="17" style="83" customWidth="1"/>
    <col min="4358" max="4358" width="6.28515625" style="83" customWidth="1"/>
    <col min="4359" max="4359" width="11.42578125" style="83"/>
    <col min="4360" max="4360" width="14.28515625" style="83" customWidth="1"/>
    <col min="4361" max="4361" width="7.5703125" style="83" customWidth="1"/>
    <col min="4362" max="4362" width="11.42578125" style="83"/>
    <col min="4363" max="4364" width="14.28515625" style="83" customWidth="1"/>
    <col min="4365" max="4365" width="20.85546875" style="83" customWidth="1"/>
    <col min="4366" max="4366" width="14.42578125" style="83" customWidth="1"/>
    <col min="4367" max="4367" width="15" style="83" customWidth="1"/>
    <col min="4368" max="4368" width="2.7109375" style="83" customWidth="1"/>
    <col min="4369" max="4369" width="11.7109375" style="83" customWidth="1"/>
    <col min="4370" max="4370" width="11.5703125" style="83" customWidth="1"/>
    <col min="4371" max="4371" width="2.28515625" style="83" customWidth="1"/>
    <col min="4372" max="4372" width="41" style="83" customWidth="1"/>
    <col min="4373" max="4373" width="14.28515625" style="83" customWidth="1"/>
    <col min="4374" max="4375" width="11.5703125" style="83" customWidth="1"/>
    <col min="4376" max="4376" width="21.85546875" style="83" customWidth="1"/>
    <col min="4377" max="4568" width="11.42578125" style="83"/>
    <col min="4569" max="4569" width="21.85546875" style="83" customWidth="1"/>
    <col min="4570" max="4570" width="13.85546875" style="83" customWidth="1"/>
    <col min="4571" max="4571" width="38.7109375" style="83" customWidth="1"/>
    <col min="4572" max="4572" width="3" style="83" bestFit="1" customWidth="1"/>
    <col min="4573" max="4573" width="32.28515625" style="83" customWidth="1"/>
    <col min="4574" max="4574" width="46.28515625" style="83" customWidth="1"/>
    <col min="4575" max="4575" width="19" style="83" customWidth="1"/>
    <col min="4576" max="4576" width="11.42578125" style="83"/>
    <col min="4577" max="4577" width="17.7109375" style="83" customWidth="1"/>
    <col min="4578" max="4578" width="11.42578125" style="83"/>
    <col min="4579" max="4579" width="22.28515625" style="83" customWidth="1"/>
    <col min="4580" max="4580" width="5.28515625" style="83" customWidth="1"/>
    <col min="4581" max="4581" width="36.28515625" style="83" customWidth="1"/>
    <col min="4582" max="4582" width="5.7109375" style="83" customWidth="1"/>
    <col min="4583" max="4583" width="11.42578125" style="83"/>
    <col min="4584" max="4584" width="20.7109375" style="83" customWidth="1"/>
    <col min="4585" max="4585" width="4.85546875" style="83" customWidth="1"/>
    <col min="4586" max="4586" width="11.42578125" style="83"/>
    <col min="4587" max="4587" width="24.7109375" style="83" customWidth="1"/>
    <col min="4588" max="4588" width="12.28515625" style="83" customWidth="1"/>
    <col min="4589" max="4589" width="11.42578125" style="83"/>
    <col min="4590" max="4590" width="3.42578125" style="83" customWidth="1"/>
    <col min="4591" max="4591" width="11.42578125" style="83"/>
    <col min="4592" max="4592" width="17.7109375" style="83" customWidth="1"/>
    <col min="4593" max="4593" width="3.42578125" style="83" customWidth="1"/>
    <col min="4594" max="4594" width="11.42578125" style="83"/>
    <col min="4595" max="4595" width="23.7109375" style="83" customWidth="1"/>
    <col min="4596" max="4596" width="10" style="83" customWidth="1"/>
    <col min="4597" max="4597" width="11.42578125" style="83"/>
    <col min="4598" max="4599" width="14.7109375" style="83" customWidth="1"/>
    <col min="4600" max="4600" width="12.85546875" style="83" customWidth="1"/>
    <col min="4601" max="4601" width="3.28515625" style="83" customWidth="1"/>
    <col min="4602" max="4602" width="30.28515625" style="83" customWidth="1"/>
    <col min="4603" max="4603" width="5" style="83" customWidth="1"/>
    <col min="4604" max="4604" width="11.42578125" style="83"/>
    <col min="4605" max="4605" width="14.28515625" style="83" customWidth="1"/>
    <col min="4606" max="4606" width="5.7109375" style="83" customWidth="1"/>
    <col min="4607" max="4607" width="11.42578125" style="83"/>
    <col min="4608" max="4608" width="17.28515625" style="83" customWidth="1"/>
    <col min="4609" max="4609" width="12.7109375" style="83" customWidth="1"/>
    <col min="4610" max="4610" width="11.42578125" style="83"/>
    <col min="4611" max="4611" width="5.28515625" style="83" customWidth="1"/>
    <col min="4612" max="4612" width="11.42578125" style="83"/>
    <col min="4613" max="4613" width="17" style="83" customWidth="1"/>
    <col min="4614" max="4614" width="6.28515625" style="83" customWidth="1"/>
    <col min="4615" max="4615" width="11.42578125" style="83"/>
    <col min="4616" max="4616" width="14.28515625" style="83" customWidth="1"/>
    <col min="4617" max="4617" width="7.5703125" style="83" customWidth="1"/>
    <col min="4618" max="4618" width="11.42578125" style="83"/>
    <col min="4619" max="4620" width="14.28515625" style="83" customWidth="1"/>
    <col min="4621" max="4621" width="20.85546875" style="83" customWidth="1"/>
    <col min="4622" max="4622" width="14.42578125" style="83" customWidth="1"/>
    <col min="4623" max="4623" width="15" style="83" customWidth="1"/>
    <col min="4624" max="4624" width="2.7109375" style="83" customWidth="1"/>
    <col min="4625" max="4625" width="11.7109375" style="83" customWidth="1"/>
    <col min="4626" max="4626" width="11.5703125" style="83" customWidth="1"/>
    <col min="4627" max="4627" width="2.28515625" style="83" customWidth="1"/>
    <col min="4628" max="4628" width="41" style="83" customWidth="1"/>
    <col min="4629" max="4629" width="14.28515625" style="83" customWidth="1"/>
    <col min="4630" max="4631" width="11.5703125" style="83" customWidth="1"/>
    <col min="4632" max="4632" width="21.85546875" style="83" customWidth="1"/>
    <col min="4633" max="4824" width="11.42578125" style="83"/>
    <col min="4825" max="4825" width="21.85546875" style="83" customWidth="1"/>
    <col min="4826" max="4826" width="13.85546875" style="83" customWidth="1"/>
    <col min="4827" max="4827" width="38.7109375" style="83" customWidth="1"/>
    <col min="4828" max="4828" width="3" style="83" bestFit="1" customWidth="1"/>
    <col min="4829" max="4829" width="32.28515625" style="83" customWidth="1"/>
    <col min="4830" max="4830" width="46.28515625" style="83" customWidth="1"/>
    <col min="4831" max="4831" width="19" style="83" customWidth="1"/>
    <col min="4832" max="4832" width="11.42578125" style="83"/>
    <col min="4833" max="4833" width="17.7109375" style="83" customWidth="1"/>
    <col min="4834" max="4834" width="11.42578125" style="83"/>
    <col min="4835" max="4835" width="22.28515625" style="83" customWidth="1"/>
    <col min="4836" max="4836" width="5.28515625" style="83" customWidth="1"/>
    <col min="4837" max="4837" width="36.28515625" style="83" customWidth="1"/>
    <col min="4838" max="4838" width="5.7109375" style="83" customWidth="1"/>
    <col min="4839" max="4839" width="11.42578125" style="83"/>
    <col min="4840" max="4840" width="20.7109375" style="83" customWidth="1"/>
    <col min="4841" max="4841" width="4.85546875" style="83" customWidth="1"/>
    <col min="4842" max="4842" width="11.42578125" style="83"/>
    <col min="4843" max="4843" width="24.7109375" style="83" customWidth="1"/>
    <col min="4844" max="4844" width="12.28515625" style="83" customWidth="1"/>
    <col min="4845" max="4845" width="11.42578125" style="83"/>
    <col min="4846" max="4846" width="3.42578125" style="83" customWidth="1"/>
    <col min="4847" max="4847" width="11.42578125" style="83"/>
    <col min="4848" max="4848" width="17.7109375" style="83" customWidth="1"/>
    <col min="4849" max="4849" width="3.42578125" style="83" customWidth="1"/>
    <col min="4850" max="4850" width="11.42578125" style="83"/>
    <col min="4851" max="4851" width="23.7109375" style="83" customWidth="1"/>
    <col min="4852" max="4852" width="10" style="83" customWidth="1"/>
    <col min="4853" max="4853" width="11.42578125" style="83"/>
    <col min="4854" max="4855" width="14.7109375" style="83" customWidth="1"/>
    <col min="4856" max="4856" width="12.85546875" style="83" customWidth="1"/>
    <col min="4857" max="4857" width="3.28515625" style="83" customWidth="1"/>
    <col min="4858" max="4858" width="30.28515625" style="83" customWidth="1"/>
    <col min="4859" max="4859" width="5" style="83" customWidth="1"/>
    <col min="4860" max="4860" width="11.42578125" style="83"/>
    <col min="4861" max="4861" width="14.28515625" style="83" customWidth="1"/>
    <col min="4862" max="4862" width="5.7109375" style="83" customWidth="1"/>
    <col min="4863" max="4863" width="11.42578125" style="83"/>
    <col min="4864" max="4864" width="17.28515625" style="83" customWidth="1"/>
    <col min="4865" max="4865" width="12.7109375" style="83" customWidth="1"/>
    <col min="4866" max="4866" width="11.42578125" style="83"/>
    <col min="4867" max="4867" width="5.28515625" style="83" customWidth="1"/>
    <col min="4868" max="4868" width="11.42578125" style="83"/>
    <col min="4869" max="4869" width="17" style="83" customWidth="1"/>
    <col min="4870" max="4870" width="6.28515625" style="83" customWidth="1"/>
    <col min="4871" max="4871" width="11.42578125" style="83"/>
    <col min="4872" max="4872" width="14.28515625" style="83" customWidth="1"/>
    <col min="4873" max="4873" width="7.5703125" style="83" customWidth="1"/>
    <col min="4874" max="4874" width="11.42578125" style="83"/>
    <col min="4875" max="4876" width="14.28515625" style="83" customWidth="1"/>
    <col min="4877" max="4877" width="20.85546875" style="83" customWidth="1"/>
    <col min="4878" max="4878" width="14.42578125" style="83" customWidth="1"/>
    <col min="4879" max="4879" width="15" style="83" customWidth="1"/>
    <col min="4880" max="4880" width="2.7109375" style="83" customWidth="1"/>
    <col min="4881" max="4881" width="11.7109375" style="83" customWidth="1"/>
    <col min="4882" max="4882" width="11.5703125" style="83" customWidth="1"/>
    <col min="4883" max="4883" width="2.28515625" style="83" customWidth="1"/>
    <col min="4884" max="4884" width="41" style="83" customWidth="1"/>
    <col min="4885" max="4885" width="14.28515625" style="83" customWidth="1"/>
    <col min="4886" max="4887" width="11.5703125" style="83" customWidth="1"/>
    <col min="4888" max="4888" width="21.85546875" style="83" customWidth="1"/>
    <col min="4889" max="5080" width="11.42578125" style="83"/>
    <col min="5081" max="5081" width="21.85546875" style="83" customWidth="1"/>
    <col min="5082" max="5082" width="13.85546875" style="83" customWidth="1"/>
    <col min="5083" max="5083" width="38.7109375" style="83" customWidth="1"/>
    <col min="5084" max="5084" width="3" style="83" bestFit="1" customWidth="1"/>
    <col min="5085" max="5085" width="32.28515625" style="83" customWidth="1"/>
    <col min="5086" max="5086" width="46.28515625" style="83" customWidth="1"/>
    <col min="5087" max="5087" width="19" style="83" customWidth="1"/>
    <col min="5088" max="5088" width="11.42578125" style="83"/>
    <col min="5089" max="5089" width="17.7109375" style="83" customWidth="1"/>
    <col min="5090" max="5090" width="11.42578125" style="83"/>
    <col min="5091" max="5091" width="22.28515625" style="83" customWidth="1"/>
    <col min="5092" max="5092" width="5.28515625" style="83" customWidth="1"/>
    <col min="5093" max="5093" width="36.28515625" style="83" customWidth="1"/>
    <col min="5094" max="5094" width="5.7109375" style="83" customWidth="1"/>
    <col min="5095" max="5095" width="11.42578125" style="83"/>
    <col min="5096" max="5096" width="20.7109375" style="83" customWidth="1"/>
    <col min="5097" max="5097" width="4.85546875" style="83" customWidth="1"/>
    <col min="5098" max="5098" width="11.42578125" style="83"/>
    <col min="5099" max="5099" width="24.7109375" style="83" customWidth="1"/>
    <col min="5100" max="5100" width="12.28515625" style="83" customWidth="1"/>
    <col min="5101" max="5101" width="11.42578125" style="83"/>
    <col min="5102" max="5102" width="3.42578125" style="83" customWidth="1"/>
    <col min="5103" max="5103" width="11.42578125" style="83"/>
    <col min="5104" max="5104" width="17.7109375" style="83" customWidth="1"/>
    <col min="5105" max="5105" width="3.42578125" style="83" customWidth="1"/>
    <col min="5106" max="5106" width="11.42578125" style="83"/>
    <col min="5107" max="5107" width="23.7109375" style="83" customWidth="1"/>
    <col min="5108" max="5108" width="10" style="83" customWidth="1"/>
    <col min="5109" max="5109" width="11.42578125" style="83"/>
    <col min="5110" max="5111" width="14.7109375" style="83" customWidth="1"/>
    <col min="5112" max="5112" width="12.85546875" style="83" customWidth="1"/>
    <col min="5113" max="5113" width="3.28515625" style="83" customWidth="1"/>
    <col min="5114" max="5114" width="30.28515625" style="83" customWidth="1"/>
    <col min="5115" max="5115" width="5" style="83" customWidth="1"/>
    <col min="5116" max="5116" width="11.42578125" style="83"/>
    <col min="5117" max="5117" width="14.28515625" style="83" customWidth="1"/>
    <col min="5118" max="5118" width="5.7109375" style="83" customWidth="1"/>
    <col min="5119" max="5119" width="11.42578125" style="83"/>
    <col min="5120" max="5120" width="17.28515625" style="83" customWidth="1"/>
    <col min="5121" max="5121" width="12.7109375" style="83" customWidth="1"/>
    <col min="5122" max="5122" width="11.42578125" style="83"/>
    <col min="5123" max="5123" width="5.28515625" style="83" customWidth="1"/>
    <col min="5124" max="5124" width="11.42578125" style="83"/>
    <col min="5125" max="5125" width="17" style="83" customWidth="1"/>
    <col min="5126" max="5126" width="6.28515625" style="83" customWidth="1"/>
    <col min="5127" max="5127" width="11.42578125" style="83"/>
    <col min="5128" max="5128" width="14.28515625" style="83" customWidth="1"/>
    <col min="5129" max="5129" width="7.5703125" style="83" customWidth="1"/>
    <col min="5130" max="5130" width="11.42578125" style="83"/>
    <col min="5131" max="5132" width="14.28515625" style="83" customWidth="1"/>
    <col min="5133" max="5133" width="20.85546875" style="83" customWidth="1"/>
    <col min="5134" max="5134" width="14.42578125" style="83" customWidth="1"/>
    <col min="5135" max="5135" width="15" style="83" customWidth="1"/>
    <col min="5136" max="5136" width="2.7109375" style="83" customWidth="1"/>
    <col min="5137" max="5137" width="11.7109375" style="83" customWidth="1"/>
    <col min="5138" max="5138" width="11.5703125" style="83" customWidth="1"/>
    <col min="5139" max="5139" width="2.28515625" style="83" customWidth="1"/>
    <col min="5140" max="5140" width="41" style="83" customWidth="1"/>
    <col min="5141" max="5141" width="14.28515625" style="83" customWidth="1"/>
    <col min="5142" max="5143" width="11.5703125" style="83" customWidth="1"/>
    <col min="5144" max="5144" width="21.85546875" style="83" customWidth="1"/>
    <col min="5145" max="5336" width="11.42578125" style="83"/>
    <col min="5337" max="5337" width="21.85546875" style="83" customWidth="1"/>
    <col min="5338" max="5338" width="13.85546875" style="83" customWidth="1"/>
    <col min="5339" max="5339" width="38.7109375" style="83" customWidth="1"/>
    <col min="5340" max="5340" width="3" style="83" bestFit="1" customWidth="1"/>
    <col min="5341" max="5341" width="32.28515625" style="83" customWidth="1"/>
    <col min="5342" max="5342" width="46.28515625" style="83" customWidth="1"/>
    <col min="5343" max="5343" width="19" style="83" customWidth="1"/>
    <col min="5344" max="5344" width="11.42578125" style="83"/>
    <col min="5345" max="5345" width="17.7109375" style="83" customWidth="1"/>
    <col min="5346" max="5346" width="11.42578125" style="83"/>
    <col min="5347" max="5347" width="22.28515625" style="83" customWidth="1"/>
    <col min="5348" max="5348" width="5.28515625" style="83" customWidth="1"/>
    <col min="5349" max="5349" width="36.28515625" style="83" customWidth="1"/>
    <col min="5350" max="5350" width="5.7109375" style="83" customWidth="1"/>
    <col min="5351" max="5351" width="11.42578125" style="83"/>
    <col min="5352" max="5352" width="20.7109375" style="83" customWidth="1"/>
    <col min="5353" max="5353" width="4.85546875" style="83" customWidth="1"/>
    <col min="5354" max="5354" width="11.42578125" style="83"/>
    <col min="5355" max="5355" width="24.7109375" style="83" customWidth="1"/>
    <col min="5356" max="5356" width="12.28515625" style="83" customWidth="1"/>
    <col min="5357" max="5357" width="11.42578125" style="83"/>
    <col min="5358" max="5358" width="3.42578125" style="83" customWidth="1"/>
    <col min="5359" max="5359" width="11.42578125" style="83"/>
    <col min="5360" max="5360" width="17.7109375" style="83" customWidth="1"/>
    <col min="5361" max="5361" width="3.42578125" style="83" customWidth="1"/>
    <col min="5362" max="5362" width="11.42578125" style="83"/>
    <col min="5363" max="5363" width="23.7109375" style="83" customWidth="1"/>
    <col min="5364" max="5364" width="10" style="83" customWidth="1"/>
    <col min="5365" max="5365" width="11.42578125" style="83"/>
    <col min="5366" max="5367" width="14.7109375" style="83" customWidth="1"/>
    <col min="5368" max="5368" width="12.85546875" style="83" customWidth="1"/>
    <col min="5369" max="5369" width="3.28515625" style="83" customWidth="1"/>
    <col min="5370" max="5370" width="30.28515625" style="83" customWidth="1"/>
    <col min="5371" max="5371" width="5" style="83" customWidth="1"/>
    <col min="5372" max="5372" width="11.42578125" style="83"/>
    <col min="5373" max="5373" width="14.28515625" style="83" customWidth="1"/>
    <col min="5374" max="5374" width="5.7109375" style="83" customWidth="1"/>
    <col min="5375" max="5375" width="11.42578125" style="83"/>
    <col min="5376" max="5376" width="17.28515625" style="83" customWidth="1"/>
    <col min="5377" max="5377" width="12.7109375" style="83" customWidth="1"/>
    <col min="5378" max="5378" width="11.42578125" style="83"/>
    <col min="5379" max="5379" width="5.28515625" style="83" customWidth="1"/>
    <col min="5380" max="5380" width="11.42578125" style="83"/>
    <col min="5381" max="5381" width="17" style="83" customWidth="1"/>
    <col min="5382" max="5382" width="6.28515625" style="83" customWidth="1"/>
    <col min="5383" max="5383" width="11.42578125" style="83"/>
    <col min="5384" max="5384" width="14.28515625" style="83" customWidth="1"/>
    <col min="5385" max="5385" width="7.5703125" style="83" customWidth="1"/>
    <col min="5386" max="5386" width="11.42578125" style="83"/>
    <col min="5387" max="5388" width="14.28515625" style="83" customWidth="1"/>
    <col min="5389" max="5389" width="20.85546875" style="83" customWidth="1"/>
    <col min="5390" max="5390" width="14.42578125" style="83" customWidth="1"/>
    <col min="5391" max="5391" width="15" style="83" customWidth="1"/>
    <col min="5392" max="5392" width="2.7109375" style="83" customWidth="1"/>
    <col min="5393" max="5393" width="11.7109375" style="83" customWidth="1"/>
    <col min="5394" max="5394" width="11.5703125" style="83" customWidth="1"/>
    <col min="5395" max="5395" width="2.28515625" style="83" customWidth="1"/>
    <col min="5396" max="5396" width="41" style="83" customWidth="1"/>
    <col min="5397" max="5397" width="14.28515625" style="83" customWidth="1"/>
    <col min="5398" max="5399" width="11.5703125" style="83" customWidth="1"/>
    <col min="5400" max="5400" width="21.85546875" style="83" customWidth="1"/>
    <col min="5401" max="5592" width="11.42578125" style="83"/>
    <col min="5593" max="5593" width="21.85546875" style="83" customWidth="1"/>
    <col min="5594" max="5594" width="13.85546875" style="83" customWidth="1"/>
    <col min="5595" max="5595" width="38.7109375" style="83" customWidth="1"/>
    <col min="5596" max="5596" width="3" style="83" bestFit="1" customWidth="1"/>
    <col min="5597" max="5597" width="32.28515625" style="83" customWidth="1"/>
    <col min="5598" max="5598" width="46.28515625" style="83" customWidth="1"/>
    <col min="5599" max="5599" width="19" style="83" customWidth="1"/>
    <col min="5600" max="5600" width="11.42578125" style="83"/>
    <col min="5601" max="5601" width="17.7109375" style="83" customWidth="1"/>
    <col min="5602" max="5602" width="11.42578125" style="83"/>
    <col min="5603" max="5603" width="22.28515625" style="83" customWidth="1"/>
    <col min="5604" max="5604" width="5.28515625" style="83" customWidth="1"/>
    <col min="5605" max="5605" width="36.28515625" style="83" customWidth="1"/>
    <col min="5606" max="5606" width="5.7109375" style="83" customWidth="1"/>
    <col min="5607" max="5607" width="11.42578125" style="83"/>
    <col min="5608" max="5608" width="20.7109375" style="83" customWidth="1"/>
    <col min="5609" max="5609" width="4.85546875" style="83" customWidth="1"/>
    <col min="5610" max="5610" width="11.42578125" style="83"/>
    <col min="5611" max="5611" width="24.7109375" style="83" customWidth="1"/>
    <col min="5612" max="5612" width="12.28515625" style="83" customWidth="1"/>
    <col min="5613" max="5613" width="11.42578125" style="83"/>
    <col min="5614" max="5614" width="3.42578125" style="83" customWidth="1"/>
    <col min="5615" max="5615" width="11.42578125" style="83"/>
    <col min="5616" max="5616" width="17.7109375" style="83" customWidth="1"/>
    <col min="5617" max="5617" width="3.42578125" style="83" customWidth="1"/>
    <col min="5618" max="5618" width="11.42578125" style="83"/>
    <col min="5619" max="5619" width="23.7109375" style="83" customWidth="1"/>
    <col min="5620" max="5620" width="10" style="83" customWidth="1"/>
    <col min="5621" max="5621" width="11.42578125" style="83"/>
    <col min="5622" max="5623" width="14.7109375" style="83" customWidth="1"/>
    <col min="5624" max="5624" width="12.85546875" style="83" customWidth="1"/>
    <col min="5625" max="5625" width="3.28515625" style="83" customWidth="1"/>
    <col min="5626" max="5626" width="30.28515625" style="83" customWidth="1"/>
    <col min="5627" max="5627" width="5" style="83" customWidth="1"/>
    <col min="5628" max="5628" width="11.42578125" style="83"/>
    <col min="5629" max="5629" width="14.28515625" style="83" customWidth="1"/>
    <col min="5630" max="5630" width="5.7109375" style="83" customWidth="1"/>
    <col min="5631" max="5631" width="11.42578125" style="83"/>
    <col min="5632" max="5632" width="17.28515625" style="83" customWidth="1"/>
    <col min="5633" max="5633" width="12.7109375" style="83" customWidth="1"/>
    <col min="5634" max="5634" width="11.42578125" style="83"/>
    <col min="5635" max="5635" width="5.28515625" style="83" customWidth="1"/>
    <col min="5636" max="5636" width="11.42578125" style="83"/>
    <col min="5637" max="5637" width="17" style="83" customWidth="1"/>
    <col min="5638" max="5638" width="6.28515625" style="83" customWidth="1"/>
    <col min="5639" max="5639" width="11.42578125" style="83"/>
    <col min="5640" max="5640" width="14.28515625" style="83" customWidth="1"/>
    <col min="5641" max="5641" width="7.5703125" style="83" customWidth="1"/>
    <col min="5642" max="5642" width="11.42578125" style="83"/>
    <col min="5643" max="5644" width="14.28515625" style="83" customWidth="1"/>
    <col min="5645" max="5645" width="20.85546875" style="83" customWidth="1"/>
    <col min="5646" max="5646" width="14.42578125" style="83" customWidth="1"/>
    <col min="5647" max="5647" width="15" style="83" customWidth="1"/>
    <col min="5648" max="5648" width="2.7109375" style="83" customWidth="1"/>
    <col min="5649" max="5649" width="11.7109375" style="83" customWidth="1"/>
    <col min="5650" max="5650" width="11.5703125" style="83" customWidth="1"/>
    <col min="5651" max="5651" width="2.28515625" style="83" customWidth="1"/>
    <col min="5652" max="5652" width="41" style="83" customWidth="1"/>
    <col min="5653" max="5653" width="14.28515625" style="83" customWidth="1"/>
    <col min="5654" max="5655" width="11.5703125" style="83" customWidth="1"/>
    <col min="5656" max="5656" width="21.85546875" style="83" customWidth="1"/>
    <col min="5657" max="5848" width="11.42578125" style="83"/>
    <col min="5849" max="5849" width="21.85546875" style="83" customWidth="1"/>
    <col min="5850" max="5850" width="13.85546875" style="83" customWidth="1"/>
    <col min="5851" max="5851" width="38.7109375" style="83" customWidth="1"/>
    <col min="5852" max="5852" width="3" style="83" bestFit="1" customWidth="1"/>
    <col min="5853" max="5853" width="32.28515625" style="83" customWidth="1"/>
    <col min="5854" max="5854" width="46.28515625" style="83" customWidth="1"/>
    <col min="5855" max="5855" width="19" style="83" customWidth="1"/>
    <col min="5856" max="5856" width="11.42578125" style="83"/>
    <col min="5857" max="5857" width="17.7109375" style="83" customWidth="1"/>
    <col min="5858" max="5858" width="11.42578125" style="83"/>
    <col min="5859" max="5859" width="22.28515625" style="83" customWidth="1"/>
    <col min="5860" max="5860" width="5.28515625" style="83" customWidth="1"/>
    <col min="5861" max="5861" width="36.28515625" style="83" customWidth="1"/>
    <col min="5862" max="5862" width="5.7109375" style="83" customWidth="1"/>
    <col min="5863" max="5863" width="11.42578125" style="83"/>
    <col min="5864" max="5864" width="20.7109375" style="83" customWidth="1"/>
    <col min="5865" max="5865" width="4.85546875" style="83" customWidth="1"/>
    <col min="5866" max="5866" width="11.42578125" style="83"/>
    <col min="5867" max="5867" width="24.7109375" style="83" customWidth="1"/>
    <col min="5868" max="5868" width="12.28515625" style="83" customWidth="1"/>
    <col min="5869" max="5869" width="11.42578125" style="83"/>
    <col min="5870" max="5870" width="3.42578125" style="83" customWidth="1"/>
    <col min="5871" max="5871" width="11.42578125" style="83"/>
    <col min="5872" max="5872" width="17.7109375" style="83" customWidth="1"/>
    <col min="5873" max="5873" width="3.42578125" style="83" customWidth="1"/>
    <col min="5874" max="5874" width="11.42578125" style="83"/>
    <col min="5875" max="5875" width="23.7109375" style="83" customWidth="1"/>
    <col min="5876" max="5876" width="10" style="83" customWidth="1"/>
    <col min="5877" max="5877" width="11.42578125" style="83"/>
    <col min="5878" max="5879" width="14.7109375" style="83" customWidth="1"/>
    <col min="5880" max="5880" width="12.85546875" style="83" customWidth="1"/>
    <col min="5881" max="5881" width="3.28515625" style="83" customWidth="1"/>
    <col min="5882" max="5882" width="30.28515625" style="83" customWidth="1"/>
    <col min="5883" max="5883" width="5" style="83" customWidth="1"/>
    <col min="5884" max="5884" width="11.42578125" style="83"/>
    <col min="5885" max="5885" width="14.28515625" style="83" customWidth="1"/>
    <col min="5886" max="5886" width="5.7109375" style="83" customWidth="1"/>
    <col min="5887" max="5887" width="11.42578125" style="83"/>
    <col min="5888" max="5888" width="17.28515625" style="83" customWidth="1"/>
    <col min="5889" max="5889" width="12.7109375" style="83" customWidth="1"/>
    <col min="5890" max="5890" width="11.42578125" style="83"/>
    <col min="5891" max="5891" width="5.28515625" style="83" customWidth="1"/>
    <col min="5892" max="5892" width="11.42578125" style="83"/>
    <col min="5893" max="5893" width="17" style="83" customWidth="1"/>
    <col min="5894" max="5894" width="6.28515625" style="83" customWidth="1"/>
    <col min="5895" max="5895" width="11.42578125" style="83"/>
    <col min="5896" max="5896" width="14.28515625" style="83" customWidth="1"/>
    <col min="5897" max="5897" width="7.5703125" style="83" customWidth="1"/>
    <col min="5898" max="5898" width="11.42578125" style="83"/>
    <col min="5899" max="5900" width="14.28515625" style="83" customWidth="1"/>
    <col min="5901" max="5901" width="20.85546875" style="83" customWidth="1"/>
    <col min="5902" max="5902" width="14.42578125" style="83" customWidth="1"/>
    <col min="5903" max="5903" width="15" style="83" customWidth="1"/>
    <col min="5904" max="5904" width="2.7109375" style="83" customWidth="1"/>
    <col min="5905" max="5905" width="11.7109375" style="83" customWidth="1"/>
    <col min="5906" max="5906" width="11.5703125" style="83" customWidth="1"/>
    <col min="5907" max="5907" width="2.28515625" style="83" customWidth="1"/>
    <col min="5908" max="5908" width="41" style="83" customWidth="1"/>
    <col min="5909" max="5909" width="14.28515625" style="83" customWidth="1"/>
    <col min="5910" max="5911" width="11.5703125" style="83" customWidth="1"/>
    <col min="5912" max="5912" width="21.85546875" style="83" customWidth="1"/>
    <col min="5913" max="6104" width="11.42578125" style="83"/>
    <col min="6105" max="6105" width="21.85546875" style="83" customWidth="1"/>
    <col min="6106" max="6106" width="13.85546875" style="83" customWidth="1"/>
    <col min="6107" max="6107" width="38.7109375" style="83" customWidth="1"/>
    <col min="6108" max="6108" width="3" style="83" bestFit="1" customWidth="1"/>
    <col min="6109" max="6109" width="32.28515625" style="83" customWidth="1"/>
    <col min="6110" max="6110" width="46.28515625" style="83" customWidth="1"/>
    <col min="6111" max="6111" width="19" style="83" customWidth="1"/>
    <col min="6112" max="6112" width="11.42578125" style="83"/>
    <col min="6113" max="6113" width="17.7109375" style="83" customWidth="1"/>
    <col min="6114" max="6114" width="11.42578125" style="83"/>
    <col min="6115" max="6115" width="22.28515625" style="83" customWidth="1"/>
    <col min="6116" max="6116" width="5.28515625" style="83" customWidth="1"/>
    <col min="6117" max="6117" width="36.28515625" style="83" customWidth="1"/>
    <col min="6118" max="6118" width="5.7109375" style="83" customWidth="1"/>
    <col min="6119" max="6119" width="11.42578125" style="83"/>
    <col min="6120" max="6120" width="20.7109375" style="83" customWidth="1"/>
    <col min="6121" max="6121" width="4.85546875" style="83" customWidth="1"/>
    <col min="6122" max="6122" width="11.42578125" style="83"/>
    <col min="6123" max="6123" width="24.7109375" style="83" customWidth="1"/>
    <col min="6124" max="6124" width="12.28515625" style="83" customWidth="1"/>
    <col min="6125" max="6125" width="11.42578125" style="83"/>
    <col min="6126" max="6126" width="3.42578125" style="83" customWidth="1"/>
    <col min="6127" max="6127" width="11.42578125" style="83"/>
    <col min="6128" max="6128" width="17.7109375" style="83" customWidth="1"/>
    <col min="6129" max="6129" width="3.42578125" style="83" customWidth="1"/>
    <col min="6130" max="6130" width="11.42578125" style="83"/>
    <col min="6131" max="6131" width="23.7109375" style="83" customWidth="1"/>
    <col min="6132" max="6132" width="10" style="83" customWidth="1"/>
    <col min="6133" max="6133" width="11.42578125" style="83"/>
    <col min="6134" max="6135" width="14.7109375" style="83" customWidth="1"/>
    <col min="6136" max="6136" width="12.85546875" style="83" customWidth="1"/>
    <col min="6137" max="6137" width="3.28515625" style="83" customWidth="1"/>
    <col min="6138" max="6138" width="30.28515625" style="83" customWidth="1"/>
    <col min="6139" max="6139" width="5" style="83" customWidth="1"/>
    <col min="6140" max="6140" width="11.42578125" style="83"/>
    <col min="6141" max="6141" width="14.28515625" style="83" customWidth="1"/>
    <col min="6142" max="6142" width="5.7109375" style="83" customWidth="1"/>
    <col min="6143" max="6143" width="11.42578125" style="83"/>
    <col min="6144" max="6144" width="17.28515625" style="83" customWidth="1"/>
    <col min="6145" max="6145" width="12.7109375" style="83" customWidth="1"/>
    <col min="6146" max="6146" width="11.42578125" style="83"/>
    <col min="6147" max="6147" width="5.28515625" style="83" customWidth="1"/>
    <col min="6148" max="6148" width="11.42578125" style="83"/>
    <col min="6149" max="6149" width="17" style="83" customWidth="1"/>
    <col min="6150" max="6150" width="6.28515625" style="83" customWidth="1"/>
    <col min="6151" max="6151" width="11.42578125" style="83"/>
    <col min="6152" max="6152" width="14.28515625" style="83" customWidth="1"/>
    <col min="6153" max="6153" width="7.5703125" style="83" customWidth="1"/>
    <col min="6154" max="6154" width="11.42578125" style="83"/>
    <col min="6155" max="6156" width="14.28515625" style="83" customWidth="1"/>
    <col min="6157" max="6157" width="20.85546875" style="83" customWidth="1"/>
    <col min="6158" max="6158" width="14.42578125" style="83" customWidth="1"/>
    <col min="6159" max="6159" width="15" style="83" customWidth="1"/>
    <col min="6160" max="6160" width="2.7109375" style="83" customWidth="1"/>
    <col min="6161" max="6161" width="11.7109375" style="83" customWidth="1"/>
    <col min="6162" max="6162" width="11.5703125" style="83" customWidth="1"/>
    <col min="6163" max="6163" width="2.28515625" style="83" customWidth="1"/>
    <col min="6164" max="6164" width="41" style="83" customWidth="1"/>
    <col min="6165" max="6165" width="14.28515625" style="83" customWidth="1"/>
    <col min="6166" max="6167" width="11.5703125" style="83" customWidth="1"/>
    <col min="6168" max="6168" width="21.85546875" style="83" customWidth="1"/>
    <col min="6169" max="6360" width="11.42578125" style="83"/>
    <col min="6361" max="6361" width="21.85546875" style="83" customWidth="1"/>
    <col min="6362" max="6362" width="13.85546875" style="83" customWidth="1"/>
    <col min="6363" max="6363" width="38.7109375" style="83" customWidth="1"/>
    <col min="6364" max="6364" width="3" style="83" bestFit="1" customWidth="1"/>
    <col min="6365" max="6365" width="32.28515625" style="83" customWidth="1"/>
    <col min="6366" max="6366" width="46.28515625" style="83" customWidth="1"/>
    <col min="6367" max="6367" width="19" style="83" customWidth="1"/>
    <col min="6368" max="6368" width="11.42578125" style="83"/>
    <col min="6369" max="6369" width="17.7109375" style="83" customWidth="1"/>
    <col min="6370" max="6370" width="11.42578125" style="83"/>
    <col min="6371" max="6371" width="22.28515625" style="83" customWidth="1"/>
    <col min="6372" max="6372" width="5.28515625" style="83" customWidth="1"/>
    <col min="6373" max="6373" width="36.28515625" style="83" customWidth="1"/>
    <col min="6374" max="6374" width="5.7109375" style="83" customWidth="1"/>
    <col min="6375" max="6375" width="11.42578125" style="83"/>
    <col min="6376" max="6376" width="20.7109375" style="83" customWidth="1"/>
    <col min="6377" max="6377" width="4.85546875" style="83" customWidth="1"/>
    <col min="6378" max="6378" width="11.42578125" style="83"/>
    <col min="6379" max="6379" width="24.7109375" style="83" customWidth="1"/>
    <col min="6380" max="6380" width="12.28515625" style="83" customWidth="1"/>
    <col min="6381" max="6381" width="11.42578125" style="83"/>
    <col min="6382" max="6382" width="3.42578125" style="83" customWidth="1"/>
    <col min="6383" max="6383" width="11.42578125" style="83"/>
    <col min="6384" max="6384" width="17.7109375" style="83" customWidth="1"/>
    <col min="6385" max="6385" width="3.42578125" style="83" customWidth="1"/>
    <col min="6386" max="6386" width="11.42578125" style="83"/>
    <col min="6387" max="6387" width="23.7109375" style="83" customWidth="1"/>
    <col min="6388" max="6388" width="10" style="83" customWidth="1"/>
    <col min="6389" max="6389" width="11.42578125" style="83"/>
    <col min="6390" max="6391" width="14.7109375" style="83" customWidth="1"/>
    <col min="6392" max="6392" width="12.85546875" style="83" customWidth="1"/>
    <col min="6393" max="6393" width="3.28515625" style="83" customWidth="1"/>
    <col min="6394" max="6394" width="30.28515625" style="83" customWidth="1"/>
    <col min="6395" max="6395" width="5" style="83" customWidth="1"/>
    <col min="6396" max="6396" width="11.42578125" style="83"/>
    <col min="6397" max="6397" width="14.28515625" style="83" customWidth="1"/>
    <col min="6398" max="6398" width="5.7109375" style="83" customWidth="1"/>
    <col min="6399" max="6399" width="11.42578125" style="83"/>
    <col min="6400" max="6400" width="17.28515625" style="83" customWidth="1"/>
    <col min="6401" max="6401" width="12.7109375" style="83" customWidth="1"/>
    <col min="6402" max="6402" width="11.42578125" style="83"/>
    <col min="6403" max="6403" width="5.28515625" style="83" customWidth="1"/>
    <col min="6404" max="6404" width="11.42578125" style="83"/>
    <col min="6405" max="6405" width="17" style="83" customWidth="1"/>
    <col min="6406" max="6406" width="6.28515625" style="83" customWidth="1"/>
    <col min="6407" max="6407" width="11.42578125" style="83"/>
    <col min="6408" max="6408" width="14.28515625" style="83" customWidth="1"/>
    <col min="6409" max="6409" width="7.5703125" style="83" customWidth="1"/>
    <col min="6410" max="6410" width="11.42578125" style="83"/>
    <col min="6411" max="6412" width="14.28515625" style="83" customWidth="1"/>
    <col min="6413" max="6413" width="20.85546875" style="83" customWidth="1"/>
    <col min="6414" max="6414" width="14.42578125" style="83" customWidth="1"/>
    <col min="6415" max="6415" width="15" style="83" customWidth="1"/>
    <col min="6416" max="6416" width="2.7109375" style="83" customWidth="1"/>
    <col min="6417" max="6417" width="11.7109375" style="83" customWidth="1"/>
    <col min="6418" max="6418" width="11.5703125" style="83" customWidth="1"/>
    <col min="6419" max="6419" width="2.28515625" style="83" customWidth="1"/>
    <col min="6420" max="6420" width="41" style="83" customWidth="1"/>
    <col min="6421" max="6421" width="14.28515625" style="83" customWidth="1"/>
    <col min="6422" max="6423" width="11.5703125" style="83" customWidth="1"/>
    <col min="6424" max="6424" width="21.85546875" style="83" customWidth="1"/>
    <col min="6425" max="6616" width="11.42578125" style="83"/>
    <col min="6617" max="6617" width="21.85546875" style="83" customWidth="1"/>
    <col min="6618" max="6618" width="13.85546875" style="83" customWidth="1"/>
    <col min="6619" max="6619" width="38.7109375" style="83" customWidth="1"/>
    <col min="6620" max="6620" width="3" style="83" bestFit="1" customWidth="1"/>
    <col min="6621" max="6621" width="32.28515625" style="83" customWidth="1"/>
    <col min="6622" max="6622" width="46.28515625" style="83" customWidth="1"/>
    <col min="6623" max="6623" width="19" style="83" customWidth="1"/>
    <col min="6624" max="6624" width="11.42578125" style="83"/>
    <col min="6625" max="6625" width="17.7109375" style="83" customWidth="1"/>
    <col min="6626" max="6626" width="11.42578125" style="83"/>
    <col min="6627" max="6627" width="22.28515625" style="83" customWidth="1"/>
    <col min="6628" max="6628" width="5.28515625" style="83" customWidth="1"/>
    <col min="6629" max="6629" width="36.28515625" style="83" customWidth="1"/>
    <col min="6630" max="6630" width="5.7109375" style="83" customWidth="1"/>
    <col min="6631" max="6631" width="11.42578125" style="83"/>
    <col min="6632" max="6632" width="20.7109375" style="83" customWidth="1"/>
    <col min="6633" max="6633" width="4.85546875" style="83" customWidth="1"/>
    <col min="6634" max="6634" width="11.42578125" style="83"/>
    <col min="6635" max="6635" width="24.7109375" style="83" customWidth="1"/>
    <col min="6636" max="6636" width="12.28515625" style="83" customWidth="1"/>
    <col min="6637" max="6637" width="11.42578125" style="83"/>
    <col min="6638" max="6638" width="3.42578125" style="83" customWidth="1"/>
    <col min="6639" max="6639" width="11.42578125" style="83"/>
    <col min="6640" max="6640" width="17.7109375" style="83" customWidth="1"/>
    <col min="6641" max="6641" width="3.42578125" style="83" customWidth="1"/>
    <col min="6642" max="6642" width="11.42578125" style="83"/>
    <col min="6643" max="6643" width="23.7109375" style="83" customWidth="1"/>
    <col min="6644" max="6644" width="10" style="83" customWidth="1"/>
    <col min="6645" max="6645" width="11.42578125" style="83"/>
    <col min="6646" max="6647" width="14.7109375" style="83" customWidth="1"/>
    <col min="6648" max="6648" width="12.85546875" style="83" customWidth="1"/>
    <col min="6649" max="6649" width="3.28515625" style="83" customWidth="1"/>
    <col min="6650" max="6650" width="30.28515625" style="83" customWidth="1"/>
    <col min="6651" max="6651" width="5" style="83" customWidth="1"/>
    <col min="6652" max="6652" width="11.42578125" style="83"/>
    <col min="6653" max="6653" width="14.28515625" style="83" customWidth="1"/>
    <col min="6654" max="6654" width="5.7109375" style="83" customWidth="1"/>
    <col min="6655" max="6655" width="11.42578125" style="83"/>
    <col min="6656" max="6656" width="17.28515625" style="83" customWidth="1"/>
    <col min="6657" max="6657" width="12.7109375" style="83" customWidth="1"/>
    <col min="6658" max="6658" width="11.42578125" style="83"/>
    <col min="6659" max="6659" width="5.28515625" style="83" customWidth="1"/>
    <col min="6660" max="6660" width="11.42578125" style="83"/>
    <col min="6661" max="6661" width="17" style="83" customWidth="1"/>
    <col min="6662" max="6662" width="6.28515625" style="83" customWidth="1"/>
    <col min="6663" max="6663" width="11.42578125" style="83"/>
    <col min="6664" max="6664" width="14.28515625" style="83" customWidth="1"/>
    <col min="6665" max="6665" width="7.5703125" style="83" customWidth="1"/>
    <col min="6666" max="6666" width="11.42578125" style="83"/>
    <col min="6667" max="6668" width="14.28515625" style="83" customWidth="1"/>
    <col min="6669" max="6669" width="20.85546875" style="83" customWidth="1"/>
    <col min="6670" max="6670" width="14.42578125" style="83" customWidth="1"/>
    <col min="6671" max="6671" width="15" style="83" customWidth="1"/>
    <col min="6672" max="6672" width="2.7109375" style="83" customWidth="1"/>
    <col min="6673" max="6673" width="11.7109375" style="83" customWidth="1"/>
    <col min="6674" max="6674" width="11.5703125" style="83" customWidth="1"/>
    <col min="6675" max="6675" width="2.28515625" style="83" customWidth="1"/>
    <col min="6676" max="6676" width="41" style="83" customWidth="1"/>
    <col min="6677" max="6677" width="14.28515625" style="83" customWidth="1"/>
    <col min="6678" max="6679" width="11.5703125" style="83" customWidth="1"/>
    <col min="6680" max="6680" width="21.85546875" style="83" customWidth="1"/>
    <col min="6681" max="6872" width="11.42578125" style="83"/>
    <col min="6873" max="6873" width="21.85546875" style="83" customWidth="1"/>
    <col min="6874" max="6874" width="13.85546875" style="83" customWidth="1"/>
    <col min="6875" max="6875" width="38.7109375" style="83" customWidth="1"/>
    <col min="6876" max="6876" width="3" style="83" bestFit="1" customWidth="1"/>
    <col min="6877" max="6877" width="32.28515625" style="83" customWidth="1"/>
    <col min="6878" max="6878" width="46.28515625" style="83" customWidth="1"/>
    <col min="6879" max="6879" width="19" style="83" customWidth="1"/>
    <col min="6880" max="6880" width="11.42578125" style="83"/>
    <col min="6881" max="6881" width="17.7109375" style="83" customWidth="1"/>
    <col min="6882" max="6882" width="11.42578125" style="83"/>
    <col min="6883" max="6883" width="22.28515625" style="83" customWidth="1"/>
    <col min="6884" max="6884" width="5.28515625" style="83" customWidth="1"/>
    <col min="6885" max="6885" width="36.28515625" style="83" customWidth="1"/>
    <col min="6886" max="6886" width="5.7109375" style="83" customWidth="1"/>
    <col min="6887" max="6887" width="11.42578125" style="83"/>
    <col min="6888" max="6888" width="20.7109375" style="83" customWidth="1"/>
    <col min="6889" max="6889" width="4.85546875" style="83" customWidth="1"/>
    <col min="6890" max="6890" width="11.42578125" style="83"/>
    <col min="6891" max="6891" width="24.7109375" style="83" customWidth="1"/>
    <col min="6892" max="6892" width="12.28515625" style="83" customWidth="1"/>
    <col min="6893" max="6893" width="11.42578125" style="83"/>
    <col min="6894" max="6894" width="3.42578125" style="83" customWidth="1"/>
    <col min="6895" max="6895" width="11.42578125" style="83"/>
    <col min="6896" max="6896" width="17.7109375" style="83" customWidth="1"/>
    <col min="6897" max="6897" width="3.42578125" style="83" customWidth="1"/>
    <col min="6898" max="6898" width="11.42578125" style="83"/>
    <col min="6899" max="6899" width="23.7109375" style="83" customWidth="1"/>
    <col min="6900" max="6900" width="10" style="83" customWidth="1"/>
    <col min="6901" max="6901" width="11.42578125" style="83"/>
    <col min="6902" max="6903" width="14.7109375" style="83" customWidth="1"/>
    <col min="6904" max="6904" width="12.85546875" style="83" customWidth="1"/>
    <col min="6905" max="6905" width="3.28515625" style="83" customWidth="1"/>
    <col min="6906" max="6906" width="30.28515625" style="83" customWidth="1"/>
    <col min="6907" max="6907" width="5" style="83" customWidth="1"/>
    <col min="6908" max="6908" width="11.42578125" style="83"/>
    <col min="6909" max="6909" width="14.28515625" style="83" customWidth="1"/>
    <col min="6910" max="6910" width="5.7109375" style="83" customWidth="1"/>
    <col min="6911" max="6911" width="11.42578125" style="83"/>
    <col min="6912" max="6912" width="17.28515625" style="83" customWidth="1"/>
    <col min="6913" max="6913" width="12.7109375" style="83" customWidth="1"/>
    <col min="6914" max="6914" width="11.42578125" style="83"/>
    <col min="6915" max="6915" width="5.28515625" style="83" customWidth="1"/>
    <col min="6916" max="6916" width="11.42578125" style="83"/>
    <col min="6917" max="6917" width="17" style="83" customWidth="1"/>
    <col min="6918" max="6918" width="6.28515625" style="83" customWidth="1"/>
    <col min="6919" max="6919" width="11.42578125" style="83"/>
    <col min="6920" max="6920" width="14.28515625" style="83" customWidth="1"/>
    <col min="6921" max="6921" width="7.5703125" style="83" customWidth="1"/>
    <col min="6922" max="6922" width="11.42578125" style="83"/>
    <col min="6923" max="6924" width="14.28515625" style="83" customWidth="1"/>
    <col min="6925" max="6925" width="20.85546875" style="83" customWidth="1"/>
    <col min="6926" max="6926" width="14.42578125" style="83" customWidth="1"/>
    <col min="6927" max="6927" width="15" style="83" customWidth="1"/>
    <col min="6928" max="6928" width="2.7109375" style="83" customWidth="1"/>
    <col min="6929" max="6929" width="11.7109375" style="83" customWidth="1"/>
    <col min="6930" max="6930" width="11.5703125" style="83" customWidth="1"/>
    <col min="6931" max="6931" width="2.28515625" style="83" customWidth="1"/>
    <col min="6932" max="6932" width="41" style="83" customWidth="1"/>
    <col min="6933" max="6933" width="14.28515625" style="83" customWidth="1"/>
    <col min="6934" max="6935" width="11.5703125" style="83" customWidth="1"/>
    <col min="6936" max="6936" width="21.85546875" style="83" customWidth="1"/>
    <col min="6937" max="7128" width="11.42578125" style="83"/>
    <col min="7129" max="7129" width="21.85546875" style="83" customWidth="1"/>
    <col min="7130" max="7130" width="13.85546875" style="83" customWidth="1"/>
    <col min="7131" max="7131" width="38.7109375" style="83" customWidth="1"/>
    <col min="7132" max="7132" width="3" style="83" bestFit="1" customWidth="1"/>
    <col min="7133" max="7133" width="32.28515625" style="83" customWidth="1"/>
    <col min="7134" max="7134" width="46.28515625" style="83" customWidth="1"/>
    <col min="7135" max="7135" width="19" style="83" customWidth="1"/>
    <col min="7136" max="7136" width="11.42578125" style="83"/>
    <col min="7137" max="7137" width="17.7109375" style="83" customWidth="1"/>
    <col min="7138" max="7138" width="11.42578125" style="83"/>
    <col min="7139" max="7139" width="22.28515625" style="83" customWidth="1"/>
    <col min="7140" max="7140" width="5.28515625" style="83" customWidth="1"/>
    <col min="7141" max="7141" width="36.28515625" style="83" customWidth="1"/>
    <col min="7142" max="7142" width="5.7109375" style="83" customWidth="1"/>
    <col min="7143" max="7143" width="11.42578125" style="83"/>
    <col min="7144" max="7144" width="20.7109375" style="83" customWidth="1"/>
    <col min="7145" max="7145" width="4.85546875" style="83" customWidth="1"/>
    <col min="7146" max="7146" width="11.42578125" style="83"/>
    <col min="7147" max="7147" width="24.7109375" style="83" customWidth="1"/>
    <col min="7148" max="7148" width="12.28515625" style="83" customWidth="1"/>
    <col min="7149" max="7149" width="11.42578125" style="83"/>
    <col min="7150" max="7150" width="3.42578125" style="83" customWidth="1"/>
    <col min="7151" max="7151" width="11.42578125" style="83"/>
    <col min="7152" max="7152" width="17.7109375" style="83" customWidth="1"/>
    <col min="7153" max="7153" width="3.42578125" style="83" customWidth="1"/>
    <col min="7154" max="7154" width="11.42578125" style="83"/>
    <col min="7155" max="7155" width="23.7109375" style="83" customWidth="1"/>
    <col min="7156" max="7156" width="10" style="83" customWidth="1"/>
    <col min="7157" max="7157" width="11.42578125" style="83"/>
    <col min="7158" max="7159" width="14.7109375" style="83" customWidth="1"/>
    <col min="7160" max="7160" width="12.85546875" style="83" customWidth="1"/>
    <col min="7161" max="7161" width="3.28515625" style="83" customWidth="1"/>
    <col min="7162" max="7162" width="30.28515625" style="83" customWidth="1"/>
    <col min="7163" max="7163" width="5" style="83" customWidth="1"/>
    <col min="7164" max="7164" width="11.42578125" style="83"/>
    <col min="7165" max="7165" width="14.28515625" style="83" customWidth="1"/>
    <col min="7166" max="7166" width="5.7109375" style="83" customWidth="1"/>
    <col min="7167" max="7167" width="11.42578125" style="83"/>
    <col min="7168" max="7168" width="17.28515625" style="83" customWidth="1"/>
    <col min="7169" max="7169" width="12.7109375" style="83" customWidth="1"/>
    <col min="7170" max="7170" width="11.42578125" style="83"/>
    <col min="7171" max="7171" width="5.28515625" style="83" customWidth="1"/>
    <col min="7172" max="7172" width="11.42578125" style="83"/>
    <col min="7173" max="7173" width="17" style="83" customWidth="1"/>
    <col min="7174" max="7174" width="6.28515625" style="83" customWidth="1"/>
    <col min="7175" max="7175" width="11.42578125" style="83"/>
    <col min="7176" max="7176" width="14.28515625" style="83" customWidth="1"/>
    <col min="7177" max="7177" width="7.5703125" style="83" customWidth="1"/>
    <col min="7178" max="7178" width="11.42578125" style="83"/>
    <col min="7179" max="7180" width="14.28515625" style="83" customWidth="1"/>
    <col min="7181" max="7181" width="20.85546875" style="83" customWidth="1"/>
    <col min="7182" max="7182" width="14.42578125" style="83" customWidth="1"/>
    <col min="7183" max="7183" width="15" style="83" customWidth="1"/>
    <col min="7184" max="7184" width="2.7109375" style="83" customWidth="1"/>
    <col min="7185" max="7185" width="11.7109375" style="83" customWidth="1"/>
    <col min="7186" max="7186" width="11.5703125" style="83" customWidth="1"/>
    <col min="7187" max="7187" width="2.28515625" style="83" customWidth="1"/>
    <col min="7188" max="7188" width="41" style="83" customWidth="1"/>
    <col min="7189" max="7189" width="14.28515625" style="83" customWidth="1"/>
    <col min="7190" max="7191" width="11.5703125" style="83" customWidth="1"/>
    <col min="7192" max="7192" width="21.85546875" style="83" customWidth="1"/>
    <col min="7193" max="7384" width="11.42578125" style="83"/>
    <col min="7385" max="7385" width="21.85546875" style="83" customWidth="1"/>
    <col min="7386" max="7386" width="13.85546875" style="83" customWidth="1"/>
    <col min="7387" max="7387" width="38.7109375" style="83" customWidth="1"/>
    <col min="7388" max="7388" width="3" style="83" bestFit="1" customWidth="1"/>
    <col min="7389" max="7389" width="32.28515625" style="83" customWidth="1"/>
    <col min="7390" max="7390" width="46.28515625" style="83" customWidth="1"/>
    <col min="7391" max="7391" width="19" style="83" customWidth="1"/>
    <col min="7392" max="7392" width="11.42578125" style="83"/>
    <col min="7393" max="7393" width="17.7109375" style="83" customWidth="1"/>
    <col min="7394" max="7394" width="11.42578125" style="83"/>
    <col min="7395" max="7395" width="22.28515625" style="83" customWidth="1"/>
    <col min="7396" max="7396" width="5.28515625" style="83" customWidth="1"/>
    <col min="7397" max="7397" width="36.28515625" style="83" customWidth="1"/>
    <col min="7398" max="7398" width="5.7109375" style="83" customWidth="1"/>
    <col min="7399" max="7399" width="11.42578125" style="83"/>
    <col min="7400" max="7400" width="20.7109375" style="83" customWidth="1"/>
    <col min="7401" max="7401" width="4.85546875" style="83" customWidth="1"/>
    <col min="7402" max="7402" width="11.42578125" style="83"/>
    <col min="7403" max="7403" width="24.7109375" style="83" customWidth="1"/>
    <col min="7404" max="7404" width="12.28515625" style="83" customWidth="1"/>
    <col min="7405" max="7405" width="11.42578125" style="83"/>
    <col min="7406" max="7406" width="3.42578125" style="83" customWidth="1"/>
    <col min="7407" max="7407" width="11.42578125" style="83"/>
    <col min="7408" max="7408" width="17.7109375" style="83" customWidth="1"/>
    <col min="7409" max="7409" width="3.42578125" style="83" customWidth="1"/>
    <col min="7410" max="7410" width="11.42578125" style="83"/>
    <col min="7411" max="7411" width="23.7109375" style="83" customWidth="1"/>
    <col min="7412" max="7412" width="10" style="83" customWidth="1"/>
    <col min="7413" max="7413" width="11.42578125" style="83"/>
    <col min="7414" max="7415" width="14.7109375" style="83" customWidth="1"/>
    <col min="7416" max="7416" width="12.85546875" style="83" customWidth="1"/>
    <col min="7417" max="7417" width="3.28515625" style="83" customWidth="1"/>
    <col min="7418" max="7418" width="30.28515625" style="83" customWidth="1"/>
    <col min="7419" max="7419" width="5" style="83" customWidth="1"/>
    <col min="7420" max="7420" width="11.42578125" style="83"/>
    <col min="7421" max="7421" width="14.28515625" style="83" customWidth="1"/>
    <col min="7422" max="7422" width="5.7109375" style="83" customWidth="1"/>
    <col min="7423" max="7423" width="11.42578125" style="83"/>
    <col min="7424" max="7424" width="17.28515625" style="83" customWidth="1"/>
    <col min="7425" max="7425" width="12.7109375" style="83" customWidth="1"/>
    <col min="7426" max="7426" width="11.42578125" style="83"/>
    <col min="7427" max="7427" width="5.28515625" style="83" customWidth="1"/>
    <col min="7428" max="7428" width="11.42578125" style="83"/>
    <col min="7429" max="7429" width="17" style="83" customWidth="1"/>
    <col min="7430" max="7430" width="6.28515625" style="83" customWidth="1"/>
    <col min="7431" max="7431" width="11.42578125" style="83"/>
    <col min="7432" max="7432" width="14.28515625" style="83" customWidth="1"/>
    <col min="7433" max="7433" width="7.5703125" style="83" customWidth="1"/>
    <col min="7434" max="7434" width="11.42578125" style="83"/>
    <col min="7435" max="7436" width="14.28515625" style="83" customWidth="1"/>
    <col min="7437" max="7437" width="20.85546875" style="83" customWidth="1"/>
    <col min="7438" max="7438" width="14.42578125" style="83" customWidth="1"/>
    <col min="7439" max="7439" width="15" style="83" customWidth="1"/>
    <col min="7440" max="7440" width="2.7109375" style="83" customWidth="1"/>
    <col min="7441" max="7441" width="11.7109375" style="83" customWidth="1"/>
    <col min="7442" max="7442" width="11.5703125" style="83" customWidth="1"/>
    <col min="7443" max="7443" width="2.28515625" style="83" customWidth="1"/>
    <col min="7444" max="7444" width="41" style="83" customWidth="1"/>
    <col min="7445" max="7445" width="14.28515625" style="83" customWidth="1"/>
    <col min="7446" max="7447" width="11.5703125" style="83" customWidth="1"/>
    <col min="7448" max="7448" width="21.85546875" style="83" customWidth="1"/>
    <col min="7449" max="7640" width="11.42578125" style="83"/>
    <col min="7641" max="7641" width="21.85546875" style="83" customWidth="1"/>
    <col min="7642" max="7642" width="13.85546875" style="83" customWidth="1"/>
    <col min="7643" max="7643" width="38.7109375" style="83" customWidth="1"/>
    <col min="7644" max="7644" width="3" style="83" bestFit="1" customWidth="1"/>
    <col min="7645" max="7645" width="32.28515625" style="83" customWidth="1"/>
    <col min="7646" max="7646" width="46.28515625" style="83" customWidth="1"/>
    <col min="7647" max="7647" width="19" style="83" customWidth="1"/>
    <col min="7648" max="7648" width="11.42578125" style="83"/>
    <col min="7649" max="7649" width="17.7109375" style="83" customWidth="1"/>
    <col min="7650" max="7650" width="11.42578125" style="83"/>
    <col min="7651" max="7651" width="22.28515625" style="83" customWidth="1"/>
    <col min="7652" max="7652" width="5.28515625" style="83" customWidth="1"/>
    <col min="7653" max="7653" width="36.28515625" style="83" customWidth="1"/>
    <col min="7654" max="7654" width="5.7109375" style="83" customWidth="1"/>
    <col min="7655" max="7655" width="11.42578125" style="83"/>
    <col min="7656" max="7656" width="20.7109375" style="83" customWidth="1"/>
    <col min="7657" max="7657" width="4.85546875" style="83" customWidth="1"/>
    <col min="7658" max="7658" width="11.42578125" style="83"/>
    <col min="7659" max="7659" width="24.7109375" style="83" customWidth="1"/>
    <col min="7660" max="7660" width="12.28515625" style="83" customWidth="1"/>
    <col min="7661" max="7661" width="11.42578125" style="83"/>
    <col min="7662" max="7662" width="3.42578125" style="83" customWidth="1"/>
    <col min="7663" max="7663" width="11.42578125" style="83"/>
    <col min="7664" max="7664" width="17.7109375" style="83" customWidth="1"/>
    <col min="7665" max="7665" width="3.42578125" style="83" customWidth="1"/>
    <col min="7666" max="7666" width="11.42578125" style="83"/>
    <col min="7667" max="7667" width="23.7109375" style="83" customWidth="1"/>
    <col min="7668" max="7668" width="10" style="83" customWidth="1"/>
    <col min="7669" max="7669" width="11.42578125" style="83"/>
    <col min="7670" max="7671" width="14.7109375" style="83" customWidth="1"/>
    <col min="7672" max="7672" width="12.85546875" style="83" customWidth="1"/>
    <col min="7673" max="7673" width="3.28515625" style="83" customWidth="1"/>
    <col min="7674" max="7674" width="30.28515625" style="83" customWidth="1"/>
    <col min="7675" max="7675" width="5" style="83" customWidth="1"/>
    <col min="7676" max="7676" width="11.42578125" style="83"/>
    <col min="7677" max="7677" width="14.28515625" style="83" customWidth="1"/>
    <col min="7678" max="7678" width="5.7109375" style="83" customWidth="1"/>
    <col min="7679" max="7679" width="11.42578125" style="83"/>
    <col min="7680" max="7680" width="17.28515625" style="83" customWidth="1"/>
    <col min="7681" max="7681" width="12.7109375" style="83" customWidth="1"/>
    <col min="7682" max="7682" width="11.42578125" style="83"/>
    <col min="7683" max="7683" width="5.28515625" style="83" customWidth="1"/>
    <col min="7684" max="7684" width="11.42578125" style="83"/>
    <col min="7685" max="7685" width="17" style="83" customWidth="1"/>
    <col min="7686" max="7686" width="6.28515625" style="83" customWidth="1"/>
    <col min="7687" max="7687" width="11.42578125" style="83"/>
    <col min="7688" max="7688" width="14.28515625" style="83" customWidth="1"/>
    <col min="7689" max="7689" width="7.5703125" style="83" customWidth="1"/>
    <col min="7690" max="7690" width="11.42578125" style="83"/>
    <col min="7691" max="7692" width="14.28515625" style="83" customWidth="1"/>
    <col min="7693" max="7693" width="20.85546875" style="83" customWidth="1"/>
    <col min="7694" max="7694" width="14.42578125" style="83" customWidth="1"/>
    <col min="7695" max="7695" width="15" style="83" customWidth="1"/>
    <col min="7696" max="7696" width="2.7109375" style="83" customWidth="1"/>
    <col min="7697" max="7697" width="11.7109375" style="83" customWidth="1"/>
    <col min="7698" max="7698" width="11.5703125" style="83" customWidth="1"/>
    <col min="7699" max="7699" width="2.28515625" style="83" customWidth="1"/>
    <col min="7700" max="7700" width="41" style="83" customWidth="1"/>
    <col min="7701" max="7701" width="14.28515625" style="83" customWidth="1"/>
    <col min="7702" max="7703" width="11.5703125" style="83" customWidth="1"/>
    <col min="7704" max="7704" width="21.85546875" style="83" customWidth="1"/>
    <col min="7705" max="7896" width="11.42578125" style="83"/>
    <col min="7897" max="7897" width="21.85546875" style="83" customWidth="1"/>
    <col min="7898" max="7898" width="13.85546875" style="83" customWidth="1"/>
    <col min="7899" max="7899" width="38.7109375" style="83" customWidth="1"/>
    <col min="7900" max="7900" width="3" style="83" bestFit="1" customWidth="1"/>
    <col min="7901" max="7901" width="32.28515625" style="83" customWidth="1"/>
    <col min="7902" max="7902" width="46.28515625" style="83" customWidth="1"/>
    <col min="7903" max="7903" width="19" style="83" customWidth="1"/>
    <col min="7904" max="7904" width="11.42578125" style="83"/>
    <col min="7905" max="7905" width="17.7109375" style="83" customWidth="1"/>
    <col min="7906" max="7906" width="11.42578125" style="83"/>
    <col min="7907" max="7907" width="22.28515625" style="83" customWidth="1"/>
    <col min="7908" max="7908" width="5.28515625" style="83" customWidth="1"/>
    <col min="7909" max="7909" width="36.28515625" style="83" customWidth="1"/>
    <col min="7910" max="7910" width="5.7109375" style="83" customWidth="1"/>
    <col min="7911" max="7911" width="11.42578125" style="83"/>
    <col min="7912" max="7912" width="20.7109375" style="83" customWidth="1"/>
    <col min="7913" max="7913" width="4.85546875" style="83" customWidth="1"/>
    <col min="7914" max="7914" width="11.42578125" style="83"/>
    <col min="7915" max="7915" width="24.7109375" style="83" customWidth="1"/>
    <col min="7916" max="7916" width="12.28515625" style="83" customWidth="1"/>
    <col min="7917" max="7917" width="11.42578125" style="83"/>
    <col min="7918" max="7918" width="3.42578125" style="83" customWidth="1"/>
    <col min="7919" max="7919" width="11.42578125" style="83"/>
    <col min="7920" max="7920" width="17.7109375" style="83" customWidth="1"/>
    <col min="7921" max="7921" width="3.42578125" style="83" customWidth="1"/>
    <col min="7922" max="7922" width="11.42578125" style="83"/>
    <col min="7923" max="7923" width="23.7109375" style="83" customWidth="1"/>
    <col min="7924" max="7924" width="10" style="83" customWidth="1"/>
    <col min="7925" max="7925" width="11.42578125" style="83"/>
    <col min="7926" max="7927" width="14.7109375" style="83" customWidth="1"/>
    <col min="7928" max="7928" width="12.85546875" style="83" customWidth="1"/>
    <col min="7929" max="7929" width="3.28515625" style="83" customWidth="1"/>
    <col min="7930" max="7930" width="30.28515625" style="83" customWidth="1"/>
    <col min="7931" max="7931" width="5" style="83" customWidth="1"/>
    <col min="7932" max="7932" width="11.42578125" style="83"/>
    <col min="7933" max="7933" width="14.28515625" style="83" customWidth="1"/>
    <col min="7934" max="7934" width="5.7109375" style="83" customWidth="1"/>
    <col min="7935" max="7935" width="11.42578125" style="83"/>
    <col min="7936" max="7936" width="17.28515625" style="83" customWidth="1"/>
    <col min="7937" max="7937" width="12.7109375" style="83" customWidth="1"/>
    <col min="7938" max="7938" width="11.42578125" style="83"/>
    <col min="7939" max="7939" width="5.28515625" style="83" customWidth="1"/>
    <col min="7940" max="7940" width="11.42578125" style="83"/>
    <col min="7941" max="7941" width="17" style="83" customWidth="1"/>
    <col min="7942" max="7942" width="6.28515625" style="83" customWidth="1"/>
    <col min="7943" max="7943" width="11.42578125" style="83"/>
    <col min="7944" max="7944" width="14.28515625" style="83" customWidth="1"/>
    <col min="7945" max="7945" width="7.5703125" style="83" customWidth="1"/>
    <col min="7946" max="7946" width="11.42578125" style="83"/>
    <col min="7947" max="7948" width="14.28515625" style="83" customWidth="1"/>
    <col min="7949" max="7949" width="20.85546875" style="83" customWidth="1"/>
    <col min="7950" max="7950" width="14.42578125" style="83" customWidth="1"/>
    <col min="7951" max="7951" width="15" style="83" customWidth="1"/>
    <col min="7952" max="7952" width="2.7109375" style="83" customWidth="1"/>
    <col min="7953" max="7953" width="11.7109375" style="83" customWidth="1"/>
    <col min="7954" max="7954" width="11.5703125" style="83" customWidth="1"/>
    <col min="7955" max="7955" width="2.28515625" style="83" customWidth="1"/>
    <col min="7956" max="7956" width="41" style="83" customWidth="1"/>
    <col min="7957" max="7957" width="14.28515625" style="83" customWidth="1"/>
    <col min="7958" max="7959" width="11.5703125" style="83" customWidth="1"/>
    <col min="7960" max="7960" width="21.85546875" style="83" customWidth="1"/>
    <col min="7961" max="8152" width="11.42578125" style="83"/>
    <col min="8153" max="8153" width="21.85546875" style="83" customWidth="1"/>
    <col min="8154" max="8154" width="13.85546875" style="83" customWidth="1"/>
    <col min="8155" max="8155" width="38.7109375" style="83" customWidth="1"/>
    <col min="8156" max="8156" width="3" style="83" bestFit="1" customWidth="1"/>
    <col min="8157" max="8157" width="32.28515625" style="83" customWidth="1"/>
    <col min="8158" max="8158" width="46.28515625" style="83" customWidth="1"/>
    <col min="8159" max="8159" width="19" style="83" customWidth="1"/>
    <col min="8160" max="8160" width="11.42578125" style="83"/>
    <col min="8161" max="8161" width="17.7109375" style="83" customWidth="1"/>
    <col min="8162" max="8162" width="11.42578125" style="83"/>
    <col min="8163" max="8163" width="22.28515625" style="83" customWidth="1"/>
    <col min="8164" max="8164" width="5.28515625" style="83" customWidth="1"/>
    <col min="8165" max="8165" width="36.28515625" style="83" customWidth="1"/>
    <col min="8166" max="8166" width="5.7109375" style="83" customWidth="1"/>
    <col min="8167" max="8167" width="11.42578125" style="83"/>
    <col min="8168" max="8168" width="20.7109375" style="83" customWidth="1"/>
    <col min="8169" max="8169" width="4.85546875" style="83" customWidth="1"/>
    <col min="8170" max="8170" width="11.42578125" style="83"/>
    <col min="8171" max="8171" width="24.7109375" style="83" customWidth="1"/>
    <col min="8172" max="8172" width="12.28515625" style="83" customWidth="1"/>
    <col min="8173" max="8173" width="11.42578125" style="83"/>
    <col min="8174" max="8174" width="3.42578125" style="83" customWidth="1"/>
    <col min="8175" max="8175" width="11.42578125" style="83"/>
    <col min="8176" max="8176" width="17.7109375" style="83" customWidth="1"/>
    <col min="8177" max="8177" width="3.42578125" style="83" customWidth="1"/>
    <col min="8178" max="8178" width="11.42578125" style="83"/>
    <col min="8179" max="8179" width="23.7109375" style="83" customWidth="1"/>
    <col min="8180" max="8180" width="10" style="83" customWidth="1"/>
    <col min="8181" max="8181" width="11.42578125" style="83"/>
    <col min="8182" max="8183" width="14.7109375" style="83" customWidth="1"/>
    <col min="8184" max="8184" width="12.85546875" style="83" customWidth="1"/>
    <col min="8185" max="8185" width="3.28515625" style="83" customWidth="1"/>
    <col min="8186" max="8186" width="30.28515625" style="83" customWidth="1"/>
    <col min="8187" max="8187" width="5" style="83" customWidth="1"/>
    <col min="8188" max="8188" width="11.42578125" style="83"/>
    <col min="8189" max="8189" width="14.28515625" style="83" customWidth="1"/>
    <col min="8190" max="8190" width="5.7109375" style="83" customWidth="1"/>
    <col min="8191" max="8191" width="11.42578125" style="83"/>
    <col min="8192" max="8192" width="17.28515625" style="83" customWidth="1"/>
    <col min="8193" max="8193" width="12.7109375" style="83" customWidth="1"/>
    <col min="8194" max="8194" width="11.42578125" style="83"/>
    <col min="8195" max="8195" width="5.28515625" style="83" customWidth="1"/>
    <col min="8196" max="8196" width="11.42578125" style="83"/>
    <col min="8197" max="8197" width="17" style="83" customWidth="1"/>
    <col min="8198" max="8198" width="6.28515625" style="83" customWidth="1"/>
    <col min="8199" max="8199" width="11.42578125" style="83"/>
    <col min="8200" max="8200" width="14.28515625" style="83" customWidth="1"/>
    <col min="8201" max="8201" width="7.5703125" style="83" customWidth="1"/>
    <col min="8202" max="8202" width="11.42578125" style="83"/>
    <col min="8203" max="8204" width="14.28515625" style="83" customWidth="1"/>
    <col min="8205" max="8205" width="20.85546875" style="83" customWidth="1"/>
    <col min="8206" max="8206" width="14.42578125" style="83" customWidth="1"/>
    <col min="8207" max="8207" width="15" style="83" customWidth="1"/>
    <col min="8208" max="8208" width="2.7109375" style="83" customWidth="1"/>
    <col min="8209" max="8209" width="11.7109375" style="83" customWidth="1"/>
    <col min="8210" max="8210" width="11.5703125" style="83" customWidth="1"/>
    <col min="8211" max="8211" width="2.28515625" style="83" customWidth="1"/>
    <col min="8212" max="8212" width="41" style="83" customWidth="1"/>
    <col min="8213" max="8213" width="14.28515625" style="83" customWidth="1"/>
    <col min="8214" max="8215" width="11.5703125" style="83" customWidth="1"/>
    <col min="8216" max="8216" width="21.85546875" style="83" customWidth="1"/>
    <col min="8217" max="8408" width="11.42578125" style="83"/>
    <col min="8409" max="8409" width="21.85546875" style="83" customWidth="1"/>
    <col min="8410" max="8410" width="13.85546875" style="83" customWidth="1"/>
    <col min="8411" max="8411" width="38.7109375" style="83" customWidth="1"/>
    <col min="8412" max="8412" width="3" style="83" bestFit="1" customWidth="1"/>
    <col min="8413" max="8413" width="32.28515625" style="83" customWidth="1"/>
    <col min="8414" max="8414" width="46.28515625" style="83" customWidth="1"/>
    <col min="8415" max="8415" width="19" style="83" customWidth="1"/>
    <col min="8416" max="8416" width="11.42578125" style="83"/>
    <col min="8417" max="8417" width="17.7109375" style="83" customWidth="1"/>
    <col min="8418" max="8418" width="11.42578125" style="83"/>
    <col min="8419" max="8419" width="22.28515625" style="83" customWidth="1"/>
    <col min="8420" max="8420" width="5.28515625" style="83" customWidth="1"/>
    <col min="8421" max="8421" width="36.28515625" style="83" customWidth="1"/>
    <col min="8422" max="8422" width="5.7109375" style="83" customWidth="1"/>
    <col min="8423" max="8423" width="11.42578125" style="83"/>
    <col min="8424" max="8424" width="20.7109375" style="83" customWidth="1"/>
    <col min="8425" max="8425" width="4.85546875" style="83" customWidth="1"/>
    <col min="8426" max="8426" width="11.42578125" style="83"/>
    <col min="8427" max="8427" width="24.7109375" style="83" customWidth="1"/>
    <col min="8428" max="8428" width="12.28515625" style="83" customWidth="1"/>
    <col min="8429" max="8429" width="11.42578125" style="83"/>
    <col min="8430" max="8430" width="3.42578125" style="83" customWidth="1"/>
    <col min="8431" max="8431" width="11.42578125" style="83"/>
    <col min="8432" max="8432" width="17.7109375" style="83" customWidth="1"/>
    <col min="8433" max="8433" width="3.42578125" style="83" customWidth="1"/>
    <col min="8434" max="8434" width="11.42578125" style="83"/>
    <col min="8435" max="8435" width="23.7109375" style="83" customWidth="1"/>
    <col min="8436" max="8436" width="10" style="83" customWidth="1"/>
    <col min="8437" max="8437" width="11.42578125" style="83"/>
    <col min="8438" max="8439" width="14.7109375" style="83" customWidth="1"/>
    <col min="8440" max="8440" width="12.85546875" style="83" customWidth="1"/>
    <col min="8441" max="8441" width="3.28515625" style="83" customWidth="1"/>
    <col min="8442" max="8442" width="30.28515625" style="83" customWidth="1"/>
    <col min="8443" max="8443" width="5" style="83" customWidth="1"/>
    <col min="8444" max="8444" width="11.42578125" style="83"/>
    <col min="8445" max="8445" width="14.28515625" style="83" customWidth="1"/>
    <col min="8446" max="8446" width="5.7109375" style="83" customWidth="1"/>
    <col min="8447" max="8447" width="11.42578125" style="83"/>
    <col min="8448" max="8448" width="17.28515625" style="83" customWidth="1"/>
    <col min="8449" max="8449" width="12.7109375" style="83" customWidth="1"/>
    <col min="8450" max="8450" width="11.42578125" style="83"/>
    <col min="8451" max="8451" width="5.28515625" style="83" customWidth="1"/>
    <col min="8452" max="8452" width="11.42578125" style="83"/>
    <col min="8453" max="8453" width="17" style="83" customWidth="1"/>
    <col min="8454" max="8454" width="6.28515625" style="83" customWidth="1"/>
    <col min="8455" max="8455" width="11.42578125" style="83"/>
    <col min="8456" max="8456" width="14.28515625" style="83" customWidth="1"/>
    <col min="8457" max="8457" width="7.5703125" style="83" customWidth="1"/>
    <col min="8458" max="8458" width="11.42578125" style="83"/>
    <col min="8459" max="8460" width="14.28515625" style="83" customWidth="1"/>
    <col min="8461" max="8461" width="20.85546875" style="83" customWidth="1"/>
    <col min="8462" max="8462" width="14.42578125" style="83" customWidth="1"/>
    <col min="8463" max="8463" width="15" style="83" customWidth="1"/>
    <col min="8464" max="8464" width="2.7109375" style="83" customWidth="1"/>
    <col min="8465" max="8465" width="11.7109375" style="83" customWidth="1"/>
    <col min="8466" max="8466" width="11.5703125" style="83" customWidth="1"/>
    <col min="8467" max="8467" width="2.28515625" style="83" customWidth="1"/>
    <col min="8468" max="8468" width="41" style="83" customWidth="1"/>
    <col min="8469" max="8469" width="14.28515625" style="83" customWidth="1"/>
    <col min="8470" max="8471" width="11.5703125" style="83" customWidth="1"/>
    <col min="8472" max="8472" width="21.85546875" style="83" customWidth="1"/>
    <col min="8473" max="8664" width="11.42578125" style="83"/>
    <col min="8665" max="8665" width="21.85546875" style="83" customWidth="1"/>
    <col min="8666" max="8666" width="13.85546875" style="83" customWidth="1"/>
    <col min="8667" max="8667" width="38.7109375" style="83" customWidth="1"/>
    <col min="8668" max="8668" width="3" style="83" bestFit="1" customWidth="1"/>
    <col min="8669" max="8669" width="32.28515625" style="83" customWidth="1"/>
    <col min="8670" max="8670" width="46.28515625" style="83" customWidth="1"/>
    <col min="8671" max="8671" width="19" style="83" customWidth="1"/>
    <col min="8672" max="8672" width="11.42578125" style="83"/>
    <col min="8673" max="8673" width="17.7109375" style="83" customWidth="1"/>
    <col min="8674" max="8674" width="11.42578125" style="83"/>
    <col min="8675" max="8675" width="22.28515625" style="83" customWidth="1"/>
    <col min="8676" max="8676" width="5.28515625" style="83" customWidth="1"/>
    <col min="8677" max="8677" width="36.28515625" style="83" customWidth="1"/>
    <col min="8678" max="8678" width="5.7109375" style="83" customWidth="1"/>
    <col min="8679" max="8679" width="11.42578125" style="83"/>
    <col min="8680" max="8680" width="20.7109375" style="83" customWidth="1"/>
    <col min="8681" max="8681" width="4.85546875" style="83" customWidth="1"/>
    <col min="8682" max="8682" width="11.42578125" style="83"/>
    <col min="8683" max="8683" width="24.7109375" style="83" customWidth="1"/>
    <col min="8684" max="8684" width="12.28515625" style="83" customWidth="1"/>
    <col min="8685" max="8685" width="11.42578125" style="83"/>
    <col min="8686" max="8686" width="3.42578125" style="83" customWidth="1"/>
    <col min="8687" max="8687" width="11.42578125" style="83"/>
    <col min="8688" max="8688" width="17.7109375" style="83" customWidth="1"/>
    <col min="8689" max="8689" width="3.42578125" style="83" customWidth="1"/>
    <col min="8690" max="8690" width="11.42578125" style="83"/>
    <col min="8691" max="8691" width="23.7109375" style="83" customWidth="1"/>
    <col min="8692" max="8692" width="10" style="83" customWidth="1"/>
    <col min="8693" max="8693" width="11.42578125" style="83"/>
    <col min="8694" max="8695" width="14.7109375" style="83" customWidth="1"/>
    <col min="8696" max="8696" width="12.85546875" style="83" customWidth="1"/>
    <col min="8697" max="8697" width="3.28515625" style="83" customWidth="1"/>
    <col min="8698" max="8698" width="30.28515625" style="83" customWidth="1"/>
    <col min="8699" max="8699" width="5" style="83" customWidth="1"/>
    <col min="8700" max="8700" width="11.42578125" style="83"/>
    <col min="8701" max="8701" width="14.28515625" style="83" customWidth="1"/>
    <col min="8702" max="8702" width="5.7109375" style="83" customWidth="1"/>
    <col min="8703" max="8703" width="11.42578125" style="83"/>
    <col min="8704" max="8704" width="17.28515625" style="83" customWidth="1"/>
    <col min="8705" max="8705" width="12.7109375" style="83" customWidth="1"/>
    <col min="8706" max="8706" width="11.42578125" style="83"/>
    <col min="8707" max="8707" width="5.28515625" style="83" customWidth="1"/>
    <col min="8708" max="8708" width="11.42578125" style="83"/>
    <col min="8709" max="8709" width="17" style="83" customWidth="1"/>
    <col min="8710" max="8710" width="6.28515625" style="83" customWidth="1"/>
    <col min="8711" max="8711" width="11.42578125" style="83"/>
    <col min="8712" max="8712" width="14.28515625" style="83" customWidth="1"/>
    <col min="8713" max="8713" width="7.5703125" style="83" customWidth="1"/>
    <col min="8714" max="8714" width="11.42578125" style="83"/>
    <col min="8715" max="8716" width="14.28515625" style="83" customWidth="1"/>
    <col min="8717" max="8717" width="20.85546875" style="83" customWidth="1"/>
    <col min="8718" max="8718" width="14.42578125" style="83" customWidth="1"/>
    <col min="8719" max="8719" width="15" style="83" customWidth="1"/>
    <col min="8720" max="8720" width="2.7109375" style="83" customWidth="1"/>
    <col min="8721" max="8721" width="11.7109375" style="83" customWidth="1"/>
    <col min="8722" max="8722" width="11.5703125" style="83" customWidth="1"/>
    <col min="8723" max="8723" width="2.28515625" style="83" customWidth="1"/>
    <col min="8724" max="8724" width="41" style="83" customWidth="1"/>
    <col min="8725" max="8725" width="14.28515625" style="83" customWidth="1"/>
    <col min="8726" max="8727" width="11.5703125" style="83" customWidth="1"/>
    <col min="8728" max="8728" width="21.85546875" style="83" customWidth="1"/>
    <col min="8729" max="8920" width="11.42578125" style="83"/>
    <col min="8921" max="8921" width="21.85546875" style="83" customWidth="1"/>
    <col min="8922" max="8922" width="13.85546875" style="83" customWidth="1"/>
    <col min="8923" max="8923" width="38.7109375" style="83" customWidth="1"/>
    <col min="8924" max="8924" width="3" style="83" bestFit="1" customWidth="1"/>
    <col min="8925" max="8925" width="32.28515625" style="83" customWidth="1"/>
    <col min="8926" max="8926" width="46.28515625" style="83" customWidth="1"/>
    <col min="8927" max="8927" width="19" style="83" customWidth="1"/>
    <col min="8928" max="8928" width="11.42578125" style="83"/>
    <col min="8929" max="8929" width="17.7109375" style="83" customWidth="1"/>
    <col min="8930" max="8930" width="11.42578125" style="83"/>
    <col min="8931" max="8931" width="22.28515625" style="83" customWidth="1"/>
    <col min="8932" max="8932" width="5.28515625" style="83" customWidth="1"/>
    <col min="8933" max="8933" width="36.28515625" style="83" customWidth="1"/>
    <col min="8934" max="8934" width="5.7109375" style="83" customWidth="1"/>
    <col min="8935" max="8935" width="11.42578125" style="83"/>
    <col min="8936" max="8936" width="20.7109375" style="83" customWidth="1"/>
    <col min="8937" max="8937" width="4.85546875" style="83" customWidth="1"/>
    <col min="8938" max="8938" width="11.42578125" style="83"/>
    <col min="8939" max="8939" width="24.7109375" style="83" customWidth="1"/>
    <col min="8940" max="8940" width="12.28515625" style="83" customWidth="1"/>
    <col min="8941" max="8941" width="11.42578125" style="83"/>
    <col min="8942" max="8942" width="3.42578125" style="83" customWidth="1"/>
    <col min="8943" max="8943" width="11.42578125" style="83"/>
    <col min="8944" max="8944" width="17.7109375" style="83" customWidth="1"/>
    <col min="8945" max="8945" width="3.42578125" style="83" customWidth="1"/>
    <col min="8946" max="8946" width="11.42578125" style="83"/>
    <col min="8947" max="8947" width="23.7109375" style="83" customWidth="1"/>
    <col min="8948" max="8948" width="10" style="83" customWidth="1"/>
    <col min="8949" max="8949" width="11.42578125" style="83"/>
    <col min="8950" max="8951" width="14.7109375" style="83" customWidth="1"/>
    <col min="8952" max="8952" width="12.85546875" style="83" customWidth="1"/>
    <col min="8953" max="8953" width="3.28515625" style="83" customWidth="1"/>
    <col min="8954" max="8954" width="30.28515625" style="83" customWidth="1"/>
    <col min="8955" max="8955" width="5" style="83" customWidth="1"/>
    <col min="8956" max="8956" width="11.42578125" style="83"/>
    <col min="8957" max="8957" width="14.28515625" style="83" customWidth="1"/>
    <col min="8958" max="8958" width="5.7109375" style="83" customWidth="1"/>
    <col min="8959" max="8959" width="11.42578125" style="83"/>
    <col min="8960" max="8960" width="17.28515625" style="83" customWidth="1"/>
    <col min="8961" max="8961" width="12.7109375" style="83" customWidth="1"/>
    <col min="8962" max="8962" width="11.42578125" style="83"/>
    <col min="8963" max="8963" width="5.28515625" style="83" customWidth="1"/>
    <col min="8964" max="8964" width="11.42578125" style="83"/>
    <col min="8965" max="8965" width="17" style="83" customWidth="1"/>
    <col min="8966" max="8966" width="6.28515625" style="83" customWidth="1"/>
    <col min="8967" max="8967" width="11.42578125" style="83"/>
    <col min="8968" max="8968" width="14.28515625" style="83" customWidth="1"/>
    <col min="8969" max="8969" width="7.5703125" style="83" customWidth="1"/>
    <col min="8970" max="8970" width="11.42578125" style="83"/>
    <col min="8971" max="8972" width="14.28515625" style="83" customWidth="1"/>
    <col min="8973" max="8973" width="20.85546875" style="83" customWidth="1"/>
    <col min="8974" max="8974" width="14.42578125" style="83" customWidth="1"/>
    <col min="8975" max="8975" width="15" style="83" customWidth="1"/>
    <col min="8976" max="8976" width="2.7109375" style="83" customWidth="1"/>
    <col min="8977" max="8977" width="11.7109375" style="83" customWidth="1"/>
    <col min="8978" max="8978" width="11.5703125" style="83" customWidth="1"/>
    <col min="8979" max="8979" width="2.28515625" style="83" customWidth="1"/>
    <col min="8980" max="8980" width="41" style="83" customWidth="1"/>
    <col min="8981" max="8981" width="14.28515625" style="83" customWidth="1"/>
    <col min="8982" max="8983" width="11.5703125" style="83" customWidth="1"/>
    <col min="8984" max="8984" width="21.85546875" style="83" customWidth="1"/>
    <col min="8985" max="9176" width="11.42578125" style="83"/>
    <col min="9177" max="9177" width="21.85546875" style="83" customWidth="1"/>
    <col min="9178" max="9178" width="13.85546875" style="83" customWidth="1"/>
    <col min="9179" max="9179" width="38.7109375" style="83" customWidth="1"/>
    <col min="9180" max="9180" width="3" style="83" bestFit="1" customWidth="1"/>
    <col min="9181" max="9181" width="32.28515625" style="83" customWidth="1"/>
    <col min="9182" max="9182" width="46.28515625" style="83" customWidth="1"/>
    <col min="9183" max="9183" width="19" style="83" customWidth="1"/>
    <col min="9184" max="9184" width="11.42578125" style="83"/>
    <col min="9185" max="9185" width="17.7109375" style="83" customWidth="1"/>
    <col min="9186" max="9186" width="11.42578125" style="83"/>
    <col min="9187" max="9187" width="22.28515625" style="83" customWidth="1"/>
    <col min="9188" max="9188" width="5.28515625" style="83" customWidth="1"/>
    <col min="9189" max="9189" width="36.28515625" style="83" customWidth="1"/>
    <col min="9190" max="9190" width="5.7109375" style="83" customWidth="1"/>
    <col min="9191" max="9191" width="11.42578125" style="83"/>
    <col min="9192" max="9192" width="20.7109375" style="83" customWidth="1"/>
    <col min="9193" max="9193" width="4.85546875" style="83" customWidth="1"/>
    <col min="9194" max="9194" width="11.42578125" style="83"/>
    <col min="9195" max="9195" width="24.7109375" style="83" customWidth="1"/>
    <col min="9196" max="9196" width="12.28515625" style="83" customWidth="1"/>
    <col min="9197" max="9197" width="11.42578125" style="83"/>
    <col min="9198" max="9198" width="3.42578125" style="83" customWidth="1"/>
    <col min="9199" max="9199" width="11.42578125" style="83"/>
    <col min="9200" max="9200" width="17.7109375" style="83" customWidth="1"/>
    <col min="9201" max="9201" width="3.42578125" style="83" customWidth="1"/>
    <col min="9202" max="9202" width="11.42578125" style="83"/>
    <col min="9203" max="9203" width="23.7109375" style="83" customWidth="1"/>
    <col min="9204" max="9204" width="10" style="83" customWidth="1"/>
    <col min="9205" max="9205" width="11.42578125" style="83"/>
    <col min="9206" max="9207" width="14.7109375" style="83" customWidth="1"/>
    <col min="9208" max="9208" width="12.85546875" style="83" customWidth="1"/>
    <col min="9209" max="9209" width="3.28515625" style="83" customWidth="1"/>
    <col min="9210" max="9210" width="30.28515625" style="83" customWidth="1"/>
    <col min="9211" max="9211" width="5" style="83" customWidth="1"/>
    <col min="9212" max="9212" width="11.42578125" style="83"/>
    <col min="9213" max="9213" width="14.28515625" style="83" customWidth="1"/>
    <col min="9214" max="9214" width="5.7109375" style="83" customWidth="1"/>
    <col min="9215" max="9215" width="11.42578125" style="83"/>
    <col min="9216" max="9216" width="17.28515625" style="83" customWidth="1"/>
    <col min="9217" max="9217" width="12.7109375" style="83" customWidth="1"/>
    <col min="9218" max="9218" width="11.42578125" style="83"/>
    <col min="9219" max="9219" width="5.28515625" style="83" customWidth="1"/>
    <col min="9220" max="9220" width="11.42578125" style="83"/>
    <col min="9221" max="9221" width="17" style="83" customWidth="1"/>
    <col min="9222" max="9222" width="6.28515625" style="83" customWidth="1"/>
    <col min="9223" max="9223" width="11.42578125" style="83"/>
    <col min="9224" max="9224" width="14.28515625" style="83" customWidth="1"/>
    <col min="9225" max="9225" width="7.5703125" style="83" customWidth="1"/>
    <col min="9226" max="9226" width="11.42578125" style="83"/>
    <col min="9227" max="9228" width="14.28515625" style="83" customWidth="1"/>
    <col min="9229" max="9229" width="20.85546875" style="83" customWidth="1"/>
    <col min="9230" max="9230" width="14.42578125" style="83" customWidth="1"/>
    <col min="9231" max="9231" width="15" style="83" customWidth="1"/>
    <col min="9232" max="9232" width="2.7109375" style="83" customWidth="1"/>
    <col min="9233" max="9233" width="11.7109375" style="83" customWidth="1"/>
    <col min="9234" max="9234" width="11.5703125" style="83" customWidth="1"/>
    <col min="9235" max="9235" width="2.28515625" style="83" customWidth="1"/>
    <col min="9236" max="9236" width="41" style="83" customWidth="1"/>
    <col min="9237" max="9237" width="14.28515625" style="83" customWidth="1"/>
    <col min="9238" max="9239" width="11.5703125" style="83" customWidth="1"/>
    <col min="9240" max="9240" width="21.85546875" style="83" customWidth="1"/>
    <col min="9241" max="9432" width="11.42578125" style="83"/>
    <col min="9433" max="9433" width="21.85546875" style="83" customWidth="1"/>
    <col min="9434" max="9434" width="13.85546875" style="83" customWidth="1"/>
    <col min="9435" max="9435" width="38.7109375" style="83" customWidth="1"/>
    <col min="9436" max="9436" width="3" style="83" bestFit="1" customWidth="1"/>
    <col min="9437" max="9437" width="32.28515625" style="83" customWidth="1"/>
    <col min="9438" max="9438" width="46.28515625" style="83" customWidth="1"/>
    <col min="9439" max="9439" width="19" style="83" customWidth="1"/>
    <col min="9440" max="9440" width="11.42578125" style="83"/>
    <col min="9441" max="9441" width="17.7109375" style="83" customWidth="1"/>
    <col min="9442" max="9442" width="11.42578125" style="83"/>
    <col min="9443" max="9443" width="22.28515625" style="83" customWidth="1"/>
    <col min="9444" max="9444" width="5.28515625" style="83" customWidth="1"/>
    <col min="9445" max="9445" width="36.28515625" style="83" customWidth="1"/>
    <col min="9446" max="9446" width="5.7109375" style="83" customWidth="1"/>
    <col min="9447" max="9447" width="11.42578125" style="83"/>
    <col min="9448" max="9448" width="20.7109375" style="83" customWidth="1"/>
    <col min="9449" max="9449" width="4.85546875" style="83" customWidth="1"/>
    <col min="9450" max="9450" width="11.42578125" style="83"/>
    <col min="9451" max="9451" width="24.7109375" style="83" customWidth="1"/>
    <col min="9452" max="9452" width="12.28515625" style="83" customWidth="1"/>
    <col min="9453" max="9453" width="11.42578125" style="83"/>
    <col min="9454" max="9454" width="3.42578125" style="83" customWidth="1"/>
    <col min="9455" max="9455" width="11.42578125" style="83"/>
    <col min="9456" max="9456" width="17.7109375" style="83" customWidth="1"/>
    <col min="9457" max="9457" width="3.42578125" style="83" customWidth="1"/>
    <col min="9458" max="9458" width="11.42578125" style="83"/>
    <col min="9459" max="9459" width="23.7109375" style="83" customWidth="1"/>
    <col min="9460" max="9460" width="10" style="83" customWidth="1"/>
    <col min="9461" max="9461" width="11.42578125" style="83"/>
    <col min="9462" max="9463" width="14.7109375" style="83" customWidth="1"/>
    <col min="9464" max="9464" width="12.85546875" style="83" customWidth="1"/>
    <col min="9465" max="9465" width="3.28515625" style="83" customWidth="1"/>
    <col min="9466" max="9466" width="30.28515625" style="83" customWidth="1"/>
    <col min="9467" max="9467" width="5" style="83" customWidth="1"/>
    <col min="9468" max="9468" width="11.42578125" style="83"/>
    <col min="9469" max="9469" width="14.28515625" style="83" customWidth="1"/>
    <col min="9470" max="9470" width="5.7109375" style="83" customWidth="1"/>
    <col min="9471" max="9471" width="11.42578125" style="83"/>
    <col min="9472" max="9472" width="17.28515625" style="83" customWidth="1"/>
    <col min="9473" max="9473" width="12.7109375" style="83" customWidth="1"/>
    <col min="9474" max="9474" width="11.42578125" style="83"/>
    <col min="9475" max="9475" width="5.28515625" style="83" customWidth="1"/>
    <col min="9476" max="9476" width="11.42578125" style="83"/>
    <col min="9477" max="9477" width="17" style="83" customWidth="1"/>
    <col min="9478" max="9478" width="6.28515625" style="83" customWidth="1"/>
    <col min="9479" max="9479" width="11.42578125" style="83"/>
    <col min="9480" max="9480" width="14.28515625" style="83" customWidth="1"/>
    <col min="9481" max="9481" width="7.5703125" style="83" customWidth="1"/>
    <col min="9482" max="9482" width="11.42578125" style="83"/>
    <col min="9483" max="9484" width="14.28515625" style="83" customWidth="1"/>
    <col min="9485" max="9485" width="20.85546875" style="83" customWidth="1"/>
    <col min="9486" max="9486" width="14.42578125" style="83" customWidth="1"/>
    <col min="9487" max="9487" width="15" style="83" customWidth="1"/>
    <col min="9488" max="9488" width="2.7109375" style="83" customWidth="1"/>
    <col min="9489" max="9489" width="11.7109375" style="83" customWidth="1"/>
    <col min="9490" max="9490" width="11.5703125" style="83" customWidth="1"/>
    <col min="9491" max="9491" width="2.28515625" style="83" customWidth="1"/>
    <col min="9492" max="9492" width="41" style="83" customWidth="1"/>
    <col min="9493" max="9493" width="14.28515625" style="83" customWidth="1"/>
    <col min="9494" max="9495" width="11.5703125" style="83" customWidth="1"/>
    <col min="9496" max="9496" width="21.85546875" style="83" customWidth="1"/>
    <col min="9497" max="9688" width="11.42578125" style="83"/>
    <col min="9689" max="9689" width="21.85546875" style="83" customWidth="1"/>
    <col min="9690" max="9690" width="13.85546875" style="83" customWidth="1"/>
    <col min="9691" max="9691" width="38.7109375" style="83" customWidth="1"/>
    <col min="9692" max="9692" width="3" style="83" bestFit="1" customWidth="1"/>
    <col min="9693" max="9693" width="32.28515625" style="83" customWidth="1"/>
    <col min="9694" max="9694" width="46.28515625" style="83" customWidth="1"/>
    <col min="9695" max="9695" width="19" style="83" customWidth="1"/>
    <col min="9696" max="9696" width="11.42578125" style="83"/>
    <col min="9697" max="9697" width="17.7109375" style="83" customWidth="1"/>
    <col min="9698" max="9698" width="11.42578125" style="83"/>
    <col min="9699" max="9699" width="22.28515625" style="83" customWidth="1"/>
    <col min="9700" max="9700" width="5.28515625" style="83" customWidth="1"/>
    <col min="9701" max="9701" width="36.28515625" style="83" customWidth="1"/>
    <col min="9702" max="9702" width="5.7109375" style="83" customWidth="1"/>
    <col min="9703" max="9703" width="11.42578125" style="83"/>
    <col min="9704" max="9704" width="20.7109375" style="83" customWidth="1"/>
    <col min="9705" max="9705" width="4.85546875" style="83" customWidth="1"/>
    <col min="9706" max="9706" width="11.42578125" style="83"/>
    <col min="9707" max="9707" width="24.7109375" style="83" customWidth="1"/>
    <col min="9708" max="9708" width="12.28515625" style="83" customWidth="1"/>
    <col min="9709" max="9709" width="11.42578125" style="83"/>
    <col min="9710" max="9710" width="3.42578125" style="83" customWidth="1"/>
    <col min="9711" max="9711" width="11.42578125" style="83"/>
    <col min="9712" max="9712" width="17.7109375" style="83" customWidth="1"/>
    <col min="9713" max="9713" width="3.42578125" style="83" customWidth="1"/>
    <col min="9714" max="9714" width="11.42578125" style="83"/>
    <col min="9715" max="9715" width="23.7109375" style="83" customWidth="1"/>
    <col min="9716" max="9716" width="10" style="83" customWidth="1"/>
    <col min="9717" max="9717" width="11.42578125" style="83"/>
    <col min="9718" max="9719" width="14.7109375" style="83" customWidth="1"/>
    <col min="9720" max="9720" width="12.85546875" style="83" customWidth="1"/>
    <col min="9721" max="9721" width="3.28515625" style="83" customWidth="1"/>
    <col min="9722" max="9722" width="30.28515625" style="83" customWidth="1"/>
    <col min="9723" max="9723" width="5" style="83" customWidth="1"/>
    <col min="9724" max="9724" width="11.42578125" style="83"/>
    <col min="9725" max="9725" width="14.28515625" style="83" customWidth="1"/>
    <col min="9726" max="9726" width="5.7109375" style="83" customWidth="1"/>
    <col min="9727" max="9727" width="11.42578125" style="83"/>
    <col min="9728" max="9728" width="17.28515625" style="83" customWidth="1"/>
    <col min="9729" max="9729" width="12.7109375" style="83" customWidth="1"/>
    <col min="9730" max="9730" width="11.42578125" style="83"/>
    <col min="9731" max="9731" width="5.28515625" style="83" customWidth="1"/>
    <col min="9732" max="9732" width="11.42578125" style="83"/>
    <col min="9733" max="9733" width="17" style="83" customWidth="1"/>
    <col min="9734" max="9734" width="6.28515625" style="83" customWidth="1"/>
    <col min="9735" max="9735" width="11.42578125" style="83"/>
    <col min="9736" max="9736" width="14.28515625" style="83" customWidth="1"/>
    <col min="9737" max="9737" width="7.5703125" style="83" customWidth="1"/>
    <col min="9738" max="9738" width="11.42578125" style="83"/>
    <col min="9739" max="9740" width="14.28515625" style="83" customWidth="1"/>
    <col min="9741" max="9741" width="20.85546875" style="83" customWidth="1"/>
    <col min="9742" max="9742" width="14.42578125" style="83" customWidth="1"/>
    <col min="9743" max="9743" width="15" style="83" customWidth="1"/>
    <col min="9744" max="9744" width="2.7109375" style="83" customWidth="1"/>
    <col min="9745" max="9745" width="11.7109375" style="83" customWidth="1"/>
    <col min="9746" max="9746" width="11.5703125" style="83" customWidth="1"/>
    <col min="9747" max="9747" width="2.28515625" style="83" customWidth="1"/>
    <col min="9748" max="9748" width="41" style="83" customWidth="1"/>
    <col min="9749" max="9749" width="14.28515625" style="83" customWidth="1"/>
    <col min="9750" max="9751" width="11.5703125" style="83" customWidth="1"/>
    <col min="9752" max="9752" width="21.85546875" style="83" customWidth="1"/>
    <col min="9753" max="9944" width="11.42578125" style="83"/>
    <col min="9945" max="9945" width="21.85546875" style="83" customWidth="1"/>
    <col min="9946" max="9946" width="13.85546875" style="83" customWidth="1"/>
    <col min="9947" max="9947" width="38.7109375" style="83" customWidth="1"/>
    <col min="9948" max="9948" width="3" style="83" bestFit="1" customWidth="1"/>
    <col min="9949" max="9949" width="32.28515625" style="83" customWidth="1"/>
    <col min="9950" max="9950" width="46.28515625" style="83" customWidth="1"/>
    <col min="9951" max="9951" width="19" style="83" customWidth="1"/>
    <col min="9952" max="9952" width="11.42578125" style="83"/>
    <col min="9953" max="9953" width="17.7109375" style="83" customWidth="1"/>
    <col min="9954" max="9954" width="11.42578125" style="83"/>
    <col min="9955" max="9955" width="22.28515625" style="83" customWidth="1"/>
    <col min="9956" max="9956" width="5.28515625" style="83" customWidth="1"/>
    <col min="9957" max="9957" width="36.28515625" style="83" customWidth="1"/>
    <col min="9958" max="9958" width="5.7109375" style="83" customWidth="1"/>
    <col min="9959" max="9959" width="11.42578125" style="83"/>
    <col min="9960" max="9960" width="20.7109375" style="83" customWidth="1"/>
    <col min="9961" max="9961" width="4.85546875" style="83" customWidth="1"/>
    <col min="9962" max="9962" width="11.42578125" style="83"/>
    <col min="9963" max="9963" width="24.7109375" style="83" customWidth="1"/>
    <col min="9964" max="9964" width="12.28515625" style="83" customWidth="1"/>
    <col min="9965" max="9965" width="11.42578125" style="83"/>
    <col min="9966" max="9966" width="3.42578125" style="83" customWidth="1"/>
    <col min="9967" max="9967" width="11.42578125" style="83"/>
    <col min="9968" max="9968" width="17.7109375" style="83" customWidth="1"/>
    <col min="9969" max="9969" width="3.42578125" style="83" customWidth="1"/>
    <col min="9970" max="9970" width="11.42578125" style="83"/>
    <col min="9971" max="9971" width="23.7109375" style="83" customWidth="1"/>
    <col min="9972" max="9972" width="10" style="83" customWidth="1"/>
    <col min="9973" max="9973" width="11.42578125" style="83"/>
    <col min="9974" max="9975" width="14.7109375" style="83" customWidth="1"/>
    <col min="9976" max="9976" width="12.85546875" style="83" customWidth="1"/>
    <col min="9977" max="9977" width="3.28515625" style="83" customWidth="1"/>
    <col min="9978" max="9978" width="30.28515625" style="83" customWidth="1"/>
    <col min="9979" max="9979" width="5" style="83" customWidth="1"/>
    <col min="9980" max="9980" width="11.42578125" style="83"/>
    <col min="9981" max="9981" width="14.28515625" style="83" customWidth="1"/>
    <col min="9982" max="9982" width="5.7109375" style="83" customWidth="1"/>
    <col min="9983" max="9983" width="11.42578125" style="83"/>
    <col min="9984" max="9984" width="17.28515625" style="83" customWidth="1"/>
    <col min="9985" max="9985" width="12.7109375" style="83" customWidth="1"/>
    <col min="9986" max="9986" width="11.42578125" style="83"/>
    <col min="9987" max="9987" width="5.28515625" style="83" customWidth="1"/>
    <col min="9988" max="9988" width="11.42578125" style="83"/>
    <col min="9989" max="9989" width="17" style="83" customWidth="1"/>
    <col min="9990" max="9990" width="6.28515625" style="83" customWidth="1"/>
    <col min="9991" max="9991" width="11.42578125" style="83"/>
    <col min="9992" max="9992" width="14.28515625" style="83" customWidth="1"/>
    <col min="9993" max="9993" width="7.5703125" style="83" customWidth="1"/>
    <col min="9994" max="9994" width="11.42578125" style="83"/>
    <col min="9995" max="9996" width="14.28515625" style="83" customWidth="1"/>
    <col min="9997" max="9997" width="20.85546875" style="83" customWidth="1"/>
    <col min="9998" max="9998" width="14.42578125" style="83" customWidth="1"/>
    <col min="9999" max="9999" width="15" style="83" customWidth="1"/>
    <col min="10000" max="10000" width="2.7109375" style="83" customWidth="1"/>
    <col min="10001" max="10001" width="11.7109375" style="83" customWidth="1"/>
    <col min="10002" max="10002" width="11.5703125" style="83" customWidth="1"/>
    <col min="10003" max="10003" width="2.28515625" style="83" customWidth="1"/>
    <col min="10004" max="10004" width="41" style="83" customWidth="1"/>
    <col min="10005" max="10005" width="14.28515625" style="83" customWidth="1"/>
    <col min="10006" max="10007" width="11.5703125" style="83" customWidth="1"/>
    <col min="10008" max="10008" width="21.85546875" style="83" customWidth="1"/>
    <col min="10009" max="10200" width="11.42578125" style="83"/>
    <col min="10201" max="10201" width="21.85546875" style="83" customWidth="1"/>
    <col min="10202" max="10202" width="13.85546875" style="83" customWidth="1"/>
    <col min="10203" max="10203" width="38.7109375" style="83" customWidth="1"/>
    <col min="10204" max="10204" width="3" style="83" bestFit="1" customWidth="1"/>
    <col min="10205" max="10205" width="32.28515625" style="83" customWidth="1"/>
    <col min="10206" max="10206" width="46.28515625" style="83" customWidth="1"/>
    <col min="10207" max="10207" width="19" style="83" customWidth="1"/>
    <col min="10208" max="10208" width="11.42578125" style="83"/>
    <col min="10209" max="10209" width="17.7109375" style="83" customWidth="1"/>
    <col min="10210" max="10210" width="11.42578125" style="83"/>
    <col min="10211" max="10211" width="22.28515625" style="83" customWidth="1"/>
    <col min="10212" max="10212" width="5.28515625" style="83" customWidth="1"/>
    <col min="10213" max="10213" width="36.28515625" style="83" customWidth="1"/>
    <col min="10214" max="10214" width="5.7109375" style="83" customWidth="1"/>
    <col min="10215" max="10215" width="11.42578125" style="83"/>
    <col min="10216" max="10216" width="20.7109375" style="83" customWidth="1"/>
    <col min="10217" max="10217" width="4.85546875" style="83" customWidth="1"/>
    <col min="10218" max="10218" width="11.42578125" style="83"/>
    <col min="10219" max="10219" width="24.7109375" style="83" customWidth="1"/>
    <col min="10220" max="10220" width="12.28515625" style="83" customWidth="1"/>
    <col min="10221" max="10221" width="11.42578125" style="83"/>
    <col min="10222" max="10222" width="3.42578125" style="83" customWidth="1"/>
    <col min="10223" max="10223" width="11.42578125" style="83"/>
    <col min="10224" max="10224" width="17.7109375" style="83" customWidth="1"/>
    <col min="10225" max="10225" width="3.42578125" style="83" customWidth="1"/>
    <col min="10226" max="10226" width="11.42578125" style="83"/>
    <col min="10227" max="10227" width="23.7109375" style="83" customWidth="1"/>
    <col min="10228" max="10228" width="10" style="83" customWidth="1"/>
    <col min="10229" max="10229" width="11.42578125" style="83"/>
    <col min="10230" max="10231" width="14.7109375" style="83" customWidth="1"/>
    <col min="10232" max="10232" width="12.85546875" style="83" customWidth="1"/>
    <col min="10233" max="10233" width="3.28515625" style="83" customWidth="1"/>
    <col min="10234" max="10234" width="30.28515625" style="83" customWidth="1"/>
    <col min="10235" max="10235" width="5" style="83" customWidth="1"/>
    <col min="10236" max="10236" width="11.42578125" style="83"/>
    <col min="10237" max="10237" width="14.28515625" style="83" customWidth="1"/>
    <col min="10238" max="10238" width="5.7109375" style="83" customWidth="1"/>
    <col min="10239" max="10239" width="11.42578125" style="83"/>
    <col min="10240" max="10240" width="17.28515625" style="83" customWidth="1"/>
    <col min="10241" max="10241" width="12.7109375" style="83" customWidth="1"/>
    <col min="10242" max="10242" width="11.42578125" style="83"/>
    <col min="10243" max="10243" width="5.28515625" style="83" customWidth="1"/>
    <col min="10244" max="10244" width="11.42578125" style="83"/>
    <col min="10245" max="10245" width="17" style="83" customWidth="1"/>
    <col min="10246" max="10246" width="6.28515625" style="83" customWidth="1"/>
    <col min="10247" max="10247" width="11.42578125" style="83"/>
    <col min="10248" max="10248" width="14.28515625" style="83" customWidth="1"/>
    <col min="10249" max="10249" width="7.5703125" style="83" customWidth="1"/>
    <col min="10250" max="10250" width="11.42578125" style="83"/>
    <col min="10251" max="10252" width="14.28515625" style="83" customWidth="1"/>
    <col min="10253" max="10253" width="20.85546875" style="83" customWidth="1"/>
    <col min="10254" max="10254" width="14.42578125" style="83" customWidth="1"/>
    <col min="10255" max="10255" width="15" style="83" customWidth="1"/>
    <col min="10256" max="10256" width="2.7109375" style="83" customWidth="1"/>
    <col min="10257" max="10257" width="11.7109375" style="83" customWidth="1"/>
    <col min="10258" max="10258" width="11.5703125" style="83" customWidth="1"/>
    <col min="10259" max="10259" width="2.28515625" style="83" customWidth="1"/>
    <col min="10260" max="10260" width="41" style="83" customWidth="1"/>
    <col min="10261" max="10261" width="14.28515625" style="83" customWidth="1"/>
    <col min="10262" max="10263" width="11.5703125" style="83" customWidth="1"/>
    <col min="10264" max="10264" width="21.85546875" style="83" customWidth="1"/>
    <col min="10265" max="10456" width="11.42578125" style="83"/>
    <col min="10457" max="10457" width="21.85546875" style="83" customWidth="1"/>
    <col min="10458" max="10458" width="13.85546875" style="83" customWidth="1"/>
    <col min="10459" max="10459" width="38.7109375" style="83" customWidth="1"/>
    <col min="10460" max="10460" width="3" style="83" bestFit="1" customWidth="1"/>
    <col min="10461" max="10461" width="32.28515625" style="83" customWidth="1"/>
    <col min="10462" max="10462" width="46.28515625" style="83" customWidth="1"/>
    <col min="10463" max="10463" width="19" style="83" customWidth="1"/>
    <col min="10464" max="10464" width="11.42578125" style="83"/>
    <col min="10465" max="10465" width="17.7109375" style="83" customWidth="1"/>
    <col min="10466" max="10466" width="11.42578125" style="83"/>
    <col min="10467" max="10467" width="22.28515625" style="83" customWidth="1"/>
    <col min="10468" max="10468" width="5.28515625" style="83" customWidth="1"/>
    <col min="10469" max="10469" width="36.28515625" style="83" customWidth="1"/>
    <col min="10470" max="10470" width="5.7109375" style="83" customWidth="1"/>
    <col min="10471" max="10471" width="11.42578125" style="83"/>
    <col min="10472" max="10472" width="20.7109375" style="83" customWidth="1"/>
    <col min="10473" max="10473" width="4.85546875" style="83" customWidth="1"/>
    <col min="10474" max="10474" width="11.42578125" style="83"/>
    <col min="10475" max="10475" width="24.7109375" style="83" customWidth="1"/>
    <col min="10476" max="10476" width="12.28515625" style="83" customWidth="1"/>
    <col min="10477" max="10477" width="11.42578125" style="83"/>
    <col min="10478" max="10478" width="3.42578125" style="83" customWidth="1"/>
    <col min="10479" max="10479" width="11.42578125" style="83"/>
    <col min="10480" max="10480" width="17.7109375" style="83" customWidth="1"/>
    <col min="10481" max="10481" width="3.42578125" style="83" customWidth="1"/>
    <col min="10482" max="10482" width="11.42578125" style="83"/>
    <col min="10483" max="10483" width="23.7109375" style="83" customWidth="1"/>
    <col min="10484" max="10484" width="10" style="83" customWidth="1"/>
    <col min="10485" max="10485" width="11.42578125" style="83"/>
    <col min="10486" max="10487" width="14.7109375" style="83" customWidth="1"/>
    <col min="10488" max="10488" width="12.85546875" style="83" customWidth="1"/>
    <col min="10489" max="10489" width="3.28515625" style="83" customWidth="1"/>
    <col min="10490" max="10490" width="30.28515625" style="83" customWidth="1"/>
    <col min="10491" max="10491" width="5" style="83" customWidth="1"/>
    <col min="10492" max="10492" width="11.42578125" style="83"/>
    <col min="10493" max="10493" width="14.28515625" style="83" customWidth="1"/>
    <col min="10494" max="10494" width="5.7109375" style="83" customWidth="1"/>
    <col min="10495" max="10495" width="11.42578125" style="83"/>
    <col min="10496" max="10496" width="17.28515625" style="83" customWidth="1"/>
    <col min="10497" max="10497" width="12.7109375" style="83" customWidth="1"/>
    <col min="10498" max="10498" width="11.42578125" style="83"/>
    <col min="10499" max="10499" width="5.28515625" style="83" customWidth="1"/>
    <col min="10500" max="10500" width="11.42578125" style="83"/>
    <col min="10501" max="10501" width="17" style="83" customWidth="1"/>
    <col min="10502" max="10502" width="6.28515625" style="83" customWidth="1"/>
    <col min="10503" max="10503" width="11.42578125" style="83"/>
    <col min="10504" max="10504" width="14.28515625" style="83" customWidth="1"/>
    <col min="10505" max="10505" width="7.5703125" style="83" customWidth="1"/>
    <col min="10506" max="10506" width="11.42578125" style="83"/>
    <col min="10507" max="10508" width="14.28515625" style="83" customWidth="1"/>
    <col min="10509" max="10509" width="20.85546875" style="83" customWidth="1"/>
    <col min="10510" max="10510" width="14.42578125" style="83" customWidth="1"/>
    <col min="10511" max="10511" width="15" style="83" customWidth="1"/>
    <col min="10512" max="10512" width="2.7109375" style="83" customWidth="1"/>
    <col min="10513" max="10513" width="11.7109375" style="83" customWidth="1"/>
    <col min="10514" max="10514" width="11.5703125" style="83" customWidth="1"/>
    <col min="10515" max="10515" width="2.28515625" style="83" customWidth="1"/>
    <col min="10516" max="10516" width="41" style="83" customWidth="1"/>
    <col min="10517" max="10517" width="14.28515625" style="83" customWidth="1"/>
    <col min="10518" max="10519" width="11.5703125" style="83" customWidth="1"/>
    <col min="10520" max="10520" width="21.85546875" style="83" customWidth="1"/>
    <col min="10521" max="10712" width="11.42578125" style="83"/>
    <col min="10713" max="10713" width="21.85546875" style="83" customWidth="1"/>
    <col min="10714" max="10714" width="13.85546875" style="83" customWidth="1"/>
    <col min="10715" max="10715" width="38.7109375" style="83" customWidth="1"/>
    <col min="10716" max="10716" width="3" style="83" bestFit="1" customWidth="1"/>
    <col min="10717" max="10717" width="32.28515625" style="83" customWidth="1"/>
    <col min="10718" max="10718" width="46.28515625" style="83" customWidth="1"/>
    <col min="10719" max="10719" width="19" style="83" customWidth="1"/>
    <col min="10720" max="10720" width="11.42578125" style="83"/>
    <col min="10721" max="10721" width="17.7109375" style="83" customWidth="1"/>
    <col min="10722" max="10722" width="11.42578125" style="83"/>
    <col min="10723" max="10723" width="22.28515625" style="83" customWidth="1"/>
    <col min="10724" max="10724" width="5.28515625" style="83" customWidth="1"/>
    <col min="10725" max="10725" width="36.28515625" style="83" customWidth="1"/>
    <col min="10726" max="10726" width="5.7109375" style="83" customWidth="1"/>
    <col min="10727" max="10727" width="11.42578125" style="83"/>
    <col min="10728" max="10728" width="20.7109375" style="83" customWidth="1"/>
    <col min="10729" max="10729" width="4.85546875" style="83" customWidth="1"/>
    <col min="10730" max="10730" width="11.42578125" style="83"/>
    <col min="10731" max="10731" width="24.7109375" style="83" customWidth="1"/>
    <col min="10732" max="10732" width="12.28515625" style="83" customWidth="1"/>
    <col min="10733" max="10733" width="11.42578125" style="83"/>
    <col min="10734" max="10734" width="3.42578125" style="83" customWidth="1"/>
    <col min="10735" max="10735" width="11.42578125" style="83"/>
    <col min="10736" max="10736" width="17.7109375" style="83" customWidth="1"/>
    <col min="10737" max="10737" width="3.42578125" style="83" customWidth="1"/>
    <col min="10738" max="10738" width="11.42578125" style="83"/>
    <col min="10739" max="10739" width="23.7109375" style="83" customWidth="1"/>
    <col min="10740" max="10740" width="10" style="83" customWidth="1"/>
    <col min="10741" max="10741" width="11.42578125" style="83"/>
    <col min="10742" max="10743" width="14.7109375" style="83" customWidth="1"/>
    <col min="10744" max="10744" width="12.85546875" style="83" customWidth="1"/>
    <col min="10745" max="10745" width="3.28515625" style="83" customWidth="1"/>
    <col min="10746" max="10746" width="30.28515625" style="83" customWidth="1"/>
    <col min="10747" max="10747" width="5" style="83" customWidth="1"/>
    <col min="10748" max="10748" width="11.42578125" style="83"/>
    <col min="10749" max="10749" width="14.28515625" style="83" customWidth="1"/>
    <col min="10750" max="10750" width="5.7109375" style="83" customWidth="1"/>
    <col min="10751" max="10751" width="11.42578125" style="83"/>
    <col min="10752" max="10752" width="17.28515625" style="83" customWidth="1"/>
    <col min="10753" max="10753" width="12.7109375" style="83" customWidth="1"/>
    <col min="10754" max="10754" width="11.42578125" style="83"/>
    <col min="10755" max="10755" width="5.28515625" style="83" customWidth="1"/>
    <col min="10756" max="10756" width="11.42578125" style="83"/>
    <col min="10757" max="10757" width="17" style="83" customWidth="1"/>
    <col min="10758" max="10758" width="6.28515625" style="83" customWidth="1"/>
    <col min="10759" max="10759" width="11.42578125" style="83"/>
    <col min="10760" max="10760" width="14.28515625" style="83" customWidth="1"/>
    <col min="10761" max="10761" width="7.5703125" style="83" customWidth="1"/>
    <col min="10762" max="10762" width="11.42578125" style="83"/>
    <col min="10763" max="10764" width="14.28515625" style="83" customWidth="1"/>
    <col min="10765" max="10765" width="20.85546875" style="83" customWidth="1"/>
    <col min="10766" max="10766" width="14.42578125" style="83" customWidth="1"/>
    <col min="10767" max="10767" width="15" style="83" customWidth="1"/>
    <col min="10768" max="10768" width="2.7109375" style="83" customWidth="1"/>
    <col min="10769" max="10769" width="11.7109375" style="83" customWidth="1"/>
    <col min="10770" max="10770" width="11.5703125" style="83" customWidth="1"/>
    <col min="10771" max="10771" width="2.28515625" style="83" customWidth="1"/>
    <col min="10772" max="10772" width="41" style="83" customWidth="1"/>
    <col min="10773" max="10773" width="14.28515625" style="83" customWidth="1"/>
    <col min="10774" max="10775" width="11.5703125" style="83" customWidth="1"/>
    <col min="10776" max="10776" width="21.85546875" style="83" customWidth="1"/>
    <col min="10777" max="10968" width="11.42578125" style="83"/>
    <col min="10969" max="10969" width="21.85546875" style="83" customWidth="1"/>
    <col min="10970" max="10970" width="13.85546875" style="83" customWidth="1"/>
    <col min="10971" max="10971" width="38.7109375" style="83" customWidth="1"/>
    <col min="10972" max="10972" width="3" style="83" bestFit="1" customWidth="1"/>
    <col min="10973" max="10973" width="32.28515625" style="83" customWidth="1"/>
    <col min="10974" max="10974" width="46.28515625" style="83" customWidth="1"/>
    <col min="10975" max="10975" width="19" style="83" customWidth="1"/>
    <col min="10976" max="10976" width="11.42578125" style="83"/>
    <col min="10977" max="10977" width="17.7109375" style="83" customWidth="1"/>
    <col min="10978" max="10978" width="11.42578125" style="83"/>
    <col min="10979" max="10979" width="22.28515625" style="83" customWidth="1"/>
    <col min="10980" max="10980" width="5.28515625" style="83" customWidth="1"/>
    <col min="10981" max="10981" width="36.28515625" style="83" customWidth="1"/>
    <col min="10982" max="10982" width="5.7109375" style="83" customWidth="1"/>
    <col min="10983" max="10983" width="11.42578125" style="83"/>
    <col min="10984" max="10984" width="20.7109375" style="83" customWidth="1"/>
    <col min="10985" max="10985" width="4.85546875" style="83" customWidth="1"/>
    <col min="10986" max="10986" width="11.42578125" style="83"/>
    <col min="10987" max="10987" width="24.7109375" style="83" customWidth="1"/>
    <col min="10988" max="10988" width="12.28515625" style="83" customWidth="1"/>
    <col min="10989" max="10989" width="11.42578125" style="83"/>
    <col min="10990" max="10990" width="3.42578125" style="83" customWidth="1"/>
    <col min="10991" max="10991" width="11.42578125" style="83"/>
    <col min="10992" max="10992" width="17.7109375" style="83" customWidth="1"/>
    <col min="10993" max="10993" width="3.42578125" style="83" customWidth="1"/>
    <col min="10994" max="10994" width="11.42578125" style="83"/>
    <col min="10995" max="10995" width="23.7109375" style="83" customWidth="1"/>
    <col min="10996" max="10996" width="10" style="83" customWidth="1"/>
    <col min="10997" max="10997" width="11.42578125" style="83"/>
    <col min="10998" max="10999" width="14.7109375" style="83" customWidth="1"/>
    <col min="11000" max="11000" width="12.85546875" style="83" customWidth="1"/>
    <col min="11001" max="11001" width="3.28515625" style="83" customWidth="1"/>
    <col min="11002" max="11002" width="30.28515625" style="83" customWidth="1"/>
    <col min="11003" max="11003" width="5" style="83" customWidth="1"/>
    <col min="11004" max="11004" width="11.42578125" style="83"/>
    <col min="11005" max="11005" width="14.28515625" style="83" customWidth="1"/>
    <col min="11006" max="11006" width="5.7109375" style="83" customWidth="1"/>
    <col min="11007" max="11007" width="11.42578125" style="83"/>
    <col min="11008" max="11008" width="17.28515625" style="83" customWidth="1"/>
    <col min="11009" max="11009" width="12.7109375" style="83" customWidth="1"/>
    <col min="11010" max="11010" width="11.42578125" style="83"/>
    <col min="11011" max="11011" width="5.28515625" style="83" customWidth="1"/>
    <col min="11012" max="11012" width="11.42578125" style="83"/>
    <col min="11013" max="11013" width="17" style="83" customWidth="1"/>
    <col min="11014" max="11014" width="6.28515625" style="83" customWidth="1"/>
    <col min="11015" max="11015" width="11.42578125" style="83"/>
    <col min="11016" max="11016" width="14.28515625" style="83" customWidth="1"/>
    <col min="11017" max="11017" width="7.5703125" style="83" customWidth="1"/>
    <col min="11018" max="11018" width="11.42578125" style="83"/>
    <col min="11019" max="11020" width="14.28515625" style="83" customWidth="1"/>
    <col min="11021" max="11021" width="20.85546875" style="83" customWidth="1"/>
    <col min="11022" max="11022" width="14.42578125" style="83" customWidth="1"/>
    <col min="11023" max="11023" width="15" style="83" customWidth="1"/>
    <col min="11024" max="11024" width="2.7109375" style="83" customWidth="1"/>
    <col min="11025" max="11025" width="11.7109375" style="83" customWidth="1"/>
    <col min="11026" max="11026" width="11.5703125" style="83" customWidth="1"/>
    <col min="11027" max="11027" width="2.28515625" style="83" customWidth="1"/>
    <col min="11028" max="11028" width="41" style="83" customWidth="1"/>
    <col min="11029" max="11029" width="14.28515625" style="83" customWidth="1"/>
    <col min="11030" max="11031" width="11.5703125" style="83" customWidth="1"/>
    <col min="11032" max="11032" width="21.85546875" style="83" customWidth="1"/>
    <col min="11033" max="11224" width="11.42578125" style="83"/>
    <col min="11225" max="11225" width="21.85546875" style="83" customWidth="1"/>
    <col min="11226" max="11226" width="13.85546875" style="83" customWidth="1"/>
    <col min="11227" max="11227" width="38.7109375" style="83" customWidth="1"/>
    <col min="11228" max="11228" width="3" style="83" bestFit="1" customWidth="1"/>
    <col min="11229" max="11229" width="32.28515625" style="83" customWidth="1"/>
    <col min="11230" max="11230" width="46.28515625" style="83" customWidth="1"/>
    <col min="11231" max="11231" width="19" style="83" customWidth="1"/>
    <col min="11232" max="11232" width="11.42578125" style="83"/>
    <col min="11233" max="11233" width="17.7109375" style="83" customWidth="1"/>
    <col min="11234" max="11234" width="11.42578125" style="83"/>
    <col min="11235" max="11235" width="22.28515625" style="83" customWidth="1"/>
    <col min="11236" max="11236" width="5.28515625" style="83" customWidth="1"/>
    <col min="11237" max="11237" width="36.28515625" style="83" customWidth="1"/>
    <col min="11238" max="11238" width="5.7109375" style="83" customWidth="1"/>
    <col min="11239" max="11239" width="11.42578125" style="83"/>
    <col min="11240" max="11240" width="20.7109375" style="83" customWidth="1"/>
    <col min="11241" max="11241" width="4.85546875" style="83" customWidth="1"/>
    <col min="11242" max="11242" width="11.42578125" style="83"/>
    <col min="11243" max="11243" width="24.7109375" style="83" customWidth="1"/>
    <col min="11244" max="11244" width="12.28515625" style="83" customWidth="1"/>
    <col min="11245" max="11245" width="11.42578125" style="83"/>
    <col min="11246" max="11246" width="3.42578125" style="83" customWidth="1"/>
    <col min="11247" max="11247" width="11.42578125" style="83"/>
    <col min="11248" max="11248" width="17.7109375" style="83" customWidth="1"/>
    <col min="11249" max="11249" width="3.42578125" style="83" customWidth="1"/>
    <col min="11250" max="11250" width="11.42578125" style="83"/>
    <col min="11251" max="11251" width="23.7109375" style="83" customWidth="1"/>
    <col min="11252" max="11252" width="10" style="83" customWidth="1"/>
    <col min="11253" max="11253" width="11.42578125" style="83"/>
    <col min="11254" max="11255" width="14.7109375" style="83" customWidth="1"/>
    <col min="11256" max="11256" width="12.85546875" style="83" customWidth="1"/>
    <col min="11257" max="11257" width="3.28515625" style="83" customWidth="1"/>
    <col min="11258" max="11258" width="30.28515625" style="83" customWidth="1"/>
    <col min="11259" max="11259" width="5" style="83" customWidth="1"/>
    <col min="11260" max="11260" width="11.42578125" style="83"/>
    <col min="11261" max="11261" width="14.28515625" style="83" customWidth="1"/>
    <col min="11262" max="11262" width="5.7109375" style="83" customWidth="1"/>
    <col min="11263" max="11263" width="11.42578125" style="83"/>
    <col min="11264" max="11264" width="17.28515625" style="83" customWidth="1"/>
    <col min="11265" max="11265" width="12.7109375" style="83" customWidth="1"/>
    <col min="11266" max="11266" width="11.42578125" style="83"/>
    <col min="11267" max="11267" width="5.28515625" style="83" customWidth="1"/>
    <col min="11268" max="11268" width="11.42578125" style="83"/>
    <col min="11269" max="11269" width="17" style="83" customWidth="1"/>
    <col min="11270" max="11270" width="6.28515625" style="83" customWidth="1"/>
    <col min="11271" max="11271" width="11.42578125" style="83"/>
    <col min="11272" max="11272" width="14.28515625" style="83" customWidth="1"/>
    <col min="11273" max="11273" width="7.5703125" style="83" customWidth="1"/>
    <col min="11274" max="11274" width="11.42578125" style="83"/>
    <col min="11275" max="11276" width="14.28515625" style="83" customWidth="1"/>
    <col min="11277" max="11277" width="20.85546875" style="83" customWidth="1"/>
    <col min="11278" max="11278" width="14.42578125" style="83" customWidth="1"/>
    <col min="11279" max="11279" width="15" style="83" customWidth="1"/>
    <col min="11280" max="11280" width="2.7109375" style="83" customWidth="1"/>
    <col min="11281" max="11281" width="11.7109375" style="83" customWidth="1"/>
    <col min="11282" max="11282" width="11.5703125" style="83" customWidth="1"/>
    <col min="11283" max="11283" width="2.28515625" style="83" customWidth="1"/>
    <col min="11284" max="11284" width="41" style="83" customWidth="1"/>
    <col min="11285" max="11285" width="14.28515625" style="83" customWidth="1"/>
    <col min="11286" max="11287" width="11.5703125" style="83" customWidth="1"/>
    <col min="11288" max="11288" width="21.85546875" style="83" customWidth="1"/>
    <col min="11289" max="11480" width="11.42578125" style="83"/>
    <col min="11481" max="11481" width="21.85546875" style="83" customWidth="1"/>
    <col min="11482" max="11482" width="13.85546875" style="83" customWidth="1"/>
    <col min="11483" max="11483" width="38.7109375" style="83" customWidth="1"/>
    <col min="11484" max="11484" width="3" style="83" bestFit="1" customWidth="1"/>
    <col min="11485" max="11485" width="32.28515625" style="83" customWidth="1"/>
    <col min="11486" max="11486" width="46.28515625" style="83" customWidth="1"/>
    <col min="11487" max="11487" width="19" style="83" customWidth="1"/>
    <col min="11488" max="11488" width="11.42578125" style="83"/>
    <col min="11489" max="11489" width="17.7109375" style="83" customWidth="1"/>
    <col min="11490" max="11490" width="11.42578125" style="83"/>
    <col min="11491" max="11491" width="22.28515625" style="83" customWidth="1"/>
    <col min="11492" max="11492" width="5.28515625" style="83" customWidth="1"/>
    <col min="11493" max="11493" width="36.28515625" style="83" customWidth="1"/>
    <col min="11494" max="11494" width="5.7109375" style="83" customWidth="1"/>
    <col min="11495" max="11495" width="11.42578125" style="83"/>
    <col min="11496" max="11496" width="20.7109375" style="83" customWidth="1"/>
    <col min="11497" max="11497" width="4.85546875" style="83" customWidth="1"/>
    <col min="11498" max="11498" width="11.42578125" style="83"/>
    <col min="11499" max="11499" width="24.7109375" style="83" customWidth="1"/>
    <col min="11500" max="11500" width="12.28515625" style="83" customWidth="1"/>
    <col min="11501" max="11501" width="11.42578125" style="83"/>
    <col min="11502" max="11502" width="3.42578125" style="83" customWidth="1"/>
    <col min="11503" max="11503" width="11.42578125" style="83"/>
    <col min="11504" max="11504" width="17.7109375" style="83" customWidth="1"/>
    <col min="11505" max="11505" width="3.42578125" style="83" customWidth="1"/>
    <col min="11506" max="11506" width="11.42578125" style="83"/>
    <col min="11507" max="11507" width="23.7109375" style="83" customWidth="1"/>
    <col min="11508" max="11508" width="10" style="83" customWidth="1"/>
    <col min="11509" max="11509" width="11.42578125" style="83"/>
    <col min="11510" max="11511" width="14.7109375" style="83" customWidth="1"/>
    <col min="11512" max="11512" width="12.85546875" style="83" customWidth="1"/>
    <col min="11513" max="11513" width="3.28515625" style="83" customWidth="1"/>
    <col min="11514" max="11514" width="30.28515625" style="83" customWidth="1"/>
    <col min="11515" max="11515" width="5" style="83" customWidth="1"/>
    <col min="11516" max="11516" width="11.42578125" style="83"/>
    <col min="11517" max="11517" width="14.28515625" style="83" customWidth="1"/>
    <col min="11518" max="11518" width="5.7109375" style="83" customWidth="1"/>
    <col min="11519" max="11519" width="11.42578125" style="83"/>
    <col min="11520" max="11520" width="17.28515625" style="83" customWidth="1"/>
    <col min="11521" max="11521" width="12.7109375" style="83" customWidth="1"/>
    <col min="11522" max="11522" width="11.42578125" style="83"/>
    <col min="11523" max="11523" width="5.28515625" style="83" customWidth="1"/>
    <col min="11524" max="11524" width="11.42578125" style="83"/>
    <col min="11525" max="11525" width="17" style="83" customWidth="1"/>
    <col min="11526" max="11526" width="6.28515625" style="83" customWidth="1"/>
    <col min="11527" max="11527" width="11.42578125" style="83"/>
    <col min="11528" max="11528" width="14.28515625" style="83" customWidth="1"/>
    <col min="11529" max="11529" width="7.5703125" style="83" customWidth="1"/>
    <col min="11530" max="11530" width="11.42578125" style="83"/>
    <col min="11531" max="11532" width="14.28515625" style="83" customWidth="1"/>
    <col min="11533" max="11533" width="20.85546875" style="83" customWidth="1"/>
    <col min="11534" max="11534" width="14.42578125" style="83" customWidth="1"/>
    <col min="11535" max="11535" width="15" style="83" customWidth="1"/>
    <col min="11536" max="11536" width="2.7109375" style="83" customWidth="1"/>
    <col min="11537" max="11537" width="11.7109375" style="83" customWidth="1"/>
    <col min="11538" max="11538" width="11.5703125" style="83" customWidth="1"/>
    <col min="11539" max="11539" width="2.28515625" style="83" customWidth="1"/>
    <col min="11540" max="11540" width="41" style="83" customWidth="1"/>
    <col min="11541" max="11541" width="14.28515625" style="83" customWidth="1"/>
    <col min="11542" max="11543" width="11.5703125" style="83" customWidth="1"/>
    <col min="11544" max="11544" width="21.85546875" style="83" customWidth="1"/>
    <col min="11545" max="11736" width="11.42578125" style="83"/>
    <col min="11737" max="11737" width="21.85546875" style="83" customWidth="1"/>
    <col min="11738" max="11738" width="13.85546875" style="83" customWidth="1"/>
    <col min="11739" max="11739" width="38.7109375" style="83" customWidth="1"/>
    <col min="11740" max="11740" width="3" style="83" bestFit="1" customWidth="1"/>
    <col min="11741" max="11741" width="32.28515625" style="83" customWidth="1"/>
    <col min="11742" max="11742" width="46.28515625" style="83" customWidth="1"/>
    <col min="11743" max="11743" width="19" style="83" customWidth="1"/>
    <col min="11744" max="11744" width="11.42578125" style="83"/>
    <col min="11745" max="11745" width="17.7109375" style="83" customWidth="1"/>
    <col min="11746" max="11746" width="11.42578125" style="83"/>
    <col min="11747" max="11747" width="22.28515625" style="83" customWidth="1"/>
    <col min="11748" max="11748" width="5.28515625" style="83" customWidth="1"/>
    <col min="11749" max="11749" width="36.28515625" style="83" customWidth="1"/>
    <col min="11750" max="11750" width="5.7109375" style="83" customWidth="1"/>
    <col min="11751" max="11751" width="11.42578125" style="83"/>
    <col min="11752" max="11752" width="20.7109375" style="83" customWidth="1"/>
    <col min="11753" max="11753" width="4.85546875" style="83" customWidth="1"/>
    <col min="11754" max="11754" width="11.42578125" style="83"/>
    <col min="11755" max="11755" width="24.7109375" style="83" customWidth="1"/>
    <col min="11756" max="11756" width="12.28515625" style="83" customWidth="1"/>
    <col min="11757" max="11757" width="11.42578125" style="83"/>
    <col min="11758" max="11758" width="3.42578125" style="83" customWidth="1"/>
    <col min="11759" max="11759" width="11.42578125" style="83"/>
    <col min="11760" max="11760" width="17.7109375" style="83" customWidth="1"/>
    <col min="11761" max="11761" width="3.42578125" style="83" customWidth="1"/>
    <col min="11762" max="11762" width="11.42578125" style="83"/>
    <col min="11763" max="11763" width="23.7109375" style="83" customWidth="1"/>
    <col min="11764" max="11764" width="10" style="83" customWidth="1"/>
    <col min="11765" max="11765" width="11.42578125" style="83"/>
    <col min="11766" max="11767" width="14.7109375" style="83" customWidth="1"/>
    <col min="11768" max="11768" width="12.85546875" style="83" customWidth="1"/>
    <col min="11769" max="11769" width="3.28515625" style="83" customWidth="1"/>
    <col min="11770" max="11770" width="30.28515625" style="83" customWidth="1"/>
    <col min="11771" max="11771" width="5" style="83" customWidth="1"/>
    <col min="11772" max="11772" width="11.42578125" style="83"/>
    <col min="11773" max="11773" width="14.28515625" style="83" customWidth="1"/>
    <col min="11774" max="11774" width="5.7109375" style="83" customWidth="1"/>
    <col min="11775" max="11775" width="11.42578125" style="83"/>
    <col min="11776" max="11776" width="17.28515625" style="83" customWidth="1"/>
    <col min="11777" max="11777" width="12.7109375" style="83" customWidth="1"/>
    <col min="11778" max="11778" width="11.42578125" style="83"/>
    <col min="11779" max="11779" width="5.28515625" style="83" customWidth="1"/>
    <col min="11780" max="11780" width="11.42578125" style="83"/>
    <col min="11781" max="11781" width="17" style="83" customWidth="1"/>
    <col min="11782" max="11782" width="6.28515625" style="83" customWidth="1"/>
    <col min="11783" max="11783" width="11.42578125" style="83"/>
    <col min="11784" max="11784" width="14.28515625" style="83" customWidth="1"/>
    <col min="11785" max="11785" width="7.5703125" style="83" customWidth="1"/>
    <col min="11786" max="11786" width="11.42578125" style="83"/>
    <col min="11787" max="11788" width="14.28515625" style="83" customWidth="1"/>
    <col min="11789" max="11789" width="20.85546875" style="83" customWidth="1"/>
    <col min="11790" max="11790" width="14.42578125" style="83" customWidth="1"/>
    <col min="11791" max="11791" width="15" style="83" customWidth="1"/>
    <col min="11792" max="11792" width="2.7109375" style="83" customWidth="1"/>
    <col min="11793" max="11793" width="11.7109375" style="83" customWidth="1"/>
    <col min="11794" max="11794" width="11.5703125" style="83" customWidth="1"/>
    <col min="11795" max="11795" width="2.28515625" style="83" customWidth="1"/>
    <col min="11796" max="11796" width="41" style="83" customWidth="1"/>
    <col min="11797" max="11797" width="14.28515625" style="83" customWidth="1"/>
    <col min="11798" max="11799" width="11.5703125" style="83" customWidth="1"/>
    <col min="11800" max="11800" width="21.85546875" style="83" customWidth="1"/>
    <col min="11801" max="11992" width="11.42578125" style="83"/>
    <col min="11993" max="11993" width="21.85546875" style="83" customWidth="1"/>
    <col min="11994" max="11994" width="13.85546875" style="83" customWidth="1"/>
    <col min="11995" max="11995" width="38.7109375" style="83" customWidth="1"/>
    <col min="11996" max="11996" width="3" style="83" bestFit="1" customWidth="1"/>
    <col min="11997" max="11997" width="32.28515625" style="83" customWidth="1"/>
    <col min="11998" max="11998" width="46.28515625" style="83" customWidth="1"/>
    <col min="11999" max="11999" width="19" style="83" customWidth="1"/>
    <col min="12000" max="12000" width="11.42578125" style="83"/>
    <col min="12001" max="12001" width="17.7109375" style="83" customWidth="1"/>
    <col min="12002" max="12002" width="11.42578125" style="83"/>
    <col min="12003" max="12003" width="22.28515625" style="83" customWidth="1"/>
    <col min="12004" max="12004" width="5.28515625" style="83" customWidth="1"/>
    <col min="12005" max="12005" width="36.28515625" style="83" customWidth="1"/>
    <col min="12006" max="12006" width="5.7109375" style="83" customWidth="1"/>
    <col min="12007" max="12007" width="11.42578125" style="83"/>
    <col min="12008" max="12008" width="20.7109375" style="83" customWidth="1"/>
    <col min="12009" max="12009" width="4.85546875" style="83" customWidth="1"/>
    <col min="12010" max="12010" width="11.42578125" style="83"/>
    <col min="12011" max="12011" width="24.7109375" style="83" customWidth="1"/>
    <col min="12012" max="12012" width="12.28515625" style="83" customWidth="1"/>
    <col min="12013" max="12013" width="11.42578125" style="83"/>
    <col min="12014" max="12014" width="3.42578125" style="83" customWidth="1"/>
    <col min="12015" max="12015" width="11.42578125" style="83"/>
    <col min="12016" max="12016" width="17.7109375" style="83" customWidth="1"/>
    <col min="12017" max="12017" width="3.42578125" style="83" customWidth="1"/>
    <col min="12018" max="12018" width="11.42578125" style="83"/>
    <col min="12019" max="12019" width="23.7109375" style="83" customWidth="1"/>
    <col min="12020" max="12020" width="10" style="83" customWidth="1"/>
    <col min="12021" max="12021" width="11.42578125" style="83"/>
    <col min="12022" max="12023" width="14.7109375" style="83" customWidth="1"/>
    <col min="12024" max="12024" width="12.85546875" style="83" customWidth="1"/>
    <col min="12025" max="12025" width="3.28515625" style="83" customWidth="1"/>
    <col min="12026" max="12026" width="30.28515625" style="83" customWidth="1"/>
    <col min="12027" max="12027" width="5" style="83" customWidth="1"/>
    <col min="12028" max="12028" width="11.42578125" style="83"/>
    <col min="12029" max="12029" width="14.28515625" style="83" customWidth="1"/>
    <col min="12030" max="12030" width="5.7109375" style="83" customWidth="1"/>
    <col min="12031" max="12031" width="11.42578125" style="83"/>
    <col min="12032" max="12032" width="17.28515625" style="83" customWidth="1"/>
    <col min="12033" max="12033" width="12.7109375" style="83" customWidth="1"/>
    <col min="12034" max="12034" width="11.42578125" style="83"/>
    <col min="12035" max="12035" width="5.28515625" style="83" customWidth="1"/>
    <col min="12036" max="12036" width="11.42578125" style="83"/>
    <col min="12037" max="12037" width="17" style="83" customWidth="1"/>
    <col min="12038" max="12038" width="6.28515625" style="83" customWidth="1"/>
    <col min="12039" max="12039" width="11.42578125" style="83"/>
    <col min="12040" max="12040" width="14.28515625" style="83" customWidth="1"/>
    <col min="12041" max="12041" width="7.5703125" style="83" customWidth="1"/>
    <col min="12042" max="12042" width="11.42578125" style="83"/>
    <col min="12043" max="12044" width="14.28515625" style="83" customWidth="1"/>
    <col min="12045" max="12045" width="20.85546875" style="83" customWidth="1"/>
    <col min="12046" max="12046" width="14.42578125" style="83" customWidth="1"/>
    <col min="12047" max="12047" width="15" style="83" customWidth="1"/>
    <col min="12048" max="12048" width="2.7109375" style="83" customWidth="1"/>
    <col min="12049" max="12049" width="11.7109375" style="83" customWidth="1"/>
    <col min="12050" max="12050" width="11.5703125" style="83" customWidth="1"/>
    <col min="12051" max="12051" width="2.28515625" style="83" customWidth="1"/>
    <col min="12052" max="12052" width="41" style="83" customWidth="1"/>
    <col min="12053" max="12053" width="14.28515625" style="83" customWidth="1"/>
    <col min="12054" max="12055" width="11.5703125" style="83" customWidth="1"/>
    <col min="12056" max="12056" width="21.85546875" style="83" customWidth="1"/>
    <col min="12057" max="12248" width="11.42578125" style="83"/>
    <col min="12249" max="12249" width="21.85546875" style="83" customWidth="1"/>
    <col min="12250" max="12250" width="13.85546875" style="83" customWidth="1"/>
    <col min="12251" max="12251" width="38.7109375" style="83" customWidth="1"/>
    <col min="12252" max="12252" width="3" style="83" bestFit="1" customWidth="1"/>
    <col min="12253" max="12253" width="32.28515625" style="83" customWidth="1"/>
    <col min="12254" max="12254" width="46.28515625" style="83" customWidth="1"/>
    <col min="12255" max="12255" width="19" style="83" customWidth="1"/>
    <col min="12256" max="12256" width="11.42578125" style="83"/>
    <col min="12257" max="12257" width="17.7109375" style="83" customWidth="1"/>
    <col min="12258" max="12258" width="11.42578125" style="83"/>
    <col min="12259" max="12259" width="22.28515625" style="83" customWidth="1"/>
    <col min="12260" max="12260" width="5.28515625" style="83" customWidth="1"/>
    <col min="12261" max="12261" width="36.28515625" style="83" customWidth="1"/>
    <col min="12262" max="12262" width="5.7109375" style="83" customWidth="1"/>
    <col min="12263" max="12263" width="11.42578125" style="83"/>
    <col min="12264" max="12264" width="20.7109375" style="83" customWidth="1"/>
    <col min="12265" max="12265" width="4.85546875" style="83" customWidth="1"/>
    <col min="12266" max="12266" width="11.42578125" style="83"/>
    <col min="12267" max="12267" width="24.7109375" style="83" customWidth="1"/>
    <col min="12268" max="12268" width="12.28515625" style="83" customWidth="1"/>
    <col min="12269" max="12269" width="11.42578125" style="83"/>
    <col min="12270" max="12270" width="3.42578125" style="83" customWidth="1"/>
    <col min="12271" max="12271" width="11.42578125" style="83"/>
    <col min="12272" max="12272" width="17.7109375" style="83" customWidth="1"/>
    <col min="12273" max="12273" width="3.42578125" style="83" customWidth="1"/>
    <col min="12274" max="12274" width="11.42578125" style="83"/>
    <col min="12275" max="12275" width="23.7109375" style="83" customWidth="1"/>
    <col min="12276" max="12276" width="10" style="83" customWidth="1"/>
    <col min="12277" max="12277" width="11.42578125" style="83"/>
    <col min="12278" max="12279" width="14.7109375" style="83" customWidth="1"/>
    <col min="12280" max="12280" width="12.85546875" style="83" customWidth="1"/>
    <col min="12281" max="12281" width="3.28515625" style="83" customWidth="1"/>
    <col min="12282" max="12282" width="30.28515625" style="83" customWidth="1"/>
    <col min="12283" max="12283" width="5" style="83" customWidth="1"/>
    <col min="12284" max="12284" width="11.42578125" style="83"/>
    <col min="12285" max="12285" width="14.28515625" style="83" customWidth="1"/>
    <col min="12286" max="12286" width="5.7109375" style="83" customWidth="1"/>
    <col min="12287" max="12287" width="11.42578125" style="83"/>
    <col min="12288" max="12288" width="17.28515625" style="83" customWidth="1"/>
    <col min="12289" max="12289" width="12.7109375" style="83" customWidth="1"/>
    <col min="12290" max="12290" width="11.42578125" style="83"/>
    <col min="12291" max="12291" width="5.28515625" style="83" customWidth="1"/>
    <col min="12292" max="12292" width="11.42578125" style="83"/>
    <col min="12293" max="12293" width="17" style="83" customWidth="1"/>
    <col min="12294" max="12294" width="6.28515625" style="83" customWidth="1"/>
    <col min="12295" max="12295" width="11.42578125" style="83"/>
    <col min="12296" max="12296" width="14.28515625" style="83" customWidth="1"/>
    <col min="12297" max="12297" width="7.5703125" style="83" customWidth="1"/>
    <col min="12298" max="12298" width="11.42578125" style="83"/>
    <col min="12299" max="12300" width="14.28515625" style="83" customWidth="1"/>
    <col min="12301" max="12301" width="20.85546875" style="83" customWidth="1"/>
    <col min="12302" max="12302" width="14.42578125" style="83" customWidth="1"/>
    <col min="12303" max="12303" width="15" style="83" customWidth="1"/>
    <col min="12304" max="12304" width="2.7109375" style="83" customWidth="1"/>
    <col min="12305" max="12305" width="11.7109375" style="83" customWidth="1"/>
    <col min="12306" max="12306" width="11.5703125" style="83" customWidth="1"/>
    <col min="12307" max="12307" width="2.28515625" style="83" customWidth="1"/>
    <col min="12308" max="12308" width="41" style="83" customWidth="1"/>
    <col min="12309" max="12309" width="14.28515625" style="83" customWidth="1"/>
    <col min="12310" max="12311" width="11.5703125" style="83" customWidth="1"/>
    <col min="12312" max="12312" width="21.85546875" style="83" customWidth="1"/>
    <col min="12313" max="12504" width="11.42578125" style="83"/>
    <col min="12505" max="12505" width="21.85546875" style="83" customWidth="1"/>
    <col min="12506" max="12506" width="13.85546875" style="83" customWidth="1"/>
    <col min="12507" max="12507" width="38.7109375" style="83" customWidth="1"/>
    <col min="12508" max="12508" width="3" style="83" bestFit="1" customWidth="1"/>
    <col min="12509" max="12509" width="32.28515625" style="83" customWidth="1"/>
    <col min="12510" max="12510" width="46.28515625" style="83" customWidth="1"/>
    <col min="12511" max="12511" width="19" style="83" customWidth="1"/>
    <col min="12512" max="12512" width="11.42578125" style="83"/>
    <col min="12513" max="12513" width="17.7109375" style="83" customWidth="1"/>
    <col min="12514" max="12514" width="11.42578125" style="83"/>
    <col min="12515" max="12515" width="22.28515625" style="83" customWidth="1"/>
    <col min="12516" max="12516" width="5.28515625" style="83" customWidth="1"/>
    <col min="12517" max="12517" width="36.28515625" style="83" customWidth="1"/>
    <col min="12518" max="12518" width="5.7109375" style="83" customWidth="1"/>
    <col min="12519" max="12519" width="11.42578125" style="83"/>
    <col min="12520" max="12520" width="20.7109375" style="83" customWidth="1"/>
    <col min="12521" max="12521" width="4.85546875" style="83" customWidth="1"/>
    <col min="12522" max="12522" width="11.42578125" style="83"/>
    <col min="12523" max="12523" width="24.7109375" style="83" customWidth="1"/>
    <col min="12524" max="12524" width="12.28515625" style="83" customWidth="1"/>
    <col min="12525" max="12525" width="11.42578125" style="83"/>
    <col min="12526" max="12526" width="3.42578125" style="83" customWidth="1"/>
    <col min="12527" max="12527" width="11.42578125" style="83"/>
    <col min="12528" max="12528" width="17.7109375" style="83" customWidth="1"/>
    <col min="12529" max="12529" width="3.42578125" style="83" customWidth="1"/>
    <col min="12530" max="12530" width="11.42578125" style="83"/>
    <col min="12531" max="12531" width="23.7109375" style="83" customWidth="1"/>
    <col min="12532" max="12532" width="10" style="83" customWidth="1"/>
    <col min="12533" max="12533" width="11.42578125" style="83"/>
    <col min="12534" max="12535" width="14.7109375" style="83" customWidth="1"/>
    <col min="12536" max="12536" width="12.85546875" style="83" customWidth="1"/>
    <col min="12537" max="12537" width="3.28515625" style="83" customWidth="1"/>
    <col min="12538" max="12538" width="30.28515625" style="83" customWidth="1"/>
    <col min="12539" max="12539" width="5" style="83" customWidth="1"/>
    <col min="12540" max="12540" width="11.42578125" style="83"/>
    <col min="12541" max="12541" width="14.28515625" style="83" customWidth="1"/>
    <col min="12542" max="12542" width="5.7109375" style="83" customWidth="1"/>
    <col min="12543" max="12543" width="11.42578125" style="83"/>
    <col min="12544" max="12544" width="17.28515625" style="83" customWidth="1"/>
    <col min="12545" max="12545" width="12.7109375" style="83" customWidth="1"/>
    <col min="12546" max="12546" width="11.42578125" style="83"/>
    <col min="12547" max="12547" width="5.28515625" style="83" customWidth="1"/>
    <col min="12548" max="12548" width="11.42578125" style="83"/>
    <col min="12549" max="12549" width="17" style="83" customWidth="1"/>
    <col min="12550" max="12550" width="6.28515625" style="83" customWidth="1"/>
    <col min="12551" max="12551" width="11.42578125" style="83"/>
    <col min="12552" max="12552" width="14.28515625" style="83" customWidth="1"/>
    <col min="12553" max="12553" width="7.5703125" style="83" customWidth="1"/>
    <col min="12554" max="12554" width="11.42578125" style="83"/>
    <col min="12555" max="12556" width="14.28515625" style="83" customWidth="1"/>
    <col min="12557" max="12557" width="20.85546875" style="83" customWidth="1"/>
    <col min="12558" max="12558" width="14.42578125" style="83" customWidth="1"/>
    <col min="12559" max="12559" width="15" style="83" customWidth="1"/>
    <col min="12560" max="12560" width="2.7109375" style="83" customWidth="1"/>
    <col min="12561" max="12561" width="11.7109375" style="83" customWidth="1"/>
    <col min="12562" max="12562" width="11.5703125" style="83" customWidth="1"/>
    <col min="12563" max="12563" width="2.28515625" style="83" customWidth="1"/>
    <col min="12564" max="12564" width="41" style="83" customWidth="1"/>
    <col min="12565" max="12565" width="14.28515625" style="83" customWidth="1"/>
    <col min="12566" max="12567" width="11.5703125" style="83" customWidth="1"/>
    <col min="12568" max="12568" width="21.85546875" style="83" customWidth="1"/>
    <col min="12569" max="12760" width="11.42578125" style="83"/>
    <col min="12761" max="12761" width="21.85546875" style="83" customWidth="1"/>
    <col min="12762" max="12762" width="13.85546875" style="83" customWidth="1"/>
    <col min="12763" max="12763" width="38.7109375" style="83" customWidth="1"/>
    <col min="12764" max="12764" width="3" style="83" bestFit="1" customWidth="1"/>
    <col min="12765" max="12765" width="32.28515625" style="83" customWidth="1"/>
    <col min="12766" max="12766" width="46.28515625" style="83" customWidth="1"/>
    <col min="12767" max="12767" width="19" style="83" customWidth="1"/>
    <col min="12768" max="12768" width="11.42578125" style="83"/>
    <col min="12769" max="12769" width="17.7109375" style="83" customWidth="1"/>
    <col min="12770" max="12770" width="11.42578125" style="83"/>
    <col min="12771" max="12771" width="22.28515625" style="83" customWidth="1"/>
    <col min="12772" max="12772" width="5.28515625" style="83" customWidth="1"/>
    <col min="12773" max="12773" width="36.28515625" style="83" customWidth="1"/>
    <col min="12774" max="12774" width="5.7109375" style="83" customWidth="1"/>
    <col min="12775" max="12775" width="11.42578125" style="83"/>
    <col min="12776" max="12776" width="20.7109375" style="83" customWidth="1"/>
    <col min="12777" max="12777" width="4.85546875" style="83" customWidth="1"/>
    <col min="12778" max="12778" width="11.42578125" style="83"/>
    <col min="12779" max="12779" width="24.7109375" style="83" customWidth="1"/>
    <col min="12780" max="12780" width="12.28515625" style="83" customWidth="1"/>
    <col min="12781" max="12781" width="11.42578125" style="83"/>
    <col min="12782" max="12782" width="3.42578125" style="83" customWidth="1"/>
    <col min="12783" max="12783" width="11.42578125" style="83"/>
    <col min="12784" max="12784" width="17.7109375" style="83" customWidth="1"/>
    <col min="12785" max="12785" width="3.42578125" style="83" customWidth="1"/>
    <col min="12786" max="12786" width="11.42578125" style="83"/>
    <col min="12787" max="12787" width="23.7109375" style="83" customWidth="1"/>
    <col min="12788" max="12788" width="10" style="83" customWidth="1"/>
    <col min="12789" max="12789" width="11.42578125" style="83"/>
    <col min="12790" max="12791" width="14.7109375" style="83" customWidth="1"/>
    <col min="12792" max="12792" width="12.85546875" style="83" customWidth="1"/>
    <col min="12793" max="12793" width="3.28515625" style="83" customWidth="1"/>
    <col min="12794" max="12794" width="30.28515625" style="83" customWidth="1"/>
    <col min="12795" max="12795" width="5" style="83" customWidth="1"/>
    <col min="12796" max="12796" width="11.42578125" style="83"/>
    <col min="12797" max="12797" width="14.28515625" style="83" customWidth="1"/>
    <col min="12798" max="12798" width="5.7109375" style="83" customWidth="1"/>
    <col min="12799" max="12799" width="11.42578125" style="83"/>
    <col min="12800" max="12800" width="17.28515625" style="83" customWidth="1"/>
    <col min="12801" max="12801" width="12.7109375" style="83" customWidth="1"/>
    <col min="12802" max="12802" width="11.42578125" style="83"/>
    <col min="12803" max="12803" width="5.28515625" style="83" customWidth="1"/>
    <col min="12804" max="12804" width="11.42578125" style="83"/>
    <col min="12805" max="12805" width="17" style="83" customWidth="1"/>
    <col min="12806" max="12806" width="6.28515625" style="83" customWidth="1"/>
    <col min="12807" max="12807" width="11.42578125" style="83"/>
    <col min="12808" max="12808" width="14.28515625" style="83" customWidth="1"/>
    <col min="12809" max="12809" width="7.5703125" style="83" customWidth="1"/>
    <col min="12810" max="12810" width="11.42578125" style="83"/>
    <col min="12811" max="12812" width="14.28515625" style="83" customWidth="1"/>
    <col min="12813" max="12813" width="20.85546875" style="83" customWidth="1"/>
    <col min="12814" max="12814" width="14.42578125" style="83" customWidth="1"/>
    <col min="12815" max="12815" width="15" style="83" customWidth="1"/>
    <col min="12816" max="12816" width="2.7109375" style="83" customWidth="1"/>
    <col min="12817" max="12817" width="11.7109375" style="83" customWidth="1"/>
    <col min="12818" max="12818" width="11.5703125" style="83" customWidth="1"/>
    <col min="12819" max="12819" width="2.28515625" style="83" customWidth="1"/>
    <col min="12820" max="12820" width="41" style="83" customWidth="1"/>
    <col min="12821" max="12821" width="14.28515625" style="83" customWidth="1"/>
    <col min="12822" max="12823" width="11.5703125" style="83" customWidth="1"/>
    <col min="12824" max="12824" width="21.85546875" style="83" customWidth="1"/>
    <col min="12825" max="13016" width="11.42578125" style="83"/>
    <col min="13017" max="13017" width="21.85546875" style="83" customWidth="1"/>
    <col min="13018" max="13018" width="13.85546875" style="83" customWidth="1"/>
    <col min="13019" max="13019" width="38.7109375" style="83" customWidth="1"/>
    <col min="13020" max="13020" width="3" style="83" bestFit="1" customWidth="1"/>
    <col min="13021" max="13021" width="32.28515625" style="83" customWidth="1"/>
    <col min="13022" max="13022" width="46.28515625" style="83" customWidth="1"/>
    <col min="13023" max="13023" width="19" style="83" customWidth="1"/>
    <col min="13024" max="13024" width="11.42578125" style="83"/>
    <col min="13025" max="13025" width="17.7109375" style="83" customWidth="1"/>
    <col min="13026" max="13026" width="11.42578125" style="83"/>
    <col min="13027" max="13027" width="22.28515625" style="83" customWidth="1"/>
    <col min="13028" max="13028" width="5.28515625" style="83" customWidth="1"/>
    <col min="13029" max="13029" width="36.28515625" style="83" customWidth="1"/>
    <col min="13030" max="13030" width="5.7109375" style="83" customWidth="1"/>
    <col min="13031" max="13031" width="11.42578125" style="83"/>
    <col min="13032" max="13032" width="20.7109375" style="83" customWidth="1"/>
    <col min="13033" max="13033" width="4.85546875" style="83" customWidth="1"/>
    <col min="13034" max="13034" width="11.42578125" style="83"/>
    <col min="13035" max="13035" width="24.7109375" style="83" customWidth="1"/>
    <col min="13036" max="13036" width="12.28515625" style="83" customWidth="1"/>
    <col min="13037" max="13037" width="11.42578125" style="83"/>
    <col min="13038" max="13038" width="3.42578125" style="83" customWidth="1"/>
    <col min="13039" max="13039" width="11.42578125" style="83"/>
    <col min="13040" max="13040" width="17.7109375" style="83" customWidth="1"/>
    <col min="13041" max="13041" width="3.42578125" style="83" customWidth="1"/>
    <col min="13042" max="13042" width="11.42578125" style="83"/>
    <col min="13043" max="13043" width="23.7109375" style="83" customWidth="1"/>
    <col min="13044" max="13044" width="10" style="83" customWidth="1"/>
    <col min="13045" max="13045" width="11.42578125" style="83"/>
    <col min="13046" max="13047" width="14.7109375" style="83" customWidth="1"/>
    <col min="13048" max="13048" width="12.85546875" style="83" customWidth="1"/>
    <col min="13049" max="13049" width="3.28515625" style="83" customWidth="1"/>
    <col min="13050" max="13050" width="30.28515625" style="83" customWidth="1"/>
    <col min="13051" max="13051" width="5" style="83" customWidth="1"/>
    <col min="13052" max="13052" width="11.42578125" style="83"/>
    <col min="13053" max="13053" width="14.28515625" style="83" customWidth="1"/>
    <col min="13054" max="13054" width="5.7109375" style="83" customWidth="1"/>
    <col min="13055" max="13055" width="11.42578125" style="83"/>
    <col min="13056" max="13056" width="17.28515625" style="83" customWidth="1"/>
    <col min="13057" max="13057" width="12.7109375" style="83" customWidth="1"/>
    <col min="13058" max="13058" width="11.42578125" style="83"/>
    <col min="13059" max="13059" width="5.28515625" style="83" customWidth="1"/>
    <col min="13060" max="13060" width="11.42578125" style="83"/>
    <col min="13061" max="13061" width="17" style="83" customWidth="1"/>
    <col min="13062" max="13062" width="6.28515625" style="83" customWidth="1"/>
    <col min="13063" max="13063" width="11.42578125" style="83"/>
    <col min="13064" max="13064" width="14.28515625" style="83" customWidth="1"/>
    <col min="13065" max="13065" width="7.5703125" style="83" customWidth="1"/>
    <col min="13066" max="13066" width="11.42578125" style="83"/>
    <col min="13067" max="13068" width="14.28515625" style="83" customWidth="1"/>
    <col min="13069" max="13069" width="20.85546875" style="83" customWidth="1"/>
    <col min="13070" max="13070" width="14.42578125" style="83" customWidth="1"/>
    <col min="13071" max="13071" width="15" style="83" customWidth="1"/>
    <col min="13072" max="13072" width="2.7109375" style="83" customWidth="1"/>
    <col min="13073" max="13073" width="11.7109375" style="83" customWidth="1"/>
    <col min="13074" max="13074" width="11.5703125" style="83" customWidth="1"/>
    <col min="13075" max="13075" width="2.28515625" style="83" customWidth="1"/>
    <col min="13076" max="13076" width="41" style="83" customWidth="1"/>
    <col min="13077" max="13077" width="14.28515625" style="83" customWidth="1"/>
    <col min="13078" max="13079" width="11.5703125" style="83" customWidth="1"/>
    <col min="13080" max="13080" width="21.85546875" style="83" customWidth="1"/>
    <col min="13081" max="13272" width="11.42578125" style="83"/>
    <col min="13273" max="13273" width="21.85546875" style="83" customWidth="1"/>
    <col min="13274" max="13274" width="13.85546875" style="83" customWidth="1"/>
    <col min="13275" max="13275" width="38.7109375" style="83" customWidth="1"/>
    <col min="13276" max="13276" width="3" style="83" bestFit="1" customWidth="1"/>
    <col min="13277" max="13277" width="32.28515625" style="83" customWidth="1"/>
    <col min="13278" max="13278" width="46.28515625" style="83" customWidth="1"/>
    <col min="13279" max="13279" width="19" style="83" customWidth="1"/>
    <col min="13280" max="13280" width="11.42578125" style="83"/>
    <col min="13281" max="13281" width="17.7109375" style="83" customWidth="1"/>
    <col min="13282" max="13282" width="11.42578125" style="83"/>
    <col min="13283" max="13283" width="22.28515625" style="83" customWidth="1"/>
    <col min="13284" max="13284" width="5.28515625" style="83" customWidth="1"/>
    <col min="13285" max="13285" width="36.28515625" style="83" customWidth="1"/>
    <col min="13286" max="13286" width="5.7109375" style="83" customWidth="1"/>
    <col min="13287" max="13287" width="11.42578125" style="83"/>
    <col min="13288" max="13288" width="20.7109375" style="83" customWidth="1"/>
    <col min="13289" max="13289" width="4.85546875" style="83" customWidth="1"/>
    <col min="13290" max="13290" width="11.42578125" style="83"/>
    <col min="13291" max="13291" width="24.7109375" style="83" customWidth="1"/>
    <col min="13292" max="13292" width="12.28515625" style="83" customWidth="1"/>
    <col min="13293" max="13293" width="11.42578125" style="83"/>
    <col min="13294" max="13294" width="3.42578125" style="83" customWidth="1"/>
    <col min="13295" max="13295" width="11.42578125" style="83"/>
    <col min="13296" max="13296" width="17.7109375" style="83" customWidth="1"/>
    <col min="13297" max="13297" width="3.42578125" style="83" customWidth="1"/>
    <col min="13298" max="13298" width="11.42578125" style="83"/>
    <col min="13299" max="13299" width="23.7109375" style="83" customWidth="1"/>
    <col min="13300" max="13300" width="10" style="83" customWidth="1"/>
    <col min="13301" max="13301" width="11.42578125" style="83"/>
    <col min="13302" max="13303" width="14.7109375" style="83" customWidth="1"/>
    <col min="13304" max="13304" width="12.85546875" style="83" customWidth="1"/>
    <col min="13305" max="13305" width="3.28515625" style="83" customWidth="1"/>
    <col min="13306" max="13306" width="30.28515625" style="83" customWidth="1"/>
    <col min="13307" max="13307" width="5" style="83" customWidth="1"/>
    <col min="13308" max="13308" width="11.42578125" style="83"/>
    <col min="13309" max="13309" width="14.28515625" style="83" customWidth="1"/>
    <col min="13310" max="13310" width="5.7109375" style="83" customWidth="1"/>
    <col min="13311" max="13311" width="11.42578125" style="83"/>
    <col min="13312" max="13312" width="17.28515625" style="83" customWidth="1"/>
    <col min="13313" max="13313" width="12.7109375" style="83" customWidth="1"/>
    <col min="13314" max="13314" width="11.42578125" style="83"/>
    <col min="13315" max="13315" width="5.28515625" style="83" customWidth="1"/>
    <col min="13316" max="13316" width="11.42578125" style="83"/>
    <col min="13317" max="13317" width="17" style="83" customWidth="1"/>
    <col min="13318" max="13318" width="6.28515625" style="83" customWidth="1"/>
    <col min="13319" max="13319" width="11.42578125" style="83"/>
    <col min="13320" max="13320" width="14.28515625" style="83" customWidth="1"/>
    <col min="13321" max="13321" width="7.5703125" style="83" customWidth="1"/>
    <col min="13322" max="13322" width="11.42578125" style="83"/>
    <col min="13323" max="13324" width="14.28515625" style="83" customWidth="1"/>
    <col min="13325" max="13325" width="20.85546875" style="83" customWidth="1"/>
    <col min="13326" max="13326" width="14.42578125" style="83" customWidth="1"/>
    <col min="13327" max="13327" width="15" style="83" customWidth="1"/>
    <col min="13328" max="13328" width="2.7109375" style="83" customWidth="1"/>
    <col min="13329" max="13329" width="11.7109375" style="83" customWidth="1"/>
    <col min="13330" max="13330" width="11.5703125" style="83" customWidth="1"/>
    <col min="13331" max="13331" width="2.28515625" style="83" customWidth="1"/>
    <col min="13332" max="13332" width="41" style="83" customWidth="1"/>
    <col min="13333" max="13333" width="14.28515625" style="83" customWidth="1"/>
    <col min="13334" max="13335" width="11.5703125" style="83" customWidth="1"/>
    <col min="13336" max="13336" width="21.85546875" style="83" customWidth="1"/>
    <col min="13337" max="13528" width="11.42578125" style="83"/>
    <col min="13529" max="13529" width="21.85546875" style="83" customWidth="1"/>
    <col min="13530" max="13530" width="13.85546875" style="83" customWidth="1"/>
    <col min="13531" max="13531" width="38.7109375" style="83" customWidth="1"/>
    <col min="13532" max="13532" width="3" style="83" bestFit="1" customWidth="1"/>
    <col min="13533" max="13533" width="32.28515625" style="83" customWidth="1"/>
    <col min="13534" max="13534" width="46.28515625" style="83" customWidth="1"/>
    <col min="13535" max="13535" width="19" style="83" customWidth="1"/>
    <col min="13536" max="13536" width="11.42578125" style="83"/>
    <col min="13537" max="13537" width="17.7109375" style="83" customWidth="1"/>
    <col min="13538" max="13538" width="11.42578125" style="83"/>
    <col min="13539" max="13539" width="22.28515625" style="83" customWidth="1"/>
    <col min="13540" max="13540" width="5.28515625" style="83" customWidth="1"/>
    <col min="13541" max="13541" width="36.28515625" style="83" customWidth="1"/>
    <col min="13542" max="13542" width="5.7109375" style="83" customWidth="1"/>
    <col min="13543" max="13543" width="11.42578125" style="83"/>
    <col min="13544" max="13544" width="20.7109375" style="83" customWidth="1"/>
    <col min="13545" max="13545" width="4.85546875" style="83" customWidth="1"/>
    <col min="13546" max="13546" width="11.42578125" style="83"/>
    <col min="13547" max="13547" width="24.7109375" style="83" customWidth="1"/>
    <col min="13548" max="13548" width="12.28515625" style="83" customWidth="1"/>
    <col min="13549" max="13549" width="11.42578125" style="83"/>
    <col min="13550" max="13550" width="3.42578125" style="83" customWidth="1"/>
    <col min="13551" max="13551" width="11.42578125" style="83"/>
    <col min="13552" max="13552" width="17.7109375" style="83" customWidth="1"/>
    <col min="13553" max="13553" width="3.42578125" style="83" customWidth="1"/>
    <col min="13554" max="13554" width="11.42578125" style="83"/>
    <col min="13555" max="13555" width="23.7109375" style="83" customWidth="1"/>
    <col min="13556" max="13556" width="10" style="83" customWidth="1"/>
    <col min="13557" max="13557" width="11.42578125" style="83"/>
    <col min="13558" max="13559" width="14.7109375" style="83" customWidth="1"/>
    <col min="13560" max="13560" width="12.85546875" style="83" customWidth="1"/>
    <col min="13561" max="13561" width="3.28515625" style="83" customWidth="1"/>
    <col min="13562" max="13562" width="30.28515625" style="83" customWidth="1"/>
    <col min="13563" max="13563" width="5" style="83" customWidth="1"/>
    <col min="13564" max="13564" width="11.42578125" style="83"/>
    <col min="13565" max="13565" width="14.28515625" style="83" customWidth="1"/>
    <col min="13566" max="13566" width="5.7109375" style="83" customWidth="1"/>
    <col min="13567" max="13567" width="11.42578125" style="83"/>
    <col min="13568" max="13568" width="17.28515625" style="83" customWidth="1"/>
    <col min="13569" max="13569" width="12.7109375" style="83" customWidth="1"/>
    <col min="13570" max="13570" width="11.42578125" style="83"/>
    <col min="13571" max="13571" width="5.28515625" style="83" customWidth="1"/>
    <col min="13572" max="13572" width="11.42578125" style="83"/>
    <col min="13573" max="13573" width="17" style="83" customWidth="1"/>
    <col min="13574" max="13574" width="6.28515625" style="83" customWidth="1"/>
    <col min="13575" max="13575" width="11.42578125" style="83"/>
    <col min="13576" max="13576" width="14.28515625" style="83" customWidth="1"/>
    <col min="13577" max="13577" width="7.5703125" style="83" customWidth="1"/>
    <col min="13578" max="13578" width="11.42578125" style="83"/>
    <col min="13579" max="13580" width="14.28515625" style="83" customWidth="1"/>
    <col min="13581" max="13581" width="20.85546875" style="83" customWidth="1"/>
    <col min="13582" max="13582" width="14.42578125" style="83" customWidth="1"/>
    <col min="13583" max="13583" width="15" style="83" customWidth="1"/>
    <col min="13584" max="13584" width="2.7109375" style="83" customWidth="1"/>
    <col min="13585" max="13585" width="11.7109375" style="83" customWidth="1"/>
    <col min="13586" max="13586" width="11.5703125" style="83" customWidth="1"/>
    <col min="13587" max="13587" width="2.28515625" style="83" customWidth="1"/>
    <col min="13588" max="13588" width="41" style="83" customWidth="1"/>
    <col min="13589" max="13589" width="14.28515625" style="83" customWidth="1"/>
    <col min="13590" max="13591" width="11.5703125" style="83" customWidth="1"/>
    <col min="13592" max="13592" width="21.85546875" style="83" customWidth="1"/>
    <col min="13593" max="13784" width="11.42578125" style="83"/>
    <col min="13785" max="13785" width="21.85546875" style="83" customWidth="1"/>
    <col min="13786" max="13786" width="13.85546875" style="83" customWidth="1"/>
    <col min="13787" max="13787" width="38.7109375" style="83" customWidth="1"/>
    <col min="13788" max="13788" width="3" style="83" bestFit="1" customWidth="1"/>
    <col min="13789" max="13789" width="32.28515625" style="83" customWidth="1"/>
    <col min="13790" max="13790" width="46.28515625" style="83" customWidth="1"/>
    <col min="13791" max="13791" width="19" style="83" customWidth="1"/>
    <col min="13792" max="13792" width="11.42578125" style="83"/>
    <col min="13793" max="13793" width="17.7109375" style="83" customWidth="1"/>
    <col min="13794" max="13794" width="11.42578125" style="83"/>
    <col min="13795" max="13795" width="22.28515625" style="83" customWidth="1"/>
    <col min="13796" max="13796" width="5.28515625" style="83" customWidth="1"/>
    <col min="13797" max="13797" width="36.28515625" style="83" customWidth="1"/>
    <col min="13798" max="13798" width="5.7109375" style="83" customWidth="1"/>
    <col min="13799" max="13799" width="11.42578125" style="83"/>
    <col min="13800" max="13800" width="20.7109375" style="83" customWidth="1"/>
    <col min="13801" max="13801" width="4.85546875" style="83" customWidth="1"/>
    <col min="13802" max="13802" width="11.42578125" style="83"/>
    <col min="13803" max="13803" width="24.7109375" style="83" customWidth="1"/>
    <col min="13804" max="13804" width="12.28515625" style="83" customWidth="1"/>
    <col min="13805" max="13805" width="11.42578125" style="83"/>
    <col min="13806" max="13806" width="3.42578125" style="83" customWidth="1"/>
    <col min="13807" max="13807" width="11.42578125" style="83"/>
    <col min="13808" max="13808" width="17.7109375" style="83" customWidth="1"/>
    <col min="13809" max="13809" width="3.42578125" style="83" customWidth="1"/>
    <col min="13810" max="13810" width="11.42578125" style="83"/>
    <col min="13811" max="13811" width="23.7109375" style="83" customWidth="1"/>
    <col min="13812" max="13812" width="10" style="83" customWidth="1"/>
    <col min="13813" max="13813" width="11.42578125" style="83"/>
    <col min="13814" max="13815" width="14.7109375" style="83" customWidth="1"/>
    <col min="13816" max="13816" width="12.85546875" style="83" customWidth="1"/>
    <col min="13817" max="13817" width="3.28515625" style="83" customWidth="1"/>
    <col min="13818" max="13818" width="30.28515625" style="83" customWidth="1"/>
    <col min="13819" max="13819" width="5" style="83" customWidth="1"/>
    <col min="13820" max="13820" width="11.42578125" style="83"/>
    <col min="13821" max="13821" width="14.28515625" style="83" customWidth="1"/>
    <col min="13822" max="13822" width="5.7109375" style="83" customWidth="1"/>
    <col min="13823" max="13823" width="11.42578125" style="83"/>
    <col min="13824" max="13824" width="17.28515625" style="83" customWidth="1"/>
    <col min="13825" max="13825" width="12.7109375" style="83" customWidth="1"/>
    <col min="13826" max="13826" width="11.42578125" style="83"/>
    <col min="13827" max="13827" width="5.28515625" style="83" customWidth="1"/>
    <col min="13828" max="13828" width="11.42578125" style="83"/>
    <col min="13829" max="13829" width="17" style="83" customWidth="1"/>
    <col min="13830" max="13830" width="6.28515625" style="83" customWidth="1"/>
    <col min="13831" max="13831" width="11.42578125" style="83"/>
    <col min="13832" max="13832" width="14.28515625" style="83" customWidth="1"/>
    <col min="13833" max="13833" width="7.5703125" style="83" customWidth="1"/>
    <col min="13834" max="13834" width="11.42578125" style="83"/>
    <col min="13835" max="13836" width="14.28515625" style="83" customWidth="1"/>
    <col min="13837" max="13837" width="20.85546875" style="83" customWidth="1"/>
    <col min="13838" max="13838" width="14.42578125" style="83" customWidth="1"/>
    <col min="13839" max="13839" width="15" style="83" customWidth="1"/>
    <col min="13840" max="13840" width="2.7109375" style="83" customWidth="1"/>
    <col min="13841" max="13841" width="11.7109375" style="83" customWidth="1"/>
    <col min="13842" max="13842" width="11.5703125" style="83" customWidth="1"/>
    <col min="13843" max="13843" width="2.28515625" style="83" customWidth="1"/>
    <col min="13844" max="13844" width="41" style="83" customWidth="1"/>
    <col min="13845" max="13845" width="14.28515625" style="83" customWidth="1"/>
    <col min="13846" max="13847" width="11.5703125" style="83" customWidth="1"/>
    <col min="13848" max="13848" width="21.85546875" style="83" customWidth="1"/>
    <col min="13849" max="14040" width="11.42578125" style="83"/>
    <col min="14041" max="14041" width="21.85546875" style="83" customWidth="1"/>
    <col min="14042" max="14042" width="13.85546875" style="83" customWidth="1"/>
    <col min="14043" max="14043" width="38.7109375" style="83" customWidth="1"/>
    <col min="14044" max="14044" width="3" style="83" bestFit="1" customWidth="1"/>
    <col min="14045" max="14045" width="32.28515625" style="83" customWidth="1"/>
    <col min="14046" max="14046" width="46.28515625" style="83" customWidth="1"/>
    <col min="14047" max="14047" width="19" style="83" customWidth="1"/>
    <col min="14048" max="14048" width="11.42578125" style="83"/>
    <col min="14049" max="14049" width="17.7109375" style="83" customWidth="1"/>
    <col min="14050" max="14050" width="11.42578125" style="83"/>
    <col min="14051" max="14051" width="22.28515625" style="83" customWidth="1"/>
    <col min="14052" max="14052" width="5.28515625" style="83" customWidth="1"/>
    <col min="14053" max="14053" width="36.28515625" style="83" customWidth="1"/>
    <col min="14054" max="14054" width="5.7109375" style="83" customWidth="1"/>
    <col min="14055" max="14055" width="11.42578125" style="83"/>
    <col min="14056" max="14056" width="20.7109375" style="83" customWidth="1"/>
    <col min="14057" max="14057" width="4.85546875" style="83" customWidth="1"/>
    <col min="14058" max="14058" width="11.42578125" style="83"/>
    <col min="14059" max="14059" width="24.7109375" style="83" customWidth="1"/>
    <col min="14060" max="14060" width="12.28515625" style="83" customWidth="1"/>
    <col min="14061" max="14061" width="11.42578125" style="83"/>
    <col min="14062" max="14062" width="3.42578125" style="83" customWidth="1"/>
    <col min="14063" max="14063" width="11.42578125" style="83"/>
    <col min="14064" max="14064" width="17.7109375" style="83" customWidth="1"/>
    <col min="14065" max="14065" width="3.42578125" style="83" customWidth="1"/>
    <col min="14066" max="14066" width="11.42578125" style="83"/>
    <col min="14067" max="14067" width="23.7109375" style="83" customWidth="1"/>
    <col min="14068" max="14068" width="10" style="83" customWidth="1"/>
    <col min="14069" max="14069" width="11.42578125" style="83"/>
    <col min="14070" max="14071" width="14.7109375" style="83" customWidth="1"/>
    <col min="14072" max="14072" width="12.85546875" style="83" customWidth="1"/>
    <col min="14073" max="14073" width="3.28515625" style="83" customWidth="1"/>
    <col min="14074" max="14074" width="30.28515625" style="83" customWidth="1"/>
    <col min="14075" max="14075" width="5" style="83" customWidth="1"/>
    <col min="14076" max="14076" width="11.42578125" style="83"/>
    <col min="14077" max="14077" width="14.28515625" style="83" customWidth="1"/>
    <col min="14078" max="14078" width="5.7109375" style="83" customWidth="1"/>
    <col min="14079" max="14079" width="11.42578125" style="83"/>
    <col min="14080" max="14080" width="17.28515625" style="83" customWidth="1"/>
    <col min="14081" max="14081" width="12.7109375" style="83" customWidth="1"/>
    <col min="14082" max="14082" width="11.42578125" style="83"/>
    <col min="14083" max="14083" width="5.28515625" style="83" customWidth="1"/>
    <col min="14084" max="14084" width="11.42578125" style="83"/>
    <col min="14085" max="14085" width="17" style="83" customWidth="1"/>
    <col min="14086" max="14086" width="6.28515625" style="83" customWidth="1"/>
    <col min="14087" max="14087" width="11.42578125" style="83"/>
    <col min="14088" max="14088" width="14.28515625" style="83" customWidth="1"/>
    <col min="14089" max="14089" width="7.5703125" style="83" customWidth="1"/>
    <col min="14090" max="14090" width="11.42578125" style="83"/>
    <col min="14091" max="14092" width="14.28515625" style="83" customWidth="1"/>
    <col min="14093" max="14093" width="20.85546875" style="83" customWidth="1"/>
    <col min="14094" max="14094" width="14.42578125" style="83" customWidth="1"/>
    <col min="14095" max="14095" width="15" style="83" customWidth="1"/>
    <col min="14096" max="14096" width="2.7109375" style="83" customWidth="1"/>
    <col min="14097" max="14097" width="11.7109375" style="83" customWidth="1"/>
    <col min="14098" max="14098" width="11.5703125" style="83" customWidth="1"/>
    <col min="14099" max="14099" width="2.28515625" style="83" customWidth="1"/>
    <col min="14100" max="14100" width="41" style="83" customWidth="1"/>
    <col min="14101" max="14101" width="14.28515625" style="83" customWidth="1"/>
    <col min="14102" max="14103" width="11.5703125" style="83" customWidth="1"/>
    <col min="14104" max="14104" width="21.85546875" style="83" customWidth="1"/>
    <col min="14105" max="14296" width="11.42578125" style="83"/>
    <col min="14297" max="14297" width="21.85546875" style="83" customWidth="1"/>
    <col min="14298" max="14298" width="13.85546875" style="83" customWidth="1"/>
    <col min="14299" max="14299" width="38.7109375" style="83" customWidth="1"/>
    <col min="14300" max="14300" width="3" style="83" bestFit="1" customWidth="1"/>
    <col min="14301" max="14301" width="32.28515625" style="83" customWidth="1"/>
    <col min="14302" max="14302" width="46.28515625" style="83" customWidth="1"/>
    <col min="14303" max="14303" width="19" style="83" customWidth="1"/>
    <col min="14304" max="14304" width="11.42578125" style="83"/>
    <col min="14305" max="14305" width="17.7109375" style="83" customWidth="1"/>
    <col min="14306" max="14306" width="11.42578125" style="83"/>
    <col min="14307" max="14307" width="22.28515625" style="83" customWidth="1"/>
    <col min="14308" max="14308" width="5.28515625" style="83" customWidth="1"/>
    <col min="14309" max="14309" width="36.28515625" style="83" customWidth="1"/>
    <col min="14310" max="14310" width="5.7109375" style="83" customWidth="1"/>
    <col min="14311" max="14311" width="11.42578125" style="83"/>
    <col min="14312" max="14312" width="20.7109375" style="83" customWidth="1"/>
    <col min="14313" max="14313" width="4.85546875" style="83" customWidth="1"/>
    <col min="14314" max="14314" width="11.42578125" style="83"/>
    <col min="14315" max="14315" width="24.7109375" style="83" customWidth="1"/>
    <col min="14316" max="14316" width="12.28515625" style="83" customWidth="1"/>
    <col min="14317" max="14317" width="11.42578125" style="83"/>
    <col min="14318" max="14318" width="3.42578125" style="83" customWidth="1"/>
    <col min="14319" max="14319" width="11.42578125" style="83"/>
    <col min="14320" max="14320" width="17.7109375" style="83" customWidth="1"/>
    <col min="14321" max="14321" width="3.42578125" style="83" customWidth="1"/>
    <col min="14322" max="14322" width="11.42578125" style="83"/>
    <col min="14323" max="14323" width="23.7109375" style="83" customWidth="1"/>
    <col min="14324" max="14324" width="10" style="83" customWidth="1"/>
    <col min="14325" max="14325" width="11.42578125" style="83"/>
    <col min="14326" max="14327" width="14.7109375" style="83" customWidth="1"/>
    <col min="14328" max="14328" width="12.85546875" style="83" customWidth="1"/>
    <col min="14329" max="14329" width="3.28515625" style="83" customWidth="1"/>
    <col min="14330" max="14330" width="30.28515625" style="83" customWidth="1"/>
    <col min="14331" max="14331" width="5" style="83" customWidth="1"/>
    <col min="14332" max="14332" width="11.42578125" style="83"/>
    <col min="14333" max="14333" width="14.28515625" style="83" customWidth="1"/>
    <col min="14334" max="14334" width="5.7109375" style="83" customWidth="1"/>
    <col min="14335" max="14335" width="11.42578125" style="83"/>
    <col min="14336" max="14336" width="17.28515625" style="83" customWidth="1"/>
    <col min="14337" max="14337" width="12.7109375" style="83" customWidth="1"/>
    <col min="14338" max="14338" width="11.42578125" style="83"/>
    <col min="14339" max="14339" width="5.28515625" style="83" customWidth="1"/>
    <col min="14340" max="14340" width="11.42578125" style="83"/>
    <col min="14341" max="14341" width="17" style="83" customWidth="1"/>
    <col min="14342" max="14342" width="6.28515625" style="83" customWidth="1"/>
    <col min="14343" max="14343" width="11.42578125" style="83"/>
    <col min="14344" max="14344" width="14.28515625" style="83" customWidth="1"/>
    <col min="14345" max="14345" width="7.5703125" style="83" customWidth="1"/>
    <col min="14346" max="14346" width="11.42578125" style="83"/>
    <col min="14347" max="14348" width="14.28515625" style="83" customWidth="1"/>
    <col min="14349" max="14349" width="20.85546875" style="83" customWidth="1"/>
    <col min="14350" max="14350" width="14.42578125" style="83" customWidth="1"/>
    <col min="14351" max="14351" width="15" style="83" customWidth="1"/>
    <col min="14352" max="14352" width="2.7109375" style="83" customWidth="1"/>
    <col min="14353" max="14353" width="11.7109375" style="83" customWidth="1"/>
    <col min="14354" max="14354" width="11.5703125" style="83" customWidth="1"/>
    <col min="14355" max="14355" width="2.28515625" style="83" customWidth="1"/>
    <col min="14356" max="14356" width="41" style="83" customWidth="1"/>
    <col min="14357" max="14357" width="14.28515625" style="83" customWidth="1"/>
    <col min="14358" max="14359" width="11.5703125" style="83" customWidth="1"/>
    <col min="14360" max="14360" width="21.85546875" style="83" customWidth="1"/>
    <col min="14361" max="14552" width="11.42578125" style="83"/>
    <col min="14553" max="14553" width="21.85546875" style="83" customWidth="1"/>
    <col min="14554" max="14554" width="13.85546875" style="83" customWidth="1"/>
    <col min="14555" max="14555" width="38.7109375" style="83" customWidth="1"/>
    <col min="14556" max="14556" width="3" style="83" bestFit="1" customWidth="1"/>
    <col min="14557" max="14557" width="32.28515625" style="83" customWidth="1"/>
    <col min="14558" max="14558" width="46.28515625" style="83" customWidth="1"/>
    <col min="14559" max="14559" width="19" style="83" customWidth="1"/>
    <col min="14560" max="14560" width="11.42578125" style="83"/>
    <col min="14561" max="14561" width="17.7109375" style="83" customWidth="1"/>
    <col min="14562" max="14562" width="11.42578125" style="83"/>
    <col min="14563" max="14563" width="22.28515625" style="83" customWidth="1"/>
    <col min="14564" max="14564" width="5.28515625" style="83" customWidth="1"/>
    <col min="14565" max="14565" width="36.28515625" style="83" customWidth="1"/>
    <col min="14566" max="14566" width="5.7109375" style="83" customWidth="1"/>
    <col min="14567" max="14567" width="11.42578125" style="83"/>
    <col min="14568" max="14568" width="20.7109375" style="83" customWidth="1"/>
    <col min="14569" max="14569" width="4.85546875" style="83" customWidth="1"/>
    <col min="14570" max="14570" width="11.42578125" style="83"/>
    <col min="14571" max="14571" width="24.7109375" style="83" customWidth="1"/>
    <col min="14572" max="14572" width="12.28515625" style="83" customWidth="1"/>
    <col min="14573" max="14573" width="11.42578125" style="83"/>
    <col min="14574" max="14574" width="3.42578125" style="83" customWidth="1"/>
    <col min="14575" max="14575" width="11.42578125" style="83"/>
    <col min="14576" max="14576" width="17.7109375" style="83" customWidth="1"/>
    <col min="14577" max="14577" width="3.42578125" style="83" customWidth="1"/>
    <col min="14578" max="14578" width="11.42578125" style="83"/>
    <col min="14579" max="14579" width="23.7109375" style="83" customWidth="1"/>
    <col min="14580" max="14580" width="10" style="83" customWidth="1"/>
    <col min="14581" max="14581" width="11.42578125" style="83"/>
    <col min="14582" max="14583" width="14.7109375" style="83" customWidth="1"/>
    <col min="14584" max="14584" width="12.85546875" style="83" customWidth="1"/>
    <col min="14585" max="14585" width="3.28515625" style="83" customWidth="1"/>
    <col min="14586" max="14586" width="30.28515625" style="83" customWidth="1"/>
    <col min="14587" max="14587" width="5" style="83" customWidth="1"/>
    <col min="14588" max="14588" width="11.42578125" style="83"/>
    <col min="14589" max="14589" width="14.28515625" style="83" customWidth="1"/>
    <col min="14590" max="14590" width="5.7109375" style="83" customWidth="1"/>
    <col min="14591" max="14591" width="11.42578125" style="83"/>
    <col min="14592" max="14592" width="17.28515625" style="83" customWidth="1"/>
    <col min="14593" max="14593" width="12.7109375" style="83" customWidth="1"/>
    <col min="14594" max="14594" width="11.42578125" style="83"/>
    <col min="14595" max="14595" width="5.28515625" style="83" customWidth="1"/>
    <col min="14596" max="14596" width="11.42578125" style="83"/>
    <col min="14597" max="14597" width="17" style="83" customWidth="1"/>
    <col min="14598" max="14598" width="6.28515625" style="83" customWidth="1"/>
    <col min="14599" max="14599" width="11.42578125" style="83"/>
    <col min="14600" max="14600" width="14.28515625" style="83" customWidth="1"/>
    <col min="14601" max="14601" width="7.5703125" style="83" customWidth="1"/>
    <col min="14602" max="14602" width="11.42578125" style="83"/>
    <col min="14603" max="14604" width="14.28515625" style="83" customWidth="1"/>
    <col min="14605" max="14605" width="20.85546875" style="83" customWidth="1"/>
    <col min="14606" max="14606" width="14.42578125" style="83" customWidth="1"/>
    <col min="14607" max="14607" width="15" style="83" customWidth="1"/>
    <col min="14608" max="14608" width="2.7109375" style="83" customWidth="1"/>
    <col min="14609" max="14609" width="11.7109375" style="83" customWidth="1"/>
    <col min="14610" max="14610" width="11.5703125" style="83" customWidth="1"/>
    <col min="14611" max="14611" width="2.28515625" style="83" customWidth="1"/>
    <col min="14612" max="14612" width="41" style="83" customWidth="1"/>
    <col min="14613" max="14613" width="14.28515625" style="83" customWidth="1"/>
    <col min="14614" max="14615" width="11.5703125" style="83" customWidth="1"/>
    <col min="14616" max="14616" width="21.85546875" style="83" customWidth="1"/>
    <col min="14617" max="14808" width="11.42578125" style="83"/>
    <col min="14809" max="14809" width="21.85546875" style="83" customWidth="1"/>
    <col min="14810" max="14810" width="13.85546875" style="83" customWidth="1"/>
    <col min="14811" max="14811" width="38.7109375" style="83" customWidth="1"/>
    <col min="14812" max="14812" width="3" style="83" bestFit="1" customWidth="1"/>
    <col min="14813" max="14813" width="32.28515625" style="83" customWidth="1"/>
    <col min="14814" max="14814" width="46.28515625" style="83" customWidth="1"/>
    <col min="14815" max="14815" width="19" style="83" customWidth="1"/>
    <col min="14816" max="14816" width="11.42578125" style="83"/>
    <col min="14817" max="14817" width="17.7109375" style="83" customWidth="1"/>
    <col min="14818" max="14818" width="11.42578125" style="83"/>
    <col min="14819" max="14819" width="22.28515625" style="83" customWidth="1"/>
    <col min="14820" max="14820" width="5.28515625" style="83" customWidth="1"/>
    <col min="14821" max="14821" width="36.28515625" style="83" customWidth="1"/>
    <col min="14822" max="14822" width="5.7109375" style="83" customWidth="1"/>
    <col min="14823" max="14823" width="11.42578125" style="83"/>
    <col min="14824" max="14824" width="20.7109375" style="83" customWidth="1"/>
    <col min="14825" max="14825" width="4.85546875" style="83" customWidth="1"/>
    <col min="14826" max="14826" width="11.42578125" style="83"/>
    <col min="14827" max="14827" width="24.7109375" style="83" customWidth="1"/>
    <col min="14828" max="14828" width="12.28515625" style="83" customWidth="1"/>
    <col min="14829" max="14829" width="11.42578125" style="83"/>
    <col min="14830" max="14830" width="3.42578125" style="83" customWidth="1"/>
    <col min="14831" max="14831" width="11.42578125" style="83"/>
    <col min="14832" max="14832" width="17.7109375" style="83" customWidth="1"/>
    <col min="14833" max="14833" width="3.42578125" style="83" customWidth="1"/>
    <col min="14834" max="14834" width="11.42578125" style="83"/>
    <col min="14835" max="14835" width="23.7109375" style="83" customWidth="1"/>
    <col min="14836" max="14836" width="10" style="83" customWidth="1"/>
    <col min="14837" max="14837" width="11.42578125" style="83"/>
    <col min="14838" max="14839" width="14.7109375" style="83" customWidth="1"/>
    <col min="14840" max="14840" width="12.85546875" style="83" customWidth="1"/>
    <col min="14841" max="14841" width="3.28515625" style="83" customWidth="1"/>
    <col min="14842" max="14842" width="30.28515625" style="83" customWidth="1"/>
    <col min="14843" max="14843" width="5" style="83" customWidth="1"/>
    <col min="14844" max="14844" width="11.42578125" style="83"/>
    <col min="14845" max="14845" width="14.28515625" style="83" customWidth="1"/>
    <col min="14846" max="14846" width="5.7109375" style="83" customWidth="1"/>
    <col min="14847" max="14847" width="11.42578125" style="83"/>
    <col min="14848" max="14848" width="17.28515625" style="83" customWidth="1"/>
    <col min="14849" max="14849" width="12.7109375" style="83" customWidth="1"/>
    <col min="14850" max="14850" width="11.42578125" style="83"/>
    <col min="14851" max="14851" width="5.28515625" style="83" customWidth="1"/>
    <col min="14852" max="14852" width="11.42578125" style="83"/>
    <col min="14853" max="14853" width="17" style="83" customWidth="1"/>
    <col min="14854" max="14854" width="6.28515625" style="83" customWidth="1"/>
    <col min="14855" max="14855" width="11.42578125" style="83"/>
    <col min="14856" max="14856" width="14.28515625" style="83" customWidth="1"/>
    <col min="14857" max="14857" width="7.5703125" style="83" customWidth="1"/>
    <col min="14858" max="14858" width="11.42578125" style="83"/>
    <col min="14859" max="14860" width="14.28515625" style="83" customWidth="1"/>
    <col min="14861" max="14861" width="20.85546875" style="83" customWidth="1"/>
    <col min="14862" max="14862" width="14.42578125" style="83" customWidth="1"/>
    <col min="14863" max="14863" width="15" style="83" customWidth="1"/>
    <col min="14864" max="14864" width="2.7109375" style="83" customWidth="1"/>
    <col min="14865" max="14865" width="11.7109375" style="83" customWidth="1"/>
    <col min="14866" max="14866" width="11.5703125" style="83" customWidth="1"/>
    <col min="14867" max="14867" width="2.28515625" style="83" customWidth="1"/>
    <col min="14868" max="14868" width="41" style="83" customWidth="1"/>
    <col min="14869" max="14869" width="14.28515625" style="83" customWidth="1"/>
    <col min="14870" max="14871" width="11.5703125" style="83" customWidth="1"/>
    <col min="14872" max="14872" width="21.85546875" style="83" customWidth="1"/>
    <col min="14873" max="15064" width="11.42578125" style="83"/>
    <col min="15065" max="15065" width="21.85546875" style="83" customWidth="1"/>
    <col min="15066" max="15066" width="13.85546875" style="83" customWidth="1"/>
    <col min="15067" max="15067" width="38.7109375" style="83" customWidth="1"/>
    <col min="15068" max="15068" width="3" style="83" bestFit="1" customWidth="1"/>
    <col min="15069" max="15069" width="32.28515625" style="83" customWidth="1"/>
    <col min="15070" max="15070" width="46.28515625" style="83" customWidth="1"/>
    <col min="15071" max="15071" width="19" style="83" customWidth="1"/>
    <col min="15072" max="15072" width="11.42578125" style="83"/>
    <col min="15073" max="15073" width="17.7109375" style="83" customWidth="1"/>
    <col min="15074" max="15074" width="11.42578125" style="83"/>
    <col min="15075" max="15075" width="22.28515625" style="83" customWidth="1"/>
    <col min="15076" max="15076" width="5.28515625" style="83" customWidth="1"/>
    <col min="15077" max="15077" width="36.28515625" style="83" customWidth="1"/>
    <col min="15078" max="15078" width="5.7109375" style="83" customWidth="1"/>
    <col min="15079" max="15079" width="11.42578125" style="83"/>
    <col min="15080" max="15080" width="20.7109375" style="83" customWidth="1"/>
    <col min="15081" max="15081" width="4.85546875" style="83" customWidth="1"/>
    <col min="15082" max="15082" width="11.42578125" style="83"/>
    <col min="15083" max="15083" width="24.7109375" style="83" customWidth="1"/>
    <col min="15084" max="15084" width="12.28515625" style="83" customWidth="1"/>
    <col min="15085" max="15085" width="11.42578125" style="83"/>
    <col min="15086" max="15086" width="3.42578125" style="83" customWidth="1"/>
    <col min="15087" max="15087" width="11.42578125" style="83"/>
    <col min="15088" max="15088" width="17.7109375" style="83" customWidth="1"/>
    <col min="15089" max="15089" width="3.42578125" style="83" customWidth="1"/>
    <col min="15090" max="15090" width="11.42578125" style="83"/>
    <col min="15091" max="15091" width="23.7109375" style="83" customWidth="1"/>
    <col min="15092" max="15092" width="10" style="83" customWidth="1"/>
    <col min="15093" max="15093" width="11.42578125" style="83"/>
    <col min="15094" max="15095" width="14.7109375" style="83" customWidth="1"/>
    <col min="15096" max="15096" width="12.85546875" style="83" customWidth="1"/>
    <col min="15097" max="15097" width="3.28515625" style="83" customWidth="1"/>
    <col min="15098" max="15098" width="30.28515625" style="83" customWidth="1"/>
    <col min="15099" max="15099" width="5" style="83" customWidth="1"/>
    <col min="15100" max="15100" width="11.42578125" style="83"/>
    <col min="15101" max="15101" width="14.28515625" style="83" customWidth="1"/>
    <col min="15102" max="15102" width="5.7109375" style="83" customWidth="1"/>
    <col min="15103" max="15103" width="11.42578125" style="83"/>
    <col min="15104" max="15104" width="17.28515625" style="83" customWidth="1"/>
    <col min="15105" max="15105" width="12.7109375" style="83" customWidth="1"/>
    <col min="15106" max="15106" width="11.42578125" style="83"/>
    <col min="15107" max="15107" width="5.28515625" style="83" customWidth="1"/>
    <col min="15108" max="15108" width="11.42578125" style="83"/>
    <col min="15109" max="15109" width="17" style="83" customWidth="1"/>
    <col min="15110" max="15110" width="6.28515625" style="83" customWidth="1"/>
    <col min="15111" max="15111" width="11.42578125" style="83"/>
    <col min="15112" max="15112" width="14.28515625" style="83" customWidth="1"/>
    <col min="15113" max="15113" width="7.5703125" style="83" customWidth="1"/>
    <col min="15114" max="15114" width="11.42578125" style="83"/>
    <col min="15115" max="15116" width="14.28515625" style="83" customWidth="1"/>
    <col min="15117" max="15117" width="20.85546875" style="83" customWidth="1"/>
    <col min="15118" max="15118" width="14.42578125" style="83" customWidth="1"/>
    <col min="15119" max="15119" width="15" style="83" customWidth="1"/>
    <col min="15120" max="15120" width="2.7109375" style="83" customWidth="1"/>
    <col min="15121" max="15121" width="11.7109375" style="83" customWidth="1"/>
    <col min="15122" max="15122" width="11.5703125" style="83" customWidth="1"/>
    <col min="15123" max="15123" width="2.28515625" style="83" customWidth="1"/>
    <col min="15124" max="15124" width="41" style="83" customWidth="1"/>
    <col min="15125" max="15125" width="14.28515625" style="83" customWidth="1"/>
    <col min="15126" max="15127" width="11.5703125" style="83" customWidth="1"/>
    <col min="15128" max="15128" width="21.85546875" style="83" customWidth="1"/>
    <col min="15129" max="15320" width="11.42578125" style="83"/>
    <col min="15321" max="15321" width="21.85546875" style="83" customWidth="1"/>
    <col min="15322" max="15322" width="13.85546875" style="83" customWidth="1"/>
    <col min="15323" max="15323" width="38.7109375" style="83" customWidth="1"/>
    <col min="15324" max="15324" width="3" style="83" bestFit="1" customWidth="1"/>
    <col min="15325" max="15325" width="32.28515625" style="83" customWidth="1"/>
    <col min="15326" max="15326" width="46.28515625" style="83" customWidth="1"/>
    <col min="15327" max="15327" width="19" style="83" customWidth="1"/>
    <col min="15328" max="15328" width="11.42578125" style="83"/>
    <col min="15329" max="15329" width="17.7109375" style="83" customWidth="1"/>
    <col min="15330" max="15330" width="11.42578125" style="83"/>
    <col min="15331" max="15331" width="22.28515625" style="83" customWidth="1"/>
    <col min="15332" max="15332" width="5.28515625" style="83" customWidth="1"/>
    <col min="15333" max="15333" width="36.28515625" style="83" customWidth="1"/>
    <col min="15334" max="15334" width="5.7109375" style="83" customWidth="1"/>
    <col min="15335" max="15335" width="11.42578125" style="83"/>
    <col min="15336" max="15336" width="20.7109375" style="83" customWidth="1"/>
    <col min="15337" max="15337" width="4.85546875" style="83" customWidth="1"/>
    <col min="15338" max="15338" width="11.42578125" style="83"/>
    <col min="15339" max="15339" width="24.7109375" style="83" customWidth="1"/>
    <col min="15340" max="15340" width="12.28515625" style="83" customWidth="1"/>
    <col min="15341" max="15341" width="11.42578125" style="83"/>
    <col min="15342" max="15342" width="3.42578125" style="83" customWidth="1"/>
    <col min="15343" max="15343" width="11.42578125" style="83"/>
    <col min="15344" max="15344" width="17.7109375" style="83" customWidth="1"/>
    <col min="15345" max="15345" width="3.42578125" style="83" customWidth="1"/>
    <col min="15346" max="15346" width="11.42578125" style="83"/>
    <col min="15347" max="15347" width="23.7109375" style="83" customWidth="1"/>
    <col min="15348" max="15348" width="10" style="83" customWidth="1"/>
    <col min="15349" max="15349" width="11.42578125" style="83"/>
    <col min="15350" max="15351" width="14.7109375" style="83" customWidth="1"/>
    <col min="15352" max="15352" width="12.85546875" style="83" customWidth="1"/>
    <col min="15353" max="15353" width="3.28515625" style="83" customWidth="1"/>
    <col min="15354" max="15354" width="30.28515625" style="83" customWidth="1"/>
    <col min="15355" max="15355" width="5" style="83" customWidth="1"/>
    <col min="15356" max="15356" width="11.42578125" style="83"/>
    <col min="15357" max="15357" width="14.28515625" style="83" customWidth="1"/>
    <col min="15358" max="15358" width="5.7109375" style="83" customWidth="1"/>
    <col min="15359" max="15359" width="11.42578125" style="83"/>
    <col min="15360" max="15360" width="17.28515625" style="83" customWidth="1"/>
    <col min="15361" max="15361" width="12.7109375" style="83" customWidth="1"/>
    <col min="15362" max="15362" width="11.42578125" style="83"/>
    <col min="15363" max="15363" width="5.28515625" style="83" customWidth="1"/>
    <col min="15364" max="15364" width="11.42578125" style="83"/>
    <col min="15365" max="15365" width="17" style="83" customWidth="1"/>
    <col min="15366" max="15366" width="6.28515625" style="83" customWidth="1"/>
    <col min="15367" max="15367" width="11.42578125" style="83"/>
    <col min="15368" max="15368" width="14.28515625" style="83" customWidth="1"/>
    <col min="15369" max="15369" width="7.5703125" style="83" customWidth="1"/>
    <col min="15370" max="15370" width="11.42578125" style="83"/>
    <col min="15371" max="15372" width="14.28515625" style="83" customWidth="1"/>
    <col min="15373" max="15373" width="20.85546875" style="83" customWidth="1"/>
    <col min="15374" max="15374" width="14.42578125" style="83" customWidth="1"/>
    <col min="15375" max="15375" width="15" style="83" customWidth="1"/>
    <col min="15376" max="15376" width="2.7109375" style="83" customWidth="1"/>
    <col min="15377" max="15377" width="11.7109375" style="83" customWidth="1"/>
    <col min="15378" max="15378" width="11.5703125" style="83" customWidth="1"/>
    <col min="15379" max="15379" width="2.28515625" style="83" customWidth="1"/>
    <col min="15380" max="15380" width="41" style="83" customWidth="1"/>
    <col min="15381" max="15381" width="14.28515625" style="83" customWidth="1"/>
    <col min="15382" max="15383" width="11.5703125" style="83" customWidth="1"/>
    <col min="15384" max="15384" width="21.85546875" style="83" customWidth="1"/>
    <col min="15385" max="15576" width="11.42578125" style="83"/>
    <col min="15577" max="15577" width="21.85546875" style="83" customWidth="1"/>
    <col min="15578" max="15578" width="13.85546875" style="83" customWidth="1"/>
    <col min="15579" max="15579" width="38.7109375" style="83" customWidth="1"/>
    <col min="15580" max="15580" width="3" style="83" bestFit="1" customWidth="1"/>
    <col min="15581" max="15581" width="32.28515625" style="83" customWidth="1"/>
    <col min="15582" max="15582" width="46.28515625" style="83" customWidth="1"/>
    <col min="15583" max="15583" width="19" style="83" customWidth="1"/>
    <col min="15584" max="15584" width="11.42578125" style="83"/>
    <col min="15585" max="15585" width="17.7109375" style="83" customWidth="1"/>
    <col min="15586" max="15586" width="11.42578125" style="83"/>
    <col min="15587" max="15587" width="22.28515625" style="83" customWidth="1"/>
    <col min="15588" max="15588" width="5.28515625" style="83" customWidth="1"/>
    <col min="15589" max="15589" width="36.28515625" style="83" customWidth="1"/>
    <col min="15590" max="15590" width="5.7109375" style="83" customWidth="1"/>
    <col min="15591" max="15591" width="11.42578125" style="83"/>
    <col min="15592" max="15592" width="20.7109375" style="83" customWidth="1"/>
    <col min="15593" max="15593" width="4.85546875" style="83" customWidth="1"/>
    <col min="15594" max="15594" width="11.42578125" style="83"/>
    <col min="15595" max="15595" width="24.7109375" style="83" customWidth="1"/>
    <col min="15596" max="15596" width="12.28515625" style="83" customWidth="1"/>
    <col min="15597" max="15597" width="11.42578125" style="83"/>
    <col min="15598" max="15598" width="3.42578125" style="83" customWidth="1"/>
    <col min="15599" max="15599" width="11.42578125" style="83"/>
    <col min="15600" max="15600" width="17.7109375" style="83" customWidth="1"/>
    <col min="15601" max="15601" width="3.42578125" style="83" customWidth="1"/>
    <col min="15602" max="15602" width="11.42578125" style="83"/>
    <col min="15603" max="15603" width="23.7109375" style="83" customWidth="1"/>
    <col min="15604" max="15604" width="10" style="83" customWidth="1"/>
    <col min="15605" max="15605" width="11.42578125" style="83"/>
    <col min="15606" max="15607" width="14.7109375" style="83" customWidth="1"/>
    <col min="15608" max="15608" width="12.85546875" style="83" customWidth="1"/>
    <col min="15609" max="15609" width="3.28515625" style="83" customWidth="1"/>
    <col min="15610" max="15610" width="30.28515625" style="83" customWidth="1"/>
    <col min="15611" max="15611" width="5" style="83" customWidth="1"/>
    <col min="15612" max="15612" width="11.42578125" style="83"/>
    <col min="15613" max="15613" width="14.28515625" style="83" customWidth="1"/>
    <col min="15614" max="15614" width="5.7109375" style="83" customWidth="1"/>
    <col min="15615" max="15615" width="11.42578125" style="83"/>
    <col min="15616" max="15616" width="17.28515625" style="83" customWidth="1"/>
    <col min="15617" max="15617" width="12.7109375" style="83" customWidth="1"/>
    <col min="15618" max="15618" width="11.42578125" style="83"/>
    <col min="15619" max="15619" width="5.28515625" style="83" customWidth="1"/>
    <col min="15620" max="15620" width="11.42578125" style="83"/>
    <col min="15621" max="15621" width="17" style="83" customWidth="1"/>
    <col min="15622" max="15622" width="6.28515625" style="83" customWidth="1"/>
    <col min="15623" max="15623" width="11.42578125" style="83"/>
    <col min="15624" max="15624" width="14.28515625" style="83" customWidth="1"/>
    <col min="15625" max="15625" width="7.5703125" style="83" customWidth="1"/>
    <col min="15626" max="15626" width="11.42578125" style="83"/>
    <col min="15627" max="15628" width="14.28515625" style="83" customWidth="1"/>
    <col min="15629" max="15629" width="20.85546875" style="83" customWidth="1"/>
    <col min="15630" max="15630" width="14.42578125" style="83" customWidth="1"/>
    <col min="15631" max="15631" width="15" style="83" customWidth="1"/>
    <col min="15632" max="15632" width="2.7109375" style="83" customWidth="1"/>
    <col min="15633" max="15633" width="11.7109375" style="83" customWidth="1"/>
    <col min="15634" max="15634" width="11.5703125" style="83" customWidth="1"/>
    <col min="15635" max="15635" width="2.28515625" style="83" customWidth="1"/>
    <col min="15636" max="15636" width="41" style="83" customWidth="1"/>
    <col min="15637" max="15637" width="14.28515625" style="83" customWidth="1"/>
    <col min="15638" max="15639" width="11.5703125" style="83" customWidth="1"/>
    <col min="15640" max="15640" width="21.85546875" style="83" customWidth="1"/>
    <col min="15641" max="15832" width="11.42578125" style="83"/>
    <col min="15833" max="15833" width="21.85546875" style="83" customWidth="1"/>
    <col min="15834" max="15834" width="13.85546875" style="83" customWidth="1"/>
    <col min="15835" max="15835" width="38.7109375" style="83" customWidth="1"/>
    <col min="15836" max="15836" width="3" style="83" bestFit="1" customWidth="1"/>
    <col min="15837" max="15837" width="32.28515625" style="83" customWidth="1"/>
    <col min="15838" max="15838" width="46.28515625" style="83" customWidth="1"/>
    <col min="15839" max="15839" width="19" style="83" customWidth="1"/>
    <col min="15840" max="15840" width="11.42578125" style="83"/>
    <col min="15841" max="15841" width="17.7109375" style="83" customWidth="1"/>
    <col min="15842" max="15842" width="11.42578125" style="83"/>
    <col min="15843" max="15843" width="22.28515625" style="83" customWidth="1"/>
    <col min="15844" max="15844" width="5.28515625" style="83" customWidth="1"/>
    <col min="15845" max="15845" width="36.28515625" style="83" customWidth="1"/>
    <col min="15846" max="15846" width="5.7109375" style="83" customWidth="1"/>
    <col min="15847" max="15847" width="11.42578125" style="83"/>
    <col min="15848" max="15848" width="20.7109375" style="83" customWidth="1"/>
    <col min="15849" max="15849" width="4.85546875" style="83" customWidth="1"/>
    <col min="15850" max="15850" width="11.42578125" style="83"/>
    <col min="15851" max="15851" width="24.7109375" style="83" customWidth="1"/>
    <col min="15852" max="15852" width="12.28515625" style="83" customWidth="1"/>
    <col min="15853" max="15853" width="11.42578125" style="83"/>
    <col min="15854" max="15854" width="3.42578125" style="83" customWidth="1"/>
    <col min="15855" max="15855" width="11.42578125" style="83"/>
    <col min="15856" max="15856" width="17.7109375" style="83" customWidth="1"/>
    <col min="15857" max="15857" width="3.42578125" style="83" customWidth="1"/>
    <col min="15858" max="15858" width="11.42578125" style="83"/>
    <col min="15859" max="15859" width="23.7109375" style="83" customWidth="1"/>
    <col min="15860" max="15860" width="10" style="83" customWidth="1"/>
    <col min="15861" max="15861" width="11.42578125" style="83"/>
    <col min="15862" max="15863" width="14.7109375" style="83" customWidth="1"/>
    <col min="15864" max="15864" width="12.85546875" style="83" customWidth="1"/>
    <col min="15865" max="15865" width="3.28515625" style="83" customWidth="1"/>
    <col min="15866" max="15866" width="30.28515625" style="83" customWidth="1"/>
    <col min="15867" max="15867" width="5" style="83" customWidth="1"/>
    <col min="15868" max="15868" width="11.42578125" style="83"/>
    <col min="15869" max="15869" width="14.28515625" style="83" customWidth="1"/>
    <col min="15870" max="15870" width="5.7109375" style="83" customWidth="1"/>
    <col min="15871" max="15871" width="11.42578125" style="83"/>
    <col min="15872" max="15872" width="17.28515625" style="83" customWidth="1"/>
    <col min="15873" max="15873" width="12.7109375" style="83" customWidth="1"/>
    <col min="15874" max="15874" width="11.42578125" style="83"/>
    <col min="15875" max="15875" width="5.28515625" style="83" customWidth="1"/>
    <col min="15876" max="15876" width="11.42578125" style="83"/>
    <col min="15877" max="15877" width="17" style="83" customWidth="1"/>
    <col min="15878" max="15878" width="6.28515625" style="83" customWidth="1"/>
    <col min="15879" max="15879" width="11.42578125" style="83"/>
    <col min="15880" max="15880" width="14.28515625" style="83" customWidth="1"/>
    <col min="15881" max="15881" width="7.5703125" style="83" customWidth="1"/>
    <col min="15882" max="15882" width="11.42578125" style="83"/>
    <col min="15883" max="15884" width="14.28515625" style="83" customWidth="1"/>
    <col min="15885" max="15885" width="20.85546875" style="83" customWidth="1"/>
    <col min="15886" max="15886" width="14.42578125" style="83" customWidth="1"/>
    <col min="15887" max="15887" width="15" style="83" customWidth="1"/>
    <col min="15888" max="15888" width="2.7109375" style="83" customWidth="1"/>
    <col min="15889" max="15889" width="11.7109375" style="83" customWidth="1"/>
    <col min="15890" max="15890" width="11.5703125" style="83" customWidth="1"/>
    <col min="15891" max="15891" width="2.28515625" style="83" customWidth="1"/>
    <col min="15892" max="15892" width="41" style="83" customWidth="1"/>
    <col min="15893" max="15893" width="14.28515625" style="83" customWidth="1"/>
    <col min="15894" max="15895" width="11.5703125" style="83" customWidth="1"/>
    <col min="15896" max="15896" width="21.85546875" style="83" customWidth="1"/>
    <col min="15897" max="16088" width="11.42578125" style="83"/>
    <col min="16089" max="16089" width="21.85546875" style="83" customWidth="1"/>
    <col min="16090" max="16090" width="13.85546875" style="83" customWidth="1"/>
    <col min="16091" max="16091" width="38.7109375" style="83" customWidth="1"/>
    <col min="16092" max="16092" width="3" style="83" bestFit="1" customWidth="1"/>
    <col min="16093" max="16093" width="32.28515625" style="83" customWidth="1"/>
    <col min="16094" max="16094" width="46.28515625" style="83" customWidth="1"/>
    <col min="16095" max="16095" width="19" style="83" customWidth="1"/>
    <col min="16096" max="16096" width="11.42578125" style="83"/>
    <col min="16097" max="16097" width="17.7109375" style="83" customWidth="1"/>
    <col min="16098" max="16098" width="11.42578125" style="83"/>
    <col min="16099" max="16099" width="22.28515625" style="83" customWidth="1"/>
    <col min="16100" max="16100" width="5.28515625" style="83" customWidth="1"/>
    <col min="16101" max="16101" width="36.28515625" style="83" customWidth="1"/>
    <col min="16102" max="16102" width="5.7109375" style="83" customWidth="1"/>
    <col min="16103" max="16103" width="11.42578125" style="83"/>
    <col min="16104" max="16104" width="20.7109375" style="83" customWidth="1"/>
    <col min="16105" max="16105" width="4.85546875" style="83" customWidth="1"/>
    <col min="16106" max="16106" width="11.42578125" style="83"/>
    <col min="16107" max="16107" width="24.7109375" style="83" customWidth="1"/>
    <col min="16108" max="16108" width="12.28515625" style="83" customWidth="1"/>
    <col min="16109" max="16109" width="11.42578125" style="83"/>
    <col min="16110" max="16110" width="3.42578125" style="83" customWidth="1"/>
    <col min="16111" max="16111" width="11.42578125" style="83"/>
    <col min="16112" max="16112" width="17.7109375" style="83" customWidth="1"/>
    <col min="16113" max="16113" width="3.42578125" style="83" customWidth="1"/>
    <col min="16114" max="16114" width="11.42578125" style="83"/>
    <col min="16115" max="16115" width="23.7109375" style="83" customWidth="1"/>
    <col min="16116" max="16116" width="10" style="83" customWidth="1"/>
    <col min="16117" max="16117" width="11.42578125" style="83"/>
    <col min="16118" max="16119" width="14.7109375" style="83" customWidth="1"/>
    <col min="16120" max="16120" width="12.85546875" style="83" customWidth="1"/>
    <col min="16121" max="16121" width="3.28515625" style="83" customWidth="1"/>
    <col min="16122" max="16122" width="30.28515625" style="83" customWidth="1"/>
    <col min="16123" max="16123" width="5" style="83" customWidth="1"/>
    <col min="16124" max="16124" width="11.42578125" style="83"/>
    <col min="16125" max="16125" width="14.28515625" style="83" customWidth="1"/>
    <col min="16126" max="16126" width="5.7109375" style="83" customWidth="1"/>
    <col min="16127" max="16127" width="11.42578125" style="83"/>
    <col min="16128" max="16128" width="17.28515625" style="83" customWidth="1"/>
    <col min="16129" max="16129" width="12.7109375" style="83" customWidth="1"/>
    <col min="16130" max="16130" width="11.42578125" style="83"/>
    <col min="16131" max="16131" width="5.28515625" style="83" customWidth="1"/>
    <col min="16132" max="16132" width="11.42578125" style="83"/>
    <col min="16133" max="16133" width="17" style="83" customWidth="1"/>
    <col min="16134" max="16134" width="6.28515625" style="83" customWidth="1"/>
    <col min="16135" max="16135" width="11.42578125" style="83"/>
    <col min="16136" max="16136" width="14.28515625" style="83" customWidth="1"/>
    <col min="16137" max="16137" width="7.5703125" style="83" customWidth="1"/>
    <col min="16138" max="16138" width="11.42578125" style="83"/>
    <col min="16139" max="16140" width="14.28515625" style="83" customWidth="1"/>
    <col min="16141" max="16141" width="20.85546875" style="83" customWidth="1"/>
    <col min="16142" max="16142" width="14.42578125" style="83" customWidth="1"/>
    <col min="16143" max="16143" width="15" style="83" customWidth="1"/>
    <col min="16144" max="16144" width="2.7109375" style="83" customWidth="1"/>
    <col min="16145" max="16145" width="11.7109375" style="83" customWidth="1"/>
    <col min="16146" max="16146" width="11.5703125" style="83" customWidth="1"/>
    <col min="16147" max="16147" width="2.28515625" style="83" customWidth="1"/>
    <col min="16148" max="16148" width="41" style="83" customWidth="1"/>
    <col min="16149" max="16149" width="14.28515625" style="83" customWidth="1"/>
    <col min="16150" max="16151" width="11.5703125" style="83" customWidth="1"/>
    <col min="16152" max="16152" width="21.85546875" style="83" customWidth="1"/>
    <col min="16153" max="16346" width="11.42578125" style="83"/>
    <col min="16347" max="16384" width="11.5703125" style="83" customWidth="1"/>
  </cols>
  <sheetData>
    <row r="1" spans="1:59" ht="112.15" customHeight="1" x14ac:dyDescent="0.25">
      <c r="A1" s="914" t="s">
        <v>178</v>
      </c>
      <c r="B1" s="914"/>
      <c r="C1" s="914"/>
      <c r="D1" s="914"/>
      <c r="E1" s="914"/>
      <c r="F1" s="914"/>
      <c r="G1" s="914"/>
      <c r="H1" s="914"/>
      <c r="I1" s="914"/>
      <c r="J1" s="914"/>
      <c r="K1" s="914"/>
      <c r="L1" s="914"/>
      <c r="M1" s="914"/>
      <c r="N1" s="914"/>
      <c r="O1" s="914"/>
      <c r="P1" s="914"/>
      <c r="Q1" s="914"/>
      <c r="R1" s="914"/>
      <c r="S1" s="914"/>
      <c r="T1" s="914"/>
      <c r="U1" s="881" t="s">
        <v>179</v>
      </c>
      <c r="V1" s="881"/>
      <c r="W1" s="881"/>
      <c r="X1" s="881"/>
      <c r="Y1" s="881"/>
      <c r="Z1" s="881"/>
      <c r="AA1" s="881"/>
      <c r="AB1" s="881"/>
      <c r="AC1" s="915" t="s">
        <v>180</v>
      </c>
      <c r="AD1" s="915"/>
      <c r="AE1" s="915"/>
      <c r="AF1" s="915"/>
      <c r="AG1" s="915"/>
      <c r="AH1" s="915"/>
      <c r="AI1" s="915"/>
      <c r="AJ1" s="915"/>
      <c r="AK1" s="915"/>
      <c r="AL1" s="122"/>
      <c r="AM1" s="916" t="s">
        <v>181</v>
      </c>
      <c r="AN1" s="916"/>
      <c r="AO1" s="916"/>
      <c r="AP1" s="917"/>
      <c r="AQ1" s="917"/>
      <c r="AR1" s="917"/>
      <c r="AS1" s="917"/>
      <c r="AT1" s="917"/>
      <c r="AU1" s="917"/>
      <c r="AV1" s="918"/>
      <c r="AW1" s="918"/>
      <c r="AX1" s="918"/>
      <c r="AY1" s="918"/>
      <c r="AZ1" s="918"/>
      <c r="BA1" s="918"/>
      <c r="BB1" s="918"/>
      <c r="BC1" s="918"/>
      <c r="BD1" s="918"/>
      <c r="BE1" s="918"/>
      <c r="BF1" s="100" t="s">
        <v>546</v>
      </c>
      <c r="BG1" s="100" t="s">
        <v>547</v>
      </c>
    </row>
    <row r="2" spans="1:59" ht="112.15" customHeight="1" x14ac:dyDescent="0.25">
      <c r="A2" s="914"/>
      <c r="B2" s="914"/>
      <c r="C2" s="914"/>
      <c r="D2" s="914"/>
      <c r="E2" s="914"/>
      <c r="F2" s="914"/>
      <c r="G2" s="914"/>
      <c r="H2" s="914"/>
      <c r="I2" s="914"/>
      <c r="J2" s="914"/>
      <c r="K2" s="914"/>
      <c r="L2" s="914"/>
      <c r="M2" s="914"/>
      <c r="N2" s="914"/>
      <c r="O2" s="914"/>
      <c r="P2" s="914"/>
      <c r="Q2" s="914"/>
      <c r="R2" s="914"/>
      <c r="S2" s="914"/>
      <c r="T2" s="914"/>
      <c r="U2" s="881"/>
      <c r="V2" s="881"/>
      <c r="W2" s="881"/>
      <c r="X2" s="881"/>
      <c r="Y2" s="881"/>
      <c r="Z2" s="881"/>
      <c r="AA2" s="881"/>
      <c r="AB2" s="881"/>
      <c r="AC2" s="842" t="s">
        <v>182</v>
      </c>
      <c r="AD2" s="842" t="s">
        <v>184</v>
      </c>
      <c r="AE2" s="842"/>
      <c r="AF2" s="842"/>
      <c r="AG2" s="842"/>
      <c r="AH2" s="842" t="s">
        <v>185</v>
      </c>
      <c r="AI2" s="842" t="s">
        <v>186</v>
      </c>
      <c r="AJ2" s="842"/>
      <c r="AK2" s="842"/>
      <c r="AL2" s="873" t="s">
        <v>187</v>
      </c>
      <c r="AM2" s="873"/>
      <c r="AN2" s="873"/>
      <c r="AO2" s="873" t="s">
        <v>24</v>
      </c>
      <c r="AP2" s="871" t="s">
        <v>188</v>
      </c>
      <c r="AQ2" s="871"/>
      <c r="AR2" s="871" t="s">
        <v>143</v>
      </c>
      <c r="AS2" s="871" t="s">
        <v>189</v>
      </c>
      <c r="AT2" s="871" t="s">
        <v>190</v>
      </c>
      <c r="AU2" s="871" t="s">
        <v>191</v>
      </c>
      <c r="AV2" s="851" t="s">
        <v>454</v>
      </c>
      <c r="AW2" s="851"/>
      <c r="AX2" s="851"/>
      <c r="AY2" s="851"/>
      <c r="AZ2" s="851"/>
      <c r="BA2" s="851" t="s">
        <v>455</v>
      </c>
      <c r="BB2" s="851"/>
      <c r="BC2" s="851"/>
      <c r="BD2" s="851"/>
      <c r="BE2" s="851"/>
      <c r="BF2" s="77"/>
      <c r="BG2" s="77"/>
    </row>
    <row r="3" spans="1:59" s="56" customFormat="1" ht="112.15" customHeight="1" x14ac:dyDescent="0.25">
      <c r="A3" s="52" t="s">
        <v>192</v>
      </c>
      <c r="B3" s="52" t="s">
        <v>141</v>
      </c>
      <c r="C3" s="52" t="s">
        <v>21</v>
      </c>
      <c r="D3" s="52" t="s">
        <v>16</v>
      </c>
      <c r="E3" s="52" t="s">
        <v>17</v>
      </c>
      <c r="F3" s="52" t="s">
        <v>193</v>
      </c>
      <c r="G3" s="872" t="s">
        <v>194</v>
      </c>
      <c r="H3" s="872"/>
      <c r="I3" s="52" t="s">
        <v>195</v>
      </c>
      <c r="J3" s="52" t="s">
        <v>31</v>
      </c>
      <c r="K3" s="52" t="s">
        <v>196</v>
      </c>
      <c r="L3" s="52" t="s">
        <v>197</v>
      </c>
      <c r="M3" s="52" t="s">
        <v>28</v>
      </c>
      <c r="N3" s="52" t="s">
        <v>174</v>
      </c>
      <c r="O3" s="52" t="s">
        <v>29</v>
      </c>
      <c r="P3" s="52" t="s">
        <v>174</v>
      </c>
      <c r="Q3" s="52" t="s">
        <v>30</v>
      </c>
      <c r="R3" s="52" t="s">
        <v>174</v>
      </c>
      <c r="S3" s="52" t="s">
        <v>198</v>
      </c>
      <c r="T3" s="52" t="s">
        <v>26</v>
      </c>
      <c r="U3" s="53" t="s">
        <v>199</v>
      </c>
      <c r="V3" s="54" t="s">
        <v>200</v>
      </c>
      <c r="W3" s="53" t="s">
        <v>174</v>
      </c>
      <c r="X3" s="54" t="s">
        <v>201</v>
      </c>
      <c r="Y3" s="53" t="s">
        <v>174</v>
      </c>
      <c r="Z3" s="54" t="s">
        <v>202</v>
      </c>
      <c r="AA3" s="54" t="s">
        <v>174</v>
      </c>
      <c r="AB3" s="54" t="s">
        <v>203</v>
      </c>
      <c r="AC3" s="842"/>
      <c r="AD3" s="50" t="s">
        <v>20</v>
      </c>
      <c r="AE3" s="55" t="s">
        <v>204</v>
      </c>
      <c r="AF3" s="50" t="s">
        <v>205</v>
      </c>
      <c r="AG3" s="50" t="s">
        <v>204</v>
      </c>
      <c r="AH3" s="842"/>
      <c r="AI3" s="50" t="s">
        <v>206</v>
      </c>
      <c r="AJ3" s="842" t="s">
        <v>22</v>
      </c>
      <c r="AK3" s="842"/>
      <c r="AL3" s="873"/>
      <c r="AM3" s="873"/>
      <c r="AN3" s="873"/>
      <c r="AO3" s="873"/>
      <c r="AP3" s="871"/>
      <c r="AQ3" s="871"/>
      <c r="AR3" s="871"/>
      <c r="AS3" s="871"/>
      <c r="AT3" s="871"/>
      <c r="AU3" s="871"/>
      <c r="AV3" s="89" t="s">
        <v>456</v>
      </c>
      <c r="AW3" s="89" t="s">
        <v>457</v>
      </c>
      <c r="AX3" s="89" t="s">
        <v>458</v>
      </c>
      <c r="AY3" s="124" t="s">
        <v>459</v>
      </c>
      <c r="AZ3" s="124" t="s">
        <v>460</v>
      </c>
      <c r="BA3" s="89" t="s">
        <v>456</v>
      </c>
      <c r="BB3" s="89" t="s">
        <v>457</v>
      </c>
      <c r="BC3" s="89" t="s">
        <v>458</v>
      </c>
      <c r="BD3" s="124" t="s">
        <v>459</v>
      </c>
      <c r="BE3" s="124" t="s">
        <v>460</v>
      </c>
      <c r="BF3" s="125"/>
      <c r="BG3" s="125"/>
    </row>
    <row r="4" spans="1:59" ht="112.15" customHeight="1" x14ac:dyDescent="0.25">
      <c r="A4" s="960" t="s">
        <v>219</v>
      </c>
      <c r="B4" s="964" t="s">
        <v>100</v>
      </c>
      <c r="C4" s="964" t="s">
        <v>149</v>
      </c>
      <c r="D4" s="964" t="s">
        <v>94</v>
      </c>
      <c r="E4" s="964" t="s">
        <v>111</v>
      </c>
      <c r="F4" s="964" t="s">
        <v>648</v>
      </c>
      <c r="G4" s="971" t="s">
        <v>649</v>
      </c>
      <c r="H4" s="966" t="s">
        <v>650</v>
      </c>
      <c r="I4" s="964" t="s">
        <v>253</v>
      </c>
      <c r="J4" s="964" t="s">
        <v>65</v>
      </c>
      <c r="K4" s="964">
        <v>0</v>
      </c>
      <c r="L4" s="956">
        <f>IF(J4="Diaria",+(K4/360),IF(J4="Semanal",+(K4/52),IF(J4="Mensual",+(K4/12),IF(J4="Bimestral",+(K4/6),IF(J4="Trimestral",+(K4/4),IF(J4="Semestral",+(K4/2),IF(J4="Anual",+(K4/1),"")))))))</f>
        <v>0</v>
      </c>
      <c r="M4" s="964" t="s">
        <v>45</v>
      </c>
      <c r="N4" s="956">
        <f>IF(M4="Menor al 1% del patrimonio de la Lotería de Bogotá",20%,IF(M4="Entre el 1% y el 3% del patrimonio de la Lotería de Bogotá",40%,IF(M4="Entre el 3% y el 6% del patrimonio de la Lotería de Bogotá",60%,IF(M4="Entre el 6% y el 10% del patrimonio de la Lotería de Bogotá",80%,IF(M4="Mayor al 10% del patrimonio de la Lotería de Bogotá",100%,IF(M4="NA",0%,""))))))</f>
        <v>0.2</v>
      </c>
      <c r="O4" s="964" t="s">
        <v>88</v>
      </c>
      <c r="P4" s="956">
        <f>IF(O4="El riesgo afecta la imagen de algún área de la organización",20%,IF(O4="El riesgo afecta la imagen de la entidad internamente, de conocimiento general nivel interno, de junta directiva y accionistas y/o de proveedores",40%,IF(O4="El riesgo afecta la imagen de la entidad con algunos usuarios de relevancia frente al logro de los objetivos",60%,IF(O4="El riesgo afecta la imagen de la entidad con efecto publicitario sostenido a nivel de sector administrativo, nivel departamental o municipal",80%,IF(O4="El riesgo afecta la imagen de la entidad a nivel nacional, con efecto publicitario sostenido a nivel país",100%,IF(O4="NA",0%,""))))))</f>
        <v>0</v>
      </c>
      <c r="Q4" s="964" t="s">
        <v>88</v>
      </c>
      <c r="R4" s="956">
        <f>IF(Q4="Interrupción de la operación por menos de un día",20%,IF(Q4="Interrupción de la operación por un día completo",40%,IF(Q4="Interrupción de la operación mayor a 1 día y menor a 2 días",60%,IF(Q4="Interrupción de la operación por dos días completos",80%,IF(Q4="Interrupción de la operación por más de dos días",100%,IF(Q4="NA",0%,""))))))</f>
        <v>0</v>
      </c>
      <c r="S4" s="960" t="s">
        <v>75</v>
      </c>
      <c r="T4" s="960" t="s">
        <v>76</v>
      </c>
      <c r="U4" s="956">
        <f>+MAX(N4,P4,R4)</f>
        <v>0.2</v>
      </c>
      <c r="V4" s="913" t="str">
        <f>IF(L4&lt;=20%,"Muy baja",IF(L4&lt;=40%,"Baja",IF(L4&lt;=60%,"Media",IF(L4&lt;=80%,"Alta",IF(L4&lt;=100%,"Muy alta",IF(L4&gt;=100%,"Muy alta",""))))))</f>
        <v>Muy baja</v>
      </c>
      <c r="W4" s="972">
        <f>+IFERROR(VLOOKUP(V4,formulas!$F$1:$G$6,2,FALSE),"")</f>
        <v>0.2</v>
      </c>
      <c r="X4" s="912" t="str">
        <f>IF(U4=20%,"Leve",IF(U4=40%,"Menor",IF(U4=60%,"Moderado",IF(U4=80%,"Mayor",IF(U4=100%,"Catastrófico","")))))</f>
        <v>Leve</v>
      </c>
      <c r="Y4" s="956">
        <f>+IFERROR(VLOOKUP(X4,formulas!$H$1:$I$6,2,FALSE),"")</f>
        <v>0.2</v>
      </c>
      <c r="Z4" s="912" t="str">
        <f>+IFERROR(VLOOKUP(V4&amp;X4,formulas!$C$2:$D$26,2,FALSE),"")</f>
        <v>Bajo</v>
      </c>
      <c r="AA4" s="956">
        <f>IF(Z4="Bajo",25%,IF(Z4="Moderado",50%,IF(Z4="Alto",75%,IF(Z4="Extremo",100%,""))))</f>
        <v>0.25</v>
      </c>
      <c r="AB4" s="974" t="s">
        <v>670</v>
      </c>
      <c r="AC4" s="61" t="s">
        <v>676</v>
      </c>
      <c r="AD4" s="61" t="s">
        <v>72</v>
      </c>
      <c r="AE4" s="126">
        <f t="shared" ref="AE4:AE17" si="0">IF(AD4="Preventivo",25%,IF(AD4="Detectivo",15%,IF(AD4="Correctivo",10%,"")))</f>
        <v>0.25</v>
      </c>
      <c r="AF4" s="61" t="s">
        <v>217</v>
      </c>
      <c r="AG4" s="126">
        <f>IF(AF4="Manual",15%,IF(AF4="Automático",25%,""))</f>
        <v>0.15</v>
      </c>
      <c r="AH4" s="126">
        <f t="shared" ref="AH4:AH17" si="1">+AG4+AE4</f>
        <v>0.4</v>
      </c>
      <c r="AI4" s="61" t="s">
        <v>218</v>
      </c>
      <c r="AJ4" s="664"/>
      <c r="AK4" s="664"/>
      <c r="AL4" s="96">
        <f>+AA4*AH4</f>
        <v>0.1</v>
      </c>
      <c r="AM4" s="96">
        <f>+AA4-AL4</f>
        <v>0.15</v>
      </c>
      <c r="AN4" s="912" t="str">
        <f>+IF(C4="Corrupción","Moderado",IF(AM5&lt;=25%,"Bajo",IF(AM5&lt;=50%,"Moderado",IF(AM5&lt;=75%,"Alto",IF(AM5&gt;75%,"Extremo","")))))</f>
        <v>Bajo</v>
      </c>
      <c r="AO4" s="978" t="s">
        <v>74</v>
      </c>
      <c r="AP4" s="180">
        <v>1</v>
      </c>
      <c r="AQ4" s="61" t="s">
        <v>259</v>
      </c>
      <c r="AR4" s="61" t="s">
        <v>260</v>
      </c>
      <c r="AS4" s="672"/>
      <c r="AT4" s="672"/>
      <c r="AU4" s="673"/>
      <c r="AV4" s="61"/>
      <c r="AW4" s="61"/>
      <c r="AX4" s="61"/>
      <c r="AY4" s="61"/>
      <c r="AZ4" s="61"/>
      <c r="BA4" s="61"/>
      <c r="BB4" s="61"/>
      <c r="BC4" s="61"/>
      <c r="BD4" s="61"/>
      <c r="BE4" s="61"/>
      <c r="BF4" s="323"/>
      <c r="BG4" s="323"/>
    </row>
    <row r="5" spans="1:59" ht="112.15" customHeight="1" thickBot="1" x14ac:dyDescent="0.3">
      <c r="A5" s="961"/>
      <c r="B5" s="965"/>
      <c r="C5" s="965"/>
      <c r="D5" s="965"/>
      <c r="E5" s="965"/>
      <c r="F5" s="965"/>
      <c r="G5" s="970"/>
      <c r="H5" s="967"/>
      <c r="I5" s="965"/>
      <c r="J5" s="965"/>
      <c r="K5" s="965"/>
      <c r="L5" s="957"/>
      <c r="M5" s="965"/>
      <c r="N5" s="957"/>
      <c r="O5" s="965"/>
      <c r="P5" s="957"/>
      <c r="Q5" s="965"/>
      <c r="R5" s="957"/>
      <c r="S5" s="961"/>
      <c r="T5" s="961"/>
      <c r="U5" s="957"/>
      <c r="V5" s="906"/>
      <c r="W5" s="973"/>
      <c r="X5" s="815"/>
      <c r="Y5" s="957"/>
      <c r="Z5" s="815"/>
      <c r="AA5" s="957"/>
      <c r="AB5" s="975"/>
      <c r="AC5" s="70" t="s">
        <v>677</v>
      </c>
      <c r="AD5" s="70" t="s">
        <v>72</v>
      </c>
      <c r="AE5" s="110">
        <f t="shared" si="0"/>
        <v>0.25</v>
      </c>
      <c r="AF5" s="70" t="s">
        <v>217</v>
      </c>
      <c r="AG5" s="110">
        <f t="shared" ref="AG5:AG17" si="2">IF(AF5="Manual",15%,IF(AF5="Automático",25%,""))</f>
        <v>0.15</v>
      </c>
      <c r="AH5" s="110">
        <f t="shared" si="1"/>
        <v>0.4</v>
      </c>
      <c r="AI5" s="70" t="s">
        <v>218</v>
      </c>
      <c r="AJ5" s="665"/>
      <c r="AK5" s="665"/>
      <c r="AL5" s="249">
        <f>+AM4*AH5</f>
        <v>0.06</v>
      </c>
      <c r="AM5" s="249">
        <f>+AM4-AL5</f>
        <v>0.09</v>
      </c>
      <c r="AN5" s="815"/>
      <c r="AO5" s="979"/>
      <c r="AP5" s="181">
        <v>2</v>
      </c>
      <c r="AQ5" s="70" t="s">
        <v>688</v>
      </c>
      <c r="AR5" s="70" t="s">
        <v>696</v>
      </c>
      <c r="AS5" s="674"/>
      <c r="AT5" s="674"/>
      <c r="AU5" s="670"/>
      <c r="AV5" s="70"/>
      <c r="AW5" s="70"/>
      <c r="AX5" s="70"/>
      <c r="AY5" s="70"/>
      <c r="AZ5" s="70"/>
      <c r="BA5" s="70"/>
      <c r="BB5" s="70"/>
      <c r="BC5" s="70"/>
      <c r="BD5" s="70"/>
      <c r="BE5" s="70"/>
      <c r="BF5" s="313"/>
      <c r="BG5" s="313"/>
    </row>
    <row r="6" spans="1:59" ht="112.15" customHeight="1" thickBot="1" x14ac:dyDescent="0.3">
      <c r="A6" s="182" t="s">
        <v>219</v>
      </c>
      <c r="B6" s="162" t="s">
        <v>100</v>
      </c>
      <c r="C6" s="162" t="s">
        <v>73</v>
      </c>
      <c r="D6" s="162" t="s">
        <v>94</v>
      </c>
      <c r="E6" s="162" t="s">
        <v>95</v>
      </c>
      <c r="F6" s="162" t="s">
        <v>651</v>
      </c>
      <c r="G6" s="173" t="s">
        <v>251</v>
      </c>
      <c r="H6" s="174" t="s">
        <v>652</v>
      </c>
      <c r="I6" s="162" t="s">
        <v>653</v>
      </c>
      <c r="J6" s="162" t="s">
        <v>110</v>
      </c>
      <c r="K6" s="162">
        <v>1</v>
      </c>
      <c r="L6" s="302">
        <f t="shared" ref="L6:L17" si="3">IF(J6="Diaria",+(K6/360),IF(J6="Semanal",+(K6/52),IF(J6="Mensual",+(K6/12),IF(J6="Bimestral",+(K6/6),IF(J6="Trimestral",+(K6/4),IF(J6="Semestral",+(K6/2),IF(J6="Anual",+(K6/1),"")))))))</f>
        <v>0.5</v>
      </c>
      <c r="M6" s="162" t="s">
        <v>45</v>
      </c>
      <c r="N6" s="302">
        <f t="shared" ref="N6:N17" si="4">IF(M6="Menor al 1% del patrimonio de la Lotería de Bogotá",20%,IF(M6="Entre el 1% y el 3% del patrimonio de la Lotería de Bogotá",40%,IF(M6="Entre el 3% y el 6% del patrimonio de la Lotería de Bogotá",60%,IF(M6="Entre el 6% y el 10% del patrimonio de la Lotería de Bogotá",80%,IF(M6="Mayor al 10% del patrimonio de la Lotería de Bogotá",100%,IF(M6="NA",0%,""))))))</f>
        <v>0.2</v>
      </c>
      <c r="O6" s="162" t="s">
        <v>63</v>
      </c>
      <c r="P6" s="302">
        <f t="shared" ref="P6:P17" si="5">IF(O6="El riesgo afecta la imagen de algún área de la organización",20%,IF(O6="El riesgo afecta la imagen de la entidad internamente, de conocimiento general nivel interno, de junta directiva y accionistas y/o de proveedores",40%,IF(O6="El riesgo afecta la imagen de la entidad con algunos usuarios de relevancia frente al logro de los objetivos",60%,IF(O6="El riesgo afecta la imagen de la entidad con efecto publicitario sostenido a nivel de sector administrativo, nivel departamental o municipal",80%,IF(O6="El riesgo afecta la imagen de la entidad a nivel nacional, con efecto publicitario sostenido a nivel país",100%,IF(O6="NA",0%,""))))))</f>
        <v>0.4</v>
      </c>
      <c r="Q6" s="162" t="s">
        <v>88</v>
      </c>
      <c r="R6" s="302">
        <f t="shared" ref="R6:R17" si="6">IF(Q6="Interrupción de la operación por menos de un día",20%,IF(Q6="Interrupción de la operación por un día completo",40%,IF(Q6="Interrupción de la operación mayor a 1 día y menor a 2 días",60%,IF(Q6="Interrupción de la operación por dos días completos",80%,IF(Q6="Interrupción de la operación por más de dos días",100%,IF(Q6="NA",0%,""))))))</f>
        <v>0</v>
      </c>
      <c r="S6" s="182" t="s">
        <v>75</v>
      </c>
      <c r="T6" s="182" t="s">
        <v>76</v>
      </c>
      <c r="U6" s="302">
        <f t="shared" ref="U6:U17" si="7">+MAX(N6,P6,R6)</f>
        <v>0.4</v>
      </c>
      <c r="V6" s="571" t="str">
        <f t="shared" ref="V6:V17" si="8">IF(L6&lt;=20%,"Muy baja",IF(L6&lt;=40%,"Baja",IF(L6&lt;=60%,"Media",IF(L6&lt;=80%,"Alta",IF(L6&lt;=100%,"Muy alta",IF(L6&gt;=100%,"Muy alta",""))))))</f>
        <v>Media</v>
      </c>
      <c r="W6" s="302">
        <f>+IFERROR(VLOOKUP(V6,formulas!$F$1:$G$6,2,FALSE),"")</f>
        <v>0.6</v>
      </c>
      <c r="X6" s="480" t="str">
        <f t="shared" ref="X6:X17" si="9">IF(U6=20%,"Leve",IF(U6=40%,"Menor",IF(U6=60%,"Moderado",IF(U6=80%,"Mayor",IF(U6=100%,"Catastrófico","")))))</f>
        <v>Menor</v>
      </c>
      <c r="Y6" s="302">
        <f>+IFERROR(VLOOKUP(X6,formulas!$H$1:$I$6,2,FALSE),"")</f>
        <v>0.4</v>
      </c>
      <c r="Z6" s="480" t="str">
        <f>+IFERROR(VLOOKUP(V6&amp;X6,formulas!$C$2:$D$26,2,FALSE),"")</f>
        <v>Moderado</v>
      </c>
      <c r="AA6" s="302">
        <f t="shared" ref="AA6:AA17" si="10">IF(Z6="Bajo",25%,IF(Z6="Moderado",50%,IF(Z6="Alto",75%,IF(Z6="Extremo",100%,""))))</f>
        <v>0.5</v>
      </c>
      <c r="AB6" s="315" t="s">
        <v>671</v>
      </c>
      <c r="AC6" s="162" t="s">
        <v>678</v>
      </c>
      <c r="AD6" s="162" t="s">
        <v>72</v>
      </c>
      <c r="AE6" s="302">
        <f t="shared" si="0"/>
        <v>0.25</v>
      </c>
      <c r="AF6" s="162" t="s">
        <v>217</v>
      </c>
      <c r="AG6" s="302">
        <f t="shared" si="2"/>
        <v>0.15</v>
      </c>
      <c r="AH6" s="302">
        <f t="shared" si="1"/>
        <v>0.4</v>
      </c>
      <c r="AI6" s="162" t="s">
        <v>218</v>
      </c>
      <c r="AJ6" s="666"/>
      <c r="AK6" s="667"/>
      <c r="AL6" s="305">
        <f t="shared" ref="AL6:AL17" si="11">+AA6*AH6</f>
        <v>0.2</v>
      </c>
      <c r="AM6" s="305">
        <f t="shared" ref="AM6:AM17" si="12">+AA6-AL6</f>
        <v>0.3</v>
      </c>
      <c r="AN6" s="480" t="str">
        <f>+IF(C6="Corrupción","Moderado",IF(AM6&lt;=25%,"Bajo",IF(AM6&lt;=50%,"Moderado",IF(AM6&lt;=75%,"Alto",IF(AM6&gt;75%,"Extremo","")))))</f>
        <v>Moderado</v>
      </c>
      <c r="AO6" s="182" t="s">
        <v>74</v>
      </c>
      <c r="AP6" s="183">
        <v>1</v>
      </c>
      <c r="AQ6" s="162" t="s">
        <v>259</v>
      </c>
      <c r="AR6" s="162" t="s">
        <v>260</v>
      </c>
      <c r="AS6" s="675"/>
      <c r="AT6" s="675"/>
      <c r="AU6" s="667"/>
      <c r="AV6" s="162"/>
      <c r="AW6" s="162"/>
      <c r="AX6" s="162"/>
      <c r="AY6" s="162"/>
      <c r="AZ6" s="162"/>
      <c r="BA6" s="162"/>
      <c r="BB6" s="162"/>
      <c r="BC6" s="162"/>
      <c r="BD6" s="162"/>
      <c r="BE6" s="162"/>
      <c r="BF6" s="247"/>
      <c r="BG6" s="247"/>
    </row>
    <row r="7" spans="1:59" ht="112.15" customHeight="1" x14ac:dyDescent="0.25">
      <c r="A7" s="959" t="s">
        <v>219</v>
      </c>
      <c r="B7" s="963" t="s">
        <v>100</v>
      </c>
      <c r="C7" s="963" t="s">
        <v>149</v>
      </c>
      <c r="D7" s="963" t="s">
        <v>94</v>
      </c>
      <c r="E7" s="963" t="s">
        <v>111</v>
      </c>
      <c r="F7" s="963" t="s">
        <v>654</v>
      </c>
      <c r="G7" s="969" t="s">
        <v>655</v>
      </c>
      <c r="H7" s="963" t="s">
        <v>656</v>
      </c>
      <c r="I7" s="963" t="s">
        <v>657</v>
      </c>
      <c r="J7" s="963" t="s">
        <v>48</v>
      </c>
      <c r="K7" s="963">
        <v>1</v>
      </c>
      <c r="L7" s="958">
        <f t="shared" si="3"/>
        <v>2.7777777777777779E-3</v>
      </c>
      <c r="M7" s="963" t="s">
        <v>45</v>
      </c>
      <c r="N7" s="958">
        <f t="shared" si="4"/>
        <v>0.2</v>
      </c>
      <c r="O7" s="963" t="s">
        <v>46</v>
      </c>
      <c r="P7" s="958">
        <f t="shared" si="5"/>
        <v>0.2</v>
      </c>
      <c r="Q7" s="968" t="s">
        <v>88</v>
      </c>
      <c r="R7" s="955">
        <f t="shared" si="6"/>
        <v>0</v>
      </c>
      <c r="S7" s="962" t="s">
        <v>75</v>
      </c>
      <c r="T7" s="959" t="s">
        <v>88</v>
      </c>
      <c r="U7" s="958">
        <f t="shared" si="7"/>
        <v>0.2</v>
      </c>
      <c r="V7" s="904" t="str">
        <f t="shared" si="8"/>
        <v>Muy baja</v>
      </c>
      <c r="W7" s="958">
        <f>+IFERROR(VLOOKUP(V7,formulas!$F$1:$G$6,2,FALSE),"")</f>
        <v>0.2</v>
      </c>
      <c r="X7" s="813" t="str">
        <f t="shared" si="9"/>
        <v>Leve</v>
      </c>
      <c r="Y7" s="958">
        <f>+IFERROR(VLOOKUP(X7,formulas!$H$1:$I$6,2,FALSE),"")</f>
        <v>0.2</v>
      </c>
      <c r="Z7" s="813" t="str">
        <f>+IFERROR(VLOOKUP(V7&amp;X7,formulas!$C$2:$D$26,2,FALSE),"")</f>
        <v>Bajo</v>
      </c>
      <c r="AA7" s="958">
        <f t="shared" si="10"/>
        <v>0.25</v>
      </c>
      <c r="AB7" s="976" t="s">
        <v>672</v>
      </c>
      <c r="AC7" s="79" t="s">
        <v>679</v>
      </c>
      <c r="AD7" s="79" t="s">
        <v>72</v>
      </c>
      <c r="AE7" s="109">
        <f t="shared" si="0"/>
        <v>0.25</v>
      </c>
      <c r="AF7" s="79" t="s">
        <v>217</v>
      </c>
      <c r="AG7" s="109">
        <f t="shared" si="2"/>
        <v>0.15</v>
      </c>
      <c r="AH7" s="109">
        <f t="shared" si="1"/>
        <v>0.4</v>
      </c>
      <c r="AI7" s="79" t="s">
        <v>218</v>
      </c>
      <c r="AJ7" s="668"/>
      <c r="AK7" s="668"/>
      <c r="AL7" s="248">
        <f t="shared" si="11"/>
        <v>0.1</v>
      </c>
      <c r="AM7" s="248">
        <f t="shared" si="12"/>
        <v>0.15</v>
      </c>
      <c r="AN7" s="813" t="str">
        <f>C7</f>
        <v>Fiscal</v>
      </c>
      <c r="AO7" s="980" t="s">
        <v>74</v>
      </c>
      <c r="AP7" s="184">
        <v>1</v>
      </c>
      <c r="AQ7" s="79" t="s">
        <v>689</v>
      </c>
      <c r="AR7" s="79" t="s">
        <v>697</v>
      </c>
      <c r="AS7" s="676"/>
      <c r="AT7" s="676"/>
      <c r="AU7" s="677"/>
      <c r="AV7" s="79"/>
      <c r="AW7" s="79"/>
      <c r="AX7" s="79"/>
      <c r="AY7" s="79"/>
      <c r="AZ7" s="79"/>
      <c r="BA7" s="79"/>
      <c r="BB7" s="79"/>
      <c r="BC7" s="79"/>
      <c r="BD7" s="79"/>
      <c r="BE7" s="79"/>
      <c r="BF7" s="314"/>
      <c r="BG7" s="314"/>
    </row>
    <row r="8" spans="1:59" ht="112.15" customHeight="1" thickBot="1" x14ac:dyDescent="0.3">
      <c r="A8" s="961"/>
      <c r="B8" s="965"/>
      <c r="C8" s="965"/>
      <c r="D8" s="965"/>
      <c r="E8" s="965"/>
      <c r="F8" s="965"/>
      <c r="G8" s="970"/>
      <c r="H8" s="965"/>
      <c r="I8" s="965"/>
      <c r="J8" s="965"/>
      <c r="K8" s="965"/>
      <c r="L8" s="957"/>
      <c r="M8" s="965"/>
      <c r="N8" s="957"/>
      <c r="O8" s="965"/>
      <c r="P8" s="957"/>
      <c r="Q8" s="965"/>
      <c r="R8" s="957"/>
      <c r="S8" s="961"/>
      <c r="T8" s="961"/>
      <c r="U8" s="957"/>
      <c r="V8" s="906"/>
      <c r="W8" s="957"/>
      <c r="X8" s="815"/>
      <c r="Y8" s="957"/>
      <c r="Z8" s="815"/>
      <c r="AA8" s="957"/>
      <c r="AB8" s="975"/>
      <c r="AC8" s="70" t="s">
        <v>680</v>
      </c>
      <c r="AD8" s="70" t="s">
        <v>72</v>
      </c>
      <c r="AE8" s="110">
        <f t="shared" si="0"/>
        <v>0.25</v>
      </c>
      <c r="AF8" s="70" t="s">
        <v>451</v>
      </c>
      <c r="AG8" s="110">
        <f t="shared" si="2"/>
        <v>0.25</v>
      </c>
      <c r="AH8" s="110">
        <f t="shared" si="1"/>
        <v>0.5</v>
      </c>
      <c r="AI8" s="70" t="s">
        <v>218</v>
      </c>
      <c r="AJ8" s="665"/>
      <c r="AK8" s="665"/>
      <c r="AL8" s="249">
        <f>+AM7*AH8</f>
        <v>7.4999999999999997E-2</v>
      </c>
      <c r="AM8" s="249">
        <f>+AM7-AL8</f>
        <v>7.4999999999999997E-2</v>
      </c>
      <c r="AN8" s="815"/>
      <c r="AO8" s="979"/>
      <c r="AP8" s="185">
        <v>2</v>
      </c>
      <c r="AQ8" s="70" t="s">
        <v>690</v>
      </c>
      <c r="AR8" s="70" t="s">
        <v>698</v>
      </c>
      <c r="AS8" s="674"/>
      <c r="AT8" s="674"/>
      <c r="AU8" s="670"/>
      <c r="AV8" s="70"/>
      <c r="AW8" s="70"/>
      <c r="AX8" s="70"/>
      <c r="AY8" s="70"/>
      <c r="AZ8" s="70"/>
      <c r="BA8" s="70"/>
      <c r="BB8" s="70"/>
      <c r="BC8" s="70"/>
      <c r="BD8" s="70"/>
      <c r="BE8" s="70"/>
      <c r="BF8" s="313"/>
      <c r="BG8" s="313"/>
    </row>
    <row r="9" spans="1:59" ht="112.15" customHeight="1" x14ac:dyDescent="0.25">
      <c r="A9" s="959" t="s">
        <v>219</v>
      </c>
      <c r="B9" s="963" t="s">
        <v>100</v>
      </c>
      <c r="C9" s="963" t="s">
        <v>107</v>
      </c>
      <c r="D9" s="963" t="s">
        <v>33</v>
      </c>
      <c r="E9" s="963" t="s">
        <v>111</v>
      </c>
      <c r="F9" s="963" t="s">
        <v>658</v>
      </c>
      <c r="G9" s="969" t="s">
        <v>659</v>
      </c>
      <c r="H9" s="963" t="s">
        <v>660</v>
      </c>
      <c r="I9" s="963" t="s">
        <v>661</v>
      </c>
      <c r="J9" s="963" t="s">
        <v>65</v>
      </c>
      <c r="K9" s="963">
        <v>15</v>
      </c>
      <c r="L9" s="958">
        <f t="shared" si="3"/>
        <v>0.28846153846153844</v>
      </c>
      <c r="M9" s="963" t="s">
        <v>78</v>
      </c>
      <c r="N9" s="958">
        <f t="shared" si="4"/>
        <v>0.6</v>
      </c>
      <c r="O9" s="963" t="s">
        <v>63</v>
      </c>
      <c r="P9" s="958">
        <f t="shared" si="5"/>
        <v>0.4</v>
      </c>
      <c r="Q9" s="963" t="s">
        <v>88</v>
      </c>
      <c r="R9" s="958">
        <f t="shared" si="6"/>
        <v>0</v>
      </c>
      <c r="S9" s="959" t="s">
        <v>75</v>
      </c>
      <c r="T9" s="962" t="s">
        <v>88</v>
      </c>
      <c r="U9" s="955">
        <f t="shared" si="7"/>
        <v>0.6</v>
      </c>
      <c r="V9" s="905" t="str">
        <f t="shared" si="8"/>
        <v>Baja</v>
      </c>
      <c r="W9" s="955">
        <f>+IFERROR(VLOOKUP(V9,formulas!$F$1:$G$6,2,FALSE),"")</f>
        <v>0.4</v>
      </c>
      <c r="X9" s="814" t="str">
        <f t="shared" si="9"/>
        <v>Moderado</v>
      </c>
      <c r="Y9" s="955">
        <f>+IFERROR(VLOOKUP(X9,formulas!$H$1:$I$6,2,FALSE),"")</f>
        <v>0.6</v>
      </c>
      <c r="Z9" s="814" t="str">
        <f>+IFERROR(VLOOKUP(V9&amp;X9,formulas!$C$2:$D$26,2,FALSE),"")</f>
        <v>Moderado</v>
      </c>
      <c r="AA9" s="955">
        <f t="shared" si="10"/>
        <v>0.5</v>
      </c>
      <c r="AB9" s="977" t="s">
        <v>673</v>
      </c>
      <c r="AC9" s="135" t="s">
        <v>681</v>
      </c>
      <c r="AD9" s="88" t="s">
        <v>72</v>
      </c>
      <c r="AE9" s="112">
        <f t="shared" si="0"/>
        <v>0.25</v>
      </c>
      <c r="AF9" s="88" t="s">
        <v>217</v>
      </c>
      <c r="AG9" s="112">
        <f t="shared" si="2"/>
        <v>0.15</v>
      </c>
      <c r="AH9" s="112">
        <f t="shared" si="1"/>
        <v>0.4</v>
      </c>
      <c r="AI9" s="88" t="s">
        <v>218</v>
      </c>
      <c r="AJ9" s="669"/>
      <c r="AK9" s="669"/>
      <c r="AL9" s="610">
        <f t="shared" si="11"/>
        <v>0.2</v>
      </c>
      <c r="AM9" s="610">
        <f t="shared" si="12"/>
        <v>0.3</v>
      </c>
      <c r="AN9" s="814" t="str">
        <f>+IF(C9="Corrupción","Moderado",IF(AM12&lt;=25%,"Bajo",IF(AM12&lt;=50%,"Moderado",IF(AM12&lt;=75%,"Alto",IF(AM12&gt;75%,"Extremo","")))))</f>
        <v>Bajo</v>
      </c>
      <c r="AO9" s="981" t="s">
        <v>74</v>
      </c>
      <c r="AP9" s="184">
        <v>3</v>
      </c>
      <c r="AQ9" s="79" t="s">
        <v>691</v>
      </c>
      <c r="AR9" s="79" t="s">
        <v>699</v>
      </c>
      <c r="AS9" s="676"/>
      <c r="AT9" s="676"/>
      <c r="AU9" s="677"/>
      <c r="AV9" s="79"/>
      <c r="AW9" s="79"/>
      <c r="AX9" s="79"/>
      <c r="AY9" s="79"/>
      <c r="AZ9" s="79"/>
      <c r="BA9" s="79"/>
      <c r="BB9" s="79"/>
      <c r="BC9" s="79"/>
      <c r="BD9" s="79"/>
      <c r="BE9" s="79"/>
      <c r="BF9" s="314"/>
      <c r="BG9" s="314"/>
    </row>
    <row r="10" spans="1:59" ht="112.15" customHeight="1" x14ac:dyDescent="0.25">
      <c r="A10" s="960"/>
      <c r="B10" s="964"/>
      <c r="C10" s="964"/>
      <c r="D10" s="964"/>
      <c r="E10" s="964"/>
      <c r="F10" s="964"/>
      <c r="G10" s="971"/>
      <c r="H10" s="964"/>
      <c r="I10" s="964"/>
      <c r="J10" s="964"/>
      <c r="K10" s="964"/>
      <c r="L10" s="956"/>
      <c r="M10" s="964"/>
      <c r="N10" s="956"/>
      <c r="O10" s="964"/>
      <c r="P10" s="956"/>
      <c r="Q10" s="964"/>
      <c r="R10" s="956"/>
      <c r="S10" s="960"/>
      <c r="T10" s="960"/>
      <c r="U10" s="956"/>
      <c r="V10" s="905"/>
      <c r="W10" s="956"/>
      <c r="X10" s="814"/>
      <c r="Y10" s="956"/>
      <c r="Z10" s="814"/>
      <c r="AA10" s="956"/>
      <c r="AB10" s="974"/>
      <c r="AC10" s="61" t="s">
        <v>682</v>
      </c>
      <c r="AD10" s="61" t="s">
        <v>72</v>
      </c>
      <c r="AE10" s="126">
        <f t="shared" si="0"/>
        <v>0.25</v>
      </c>
      <c r="AF10" s="61" t="s">
        <v>217</v>
      </c>
      <c r="AG10" s="126">
        <f t="shared" si="2"/>
        <v>0.15</v>
      </c>
      <c r="AH10" s="126">
        <f t="shared" si="1"/>
        <v>0.4</v>
      </c>
      <c r="AI10" s="61" t="s">
        <v>218</v>
      </c>
      <c r="AJ10" s="664"/>
      <c r="AK10" s="664"/>
      <c r="AL10" s="96">
        <f>+AM9*AH10</f>
        <v>0.12</v>
      </c>
      <c r="AM10" s="96">
        <f>+AM9-AL10</f>
        <v>0.18</v>
      </c>
      <c r="AN10" s="814"/>
      <c r="AO10" s="978"/>
      <c r="AP10" s="186">
        <v>4</v>
      </c>
      <c r="AQ10" s="61" t="s">
        <v>692</v>
      </c>
      <c r="AR10" s="61" t="s">
        <v>699</v>
      </c>
      <c r="AS10" s="672"/>
      <c r="AT10" s="672"/>
      <c r="AU10" s="673"/>
      <c r="AV10" s="61"/>
      <c r="AW10" s="61"/>
      <c r="AX10" s="61"/>
      <c r="AY10" s="61"/>
      <c r="AZ10" s="61"/>
      <c r="BA10" s="61"/>
      <c r="BB10" s="61"/>
      <c r="BC10" s="61"/>
      <c r="BD10" s="61"/>
      <c r="BE10" s="61"/>
      <c r="BF10" s="323"/>
      <c r="BG10" s="323"/>
    </row>
    <row r="11" spans="1:59" ht="112.15" customHeight="1" x14ac:dyDescent="0.25">
      <c r="A11" s="960"/>
      <c r="B11" s="964"/>
      <c r="C11" s="964"/>
      <c r="D11" s="964"/>
      <c r="E11" s="964"/>
      <c r="F11" s="964"/>
      <c r="G11" s="971"/>
      <c r="H11" s="964"/>
      <c r="I11" s="964"/>
      <c r="J11" s="964"/>
      <c r="K11" s="964"/>
      <c r="L11" s="956"/>
      <c r="M11" s="964"/>
      <c r="N11" s="956"/>
      <c r="O11" s="964"/>
      <c r="P11" s="956"/>
      <c r="Q11" s="964"/>
      <c r="R11" s="956"/>
      <c r="S11" s="960"/>
      <c r="T11" s="960"/>
      <c r="U11" s="956"/>
      <c r="V11" s="905"/>
      <c r="W11" s="956"/>
      <c r="X11" s="814"/>
      <c r="Y11" s="956"/>
      <c r="Z11" s="814"/>
      <c r="AA11" s="956"/>
      <c r="AB11" s="974"/>
      <c r="AC11" s="65" t="s">
        <v>683</v>
      </c>
      <c r="AD11" s="61" t="s">
        <v>72</v>
      </c>
      <c r="AE11" s="126">
        <f t="shared" si="0"/>
        <v>0.25</v>
      </c>
      <c r="AF11" s="61" t="s">
        <v>217</v>
      </c>
      <c r="AG11" s="126">
        <f t="shared" si="2"/>
        <v>0.15</v>
      </c>
      <c r="AH11" s="126">
        <f t="shared" si="1"/>
        <v>0.4</v>
      </c>
      <c r="AI11" s="61" t="s">
        <v>218</v>
      </c>
      <c r="AJ11" s="664"/>
      <c r="AK11" s="664"/>
      <c r="AL11" s="96">
        <f>+AM10*AH11</f>
        <v>7.1999999999999995E-2</v>
      </c>
      <c r="AM11" s="96">
        <f>+AM10-AL11</f>
        <v>0.108</v>
      </c>
      <c r="AN11" s="814"/>
      <c r="AO11" s="978"/>
      <c r="AP11" s="186">
        <v>5</v>
      </c>
      <c r="AQ11" s="61" t="s">
        <v>693</v>
      </c>
      <c r="AR11" s="61" t="s">
        <v>700</v>
      </c>
      <c r="AS11" s="672"/>
      <c r="AT11" s="672"/>
      <c r="AU11" s="673"/>
      <c r="AV11" s="61"/>
      <c r="AW11" s="61"/>
      <c r="AX11" s="61"/>
      <c r="AY11" s="61"/>
      <c r="AZ11" s="61"/>
      <c r="BA11" s="61"/>
      <c r="BB11" s="61"/>
      <c r="BC11" s="61"/>
      <c r="BD11" s="61"/>
      <c r="BE11" s="61"/>
      <c r="BF11" s="323"/>
      <c r="BG11" s="323"/>
    </row>
    <row r="12" spans="1:59" ht="112.15" customHeight="1" thickBot="1" x14ac:dyDescent="0.3">
      <c r="A12" s="961"/>
      <c r="B12" s="965"/>
      <c r="C12" s="965"/>
      <c r="D12" s="965"/>
      <c r="E12" s="965"/>
      <c r="F12" s="965"/>
      <c r="G12" s="970"/>
      <c r="H12" s="965"/>
      <c r="I12" s="965"/>
      <c r="J12" s="965"/>
      <c r="K12" s="965"/>
      <c r="L12" s="957"/>
      <c r="M12" s="965"/>
      <c r="N12" s="957"/>
      <c r="O12" s="965"/>
      <c r="P12" s="957"/>
      <c r="Q12" s="965"/>
      <c r="R12" s="957"/>
      <c r="S12" s="961"/>
      <c r="T12" s="961"/>
      <c r="U12" s="957"/>
      <c r="V12" s="906"/>
      <c r="W12" s="957"/>
      <c r="X12" s="815"/>
      <c r="Y12" s="957"/>
      <c r="Z12" s="815"/>
      <c r="AA12" s="957"/>
      <c r="AB12" s="975"/>
      <c r="AC12" s="70" t="s">
        <v>684</v>
      </c>
      <c r="AD12" s="70" t="s">
        <v>54</v>
      </c>
      <c r="AE12" s="110">
        <f t="shared" si="0"/>
        <v>0.15</v>
      </c>
      <c r="AF12" s="70" t="s">
        <v>217</v>
      </c>
      <c r="AG12" s="110">
        <f t="shared" si="2"/>
        <v>0.15</v>
      </c>
      <c r="AH12" s="110">
        <f t="shared" si="1"/>
        <v>0.3</v>
      </c>
      <c r="AI12" s="70" t="s">
        <v>218</v>
      </c>
      <c r="AJ12" s="670"/>
      <c r="AK12" s="670"/>
      <c r="AL12" s="249">
        <f>+AM11*AH12</f>
        <v>3.2399999999999998E-2</v>
      </c>
      <c r="AM12" s="249">
        <f>+AM11-AL12</f>
        <v>7.5600000000000001E-2</v>
      </c>
      <c r="AN12" s="815"/>
      <c r="AO12" s="979"/>
      <c r="AP12" s="70">
        <v>6</v>
      </c>
      <c r="AQ12" s="70" t="s">
        <v>694</v>
      </c>
      <c r="AR12" s="70" t="s">
        <v>701</v>
      </c>
      <c r="AS12" s="678"/>
      <c r="AT12" s="678"/>
      <c r="AU12" s="679"/>
      <c r="AV12" s="313"/>
      <c r="AW12" s="313"/>
      <c r="AX12" s="313"/>
      <c r="AY12" s="313"/>
      <c r="AZ12" s="313"/>
      <c r="BA12" s="313"/>
      <c r="BB12" s="313"/>
      <c r="BC12" s="313"/>
      <c r="BD12" s="313"/>
      <c r="BE12" s="313"/>
      <c r="BF12" s="313"/>
      <c r="BG12" s="313"/>
    </row>
    <row r="13" spans="1:59" ht="112.15" customHeight="1" thickBot="1" x14ac:dyDescent="0.3">
      <c r="A13" s="182" t="s">
        <v>219</v>
      </c>
      <c r="B13" s="162" t="s">
        <v>100</v>
      </c>
      <c r="C13" s="162" t="s">
        <v>107</v>
      </c>
      <c r="D13" s="162" t="s">
        <v>94</v>
      </c>
      <c r="E13" s="162" t="s">
        <v>51</v>
      </c>
      <c r="F13" s="162" t="s">
        <v>478</v>
      </c>
      <c r="G13" s="162" t="s">
        <v>479</v>
      </c>
      <c r="H13" s="162" t="s">
        <v>480</v>
      </c>
      <c r="I13" s="162" t="s">
        <v>481</v>
      </c>
      <c r="J13" s="162" t="s">
        <v>81</v>
      </c>
      <c r="K13" s="162">
        <v>1</v>
      </c>
      <c r="L13" s="302">
        <f t="shared" si="3"/>
        <v>8.3333333333333329E-2</v>
      </c>
      <c r="M13" s="162" t="s">
        <v>45</v>
      </c>
      <c r="N13" s="302">
        <f t="shared" si="4"/>
        <v>0.2</v>
      </c>
      <c r="O13" s="162" t="s">
        <v>79</v>
      </c>
      <c r="P13" s="302">
        <f t="shared" si="5"/>
        <v>0.6</v>
      </c>
      <c r="Q13" s="162" t="s">
        <v>88</v>
      </c>
      <c r="R13" s="113">
        <f t="shared" si="6"/>
        <v>0</v>
      </c>
      <c r="S13" s="189" t="s">
        <v>75</v>
      </c>
      <c r="T13" s="182" t="s">
        <v>60</v>
      </c>
      <c r="U13" s="302">
        <f t="shared" si="7"/>
        <v>0.6</v>
      </c>
      <c r="V13" s="571" t="str">
        <f t="shared" si="8"/>
        <v>Muy baja</v>
      </c>
      <c r="W13" s="302">
        <f>+IFERROR(VLOOKUP(V13,formulas!$F$1:$G$6,2,FALSE),"")</f>
        <v>0.2</v>
      </c>
      <c r="X13" s="480" t="str">
        <f t="shared" si="9"/>
        <v>Moderado</v>
      </c>
      <c r="Y13" s="302">
        <f>+IFERROR(VLOOKUP(X13,formulas!$H$1:$I$6,2,FALSE),"")</f>
        <v>0.6</v>
      </c>
      <c r="Z13" s="480" t="str">
        <f>+IFERROR(VLOOKUP(V13&amp;X13,formulas!$C$2:$D$26,2,FALSE),"")</f>
        <v>Moderado</v>
      </c>
      <c r="AA13" s="302">
        <f t="shared" si="10"/>
        <v>0.5</v>
      </c>
      <c r="AB13" s="315" t="s">
        <v>498</v>
      </c>
      <c r="AC13" s="247" t="s">
        <v>685</v>
      </c>
      <c r="AD13" s="162" t="s">
        <v>72</v>
      </c>
      <c r="AE13" s="302">
        <f t="shared" si="0"/>
        <v>0.25</v>
      </c>
      <c r="AF13" s="162" t="s">
        <v>217</v>
      </c>
      <c r="AG13" s="302">
        <f t="shared" si="2"/>
        <v>0.15</v>
      </c>
      <c r="AH13" s="302">
        <f t="shared" si="1"/>
        <v>0.4</v>
      </c>
      <c r="AI13" s="162" t="s">
        <v>218</v>
      </c>
      <c r="AJ13" s="162" t="s">
        <v>39</v>
      </c>
      <c r="AK13" s="667"/>
      <c r="AL13" s="305">
        <f t="shared" si="11"/>
        <v>0.2</v>
      </c>
      <c r="AM13" s="305">
        <f t="shared" si="12"/>
        <v>0.3</v>
      </c>
      <c r="AN13" s="480" t="str">
        <f>+IF(C13="Corrupción","Moderado",IF(AM13&lt;=25%,"Bajo",IF(AM13&lt;=50%,"Moderado",IF(AM13&lt;=75%,"Alto",IF(AM13&gt;75%,"Extremo","")))))</f>
        <v>Moderado</v>
      </c>
      <c r="AO13" s="182" t="s">
        <v>74</v>
      </c>
      <c r="AP13" s="317">
        <v>1</v>
      </c>
      <c r="AQ13" s="162" t="s">
        <v>695</v>
      </c>
      <c r="AR13" s="187" t="s">
        <v>641</v>
      </c>
      <c r="AS13" s="188" t="s">
        <v>702</v>
      </c>
      <c r="AT13" s="680"/>
      <c r="AU13" s="681"/>
      <c r="AV13" s="247"/>
      <c r="AW13" s="247"/>
      <c r="AX13" s="247"/>
      <c r="AY13" s="247"/>
      <c r="AZ13" s="247"/>
      <c r="BA13" s="247"/>
      <c r="BB13" s="247"/>
      <c r="BC13" s="247"/>
      <c r="BD13" s="247"/>
      <c r="BE13" s="247"/>
      <c r="BF13" s="247"/>
      <c r="BG13" s="247"/>
    </row>
    <row r="14" spans="1:59" ht="112.15" customHeight="1" thickBot="1" x14ac:dyDescent="0.3">
      <c r="A14" s="182" t="s">
        <v>219</v>
      </c>
      <c r="B14" s="162" t="s">
        <v>100</v>
      </c>
      <c r="C14" s="162" t="s">
        <v>149</v>
      </c>
      <c r="D14" s="162" t="s">
        <v>94</v>
      </c>
      <c r="E14" s="162" t="s">
        <v>111</v>
      </c>
      <c r="F14" s="162" t="s">
        <v>662</v>
      </c>
      <c r="G14" s="173" t="s">
        <v>663</v>
      </c>
      <c r="H14" s="162" t="s">
        <v>664</v>
      </c>
      <c r="I14" s="162" t="s">
        <v>665</v>
      </c>
      <c r="J14" s="162" t="s">
        <v>48</v>
      </c>
      <c r="K14" s="162">
        <v>1</v>
      </c>
      <c r="L14" s="302">
        <f t="shared" si="3"/>
        <v>2.7777777777777779E-3</v>
      </c>
      <c r="M14" s="162" t="s">
        <v>45</v>
      </c>
      <c r="N14" s="302">
        <f t="shared" si="4"/>
        <v>0.2</v>
      </c>
      <c r="O14" s="162" t="s">
        <v>46</v>
      </c>
      <c r="P14" s="302">
        <f t="shared" si="5"/>
        <v>0.2</v>
      </c>
      <c r="Q14" s="162" t="s">
        <v>88</v>
      </c>
      <c r="R14" s="302">
        <f t="shared" si="6"/>
        <v>0</v>
      </c>
      <c r="S14" s="182" t="s">
        <v>75</v>
      </c>
      <c r="T14" s="182" t="s">
        <v>88</v>
      </c>
      <c r="U14" s="302">
        <f t="shared" si="7"/>
        <v>0.2</v>
      </c>
      <c r="V14" s="571" t="str">
        <f t="shared" si="8"/>
        <v>Muy baja</v>
      </c>
      <c r="W14" s="302">
        <f>+IFERROR(VLOOKUP(V14,formulas!$F$1:$G$6,2,FALSE),"")</f>
        <v>0.2</v>
      </c>
      <c r="X14" s="480" t="str">
        <f t="shared" si="9"/>
        <v>Leve</v>
      </c>
      <c r="Y14" s="302">
        <f>+IFERROR(VLOOKUP(X14,formulas!$H$1:$I$6,2,FALSE),"")</f>
        <v>0.2</v>
      </c>
      <c r="Z14" s="480" t="str">
        <f>+IFERROR(VLOOKUP(V14&amp;X14,formulas!$C$2:$D$26,2,FALSE),"")</f>
        <v>Bajo</v>
      </c>
      <c r="AA14" s="302">
        <f t="shared" si="10"/>
        <v>0.25</v>
      </c>
      <c r="AB14" s="315" t="s">
        <v>674</v>
      </c>
      <c r="AC14" s="174" t="s">
        <v>686</v>
      </c>
      <c r="AD14" s="162" t="s">
        <v>37</v>
      </c>
      <c r="AE14" s="302">
        <f t="shared" si="0"/>
        <v>0.1</v>
      </c>
      <c r="AF14" s="162" t="s">
        <v>217</v>
      </c>
      <c r="AG14" s="302">
        <f t="shared" si="2"/>
        <v>0.15</v>
      </c>
      <c r="AH14" s="302">
        <f t="shared" si="1"/>
        <v>0.25</v>
      </c>
      <c r="AI14" s="162" t="s">
        <v>218</v>
      </c>
      <c r="AJ14" s="667"/>
      <c r="AK14" s="667"/>
      <c r="AL14" s="305">
        <f t="shared" si="11"/>
        <v>6.25E-2</v>
      </c>
      <c r="AM14" s="305">
        <f t="shared" si="12"/>
        <v>0.1875</v>
      </c>
      <c r="AN14" s="480" t="str">
        <f>+IF(C14="Corrupción","Moderado",IF(AM14&lt;=25%,"Bajo",IF(AM14&lt;=50%,"Moderado",IF(AM14&lt;=75%,"Alto",IF(AM14&gt;75%,"Extremo","")))))</f>
        <v>Bajo</v>
      </c>
      <c r="AO14" s="182" t="s">
        <v>74</v>
      </c>
      <c r="AP14" s="317">
        <v>1</v>
      </c>
      <c r="AQ14" s="162" t="s">
        <v>689</v>
      </c>
      <c r="AR14" s="162" t="s">
        <v>697</v>
      </c>
      <c r="AS14" s="680"/>
      <c r="AT14" s="680"/>
      <c r="AU14" s="681"/>
      <c r="AV14" s="247"/>
      <c r="AW14" s="247"/>
      <c r="AX14" s="247"/>
      <c r="AY14" s="247"/>
      <c r="AZ14" s="247"/>
      <c r="BA14" s="247"/>
      <c r="BB14" s="247"/>
      <c r="BC14" s="247"/>
      <c r="BD14" s="247"/>
      <c r="BE14" s="247"/>
      <c r="BF14" s="247"/>
      <c r="BG14" s="247"/>
    </row>
    <row r="15" spans="1:59" ht="112.15" customHeight="1" thickBot="1" x14ac:dyDescent="0.3">
      <c r="A15" s="182" t="s">
        <v>219</v>
      </c>
      <c r="B15" s="162" t="s">
        <v>150</v>
      </c>
      <c r="C15" s="162" t="s">
        <v>666</v>
      </c>
      <c r="D15" s="162" t="s">
        <v>569</v>
      </c>
      <c r="E15" s="162" t="s">
        <v>95</v>
      </c>
      <c r="F15" s="162" t="s">
        <v>667</v>
      </c>
      <c r="G15" s="162" t="s">
        <v>668</v>
      </c>
      <c r="H15" s="162" t="s">
        <v>669</v>
      </c>
      <c r="I15" s="162" t="s">
        <v>605</v>
      </c>
      <c r="J15" s="162" t="s">
        <v>48</v>
      </c>
      <c r="K15" s="162">
        <v>72</v>
      </c>
      <c r="L15" s="302">
        <f t="shared" si="3"/>
        <v>0.2</v>
      </c>
      <c r="M15" s="162" t="s">
        <v>45</v>
      </c>
      <c r="N15" s="302">
        <f t="shared" si="4"/>
        <v>0.2</v>
      </c>
      <c r="O15" s="162" t="s">
        <v>102</v>
      </c>
      <c r="P15" s="302">
        <f t="shared" si="5"/>
        <v>1</v>
      </c>
      <c r="Q15" s="162" t="s">
        <v>88</v>
      </c>
      <c r="R15" s="302">
        <f t="shared" si="6"/>
        <v>0</v>
      </c>
      <c r="S15" s="182" t="s">
        <v>87</v>
      </c>
      <c r="T15" s="182" t="s">
        <v>43</v>
      </c>
      <c r="U15" s="302">
        <f t="shared" si="7"/>
        <v>1</v>
      </c>
      <c r="V15" s="571" t="str">
        <f t="shared" si="8"/>
        <v>Muy baja</v>
      </c>
      <c r="W15" s="302">
        <f>+IFERROR(VLOOKUP(V15,formulas!$F$1:$G$6,2,FALSE),"")</f>
        <v>0.2</v>
      </c>
      <c r="X15" s="480" t="str">
        <f t="shared" si="9"/>
        <v>Catastrófico</v>
      </c>
      <c r="Y15" s="302">
        <f>+IFERROR(VLOOKUP(X15,formulas!$H$1:$I$6,2,FALSE),"")</f>
        <v>1</v>
      </c>
      <c r="Z15" s="480" t="str">
        <f>+IFERROR(VLOOKUP(V15&amp;X15,formulas!$C$2:$D$26,2,FALSE),"")</f>
        <v>Extremo</v>
      </c>
      <c r="AA15" s="302">
        <f t="shared" si="10"/>
        <v>1</v>
      </c>
      <c r="AB15" s="318" t="s">
        <v>675</v>
      </c>
      <c r="AC15" s="162" t="s">
        <v>687</v>
      </c>
      <c r="AD15" s="162" t="s">
        <v>72</v>
      </c>
      <c r="AE15" s="302">
        <f t="shared" si="0"/>
        <v>0.25</v>
      </c>
      <c r="AF15" s="162" t="s">
        <v>217</v>
      </c>
      <c r="AG15" s="302">
        <f t="shared" si="2"/>
        <v>0.15</v>
      </c>
      <c r="AH15" s="302">
        <f t="shared" si="1"/>
        <v>0.4</v>
      </c>
      <c r="AI15" s="162" t="s">
        <v>218</v>
      </c>
      <c r="AJ15" s="162" t="s">
        <v>39</v>
      </c>
      <c r="AK15" s="671"/>
      <c r="AL15" s="305">
        <f t="shared" si="11"/>
        <v>0.4</v>
      </c>
      <c r="AM15" s="305">
        <f t="shared" si="12"/>
        <v>0.6</v>
      </c>
      <c r="AN15" s="480" t="str">
        <f>+IF(C15="Corrupción","Moderado",IF(AM15&lt;=25%,"Bajo",IF(AM15&lt;=50%,"Moderado",IF(AM15&lt;=75%,"Alto",IF(AM15&gt;75%,"Extremo","")))))</f>
        <v>Alto</v>
      </c>
      <c r="AO15" s="189" t="s">
        <v>74</v>
      </c>
      <c r="AP15" s="612">
        <v>1</v>
      </c>
      <c r="AQ15" s="682"/>
      <c r="AR15" s="683"/>
      <c r="AS15" s="680"/>
      <c r="AT15" s="680"/>
      <c r="AU15" s="681"/>
      <c r="AV15" s="247"/>
      <c r="AW15" s="247"/>
      <c r="AX15" s="247"/>
      <c r="AY15" s="247"/>
      <c r="AZ15" s="247"/>
      <c r="BA15" s="247"/>
      <c r="BB15" s="247"/>
      <c r="BC15" s="247"/>
      <c r="BD15" s="247"/>
      <c r="BE15" s="247"/>
      <c r="BF15" s="247"/>
      <c r="BG15" s="247"/>
    </row>
    <row r="16" spans="1:59" ht="112.15" customHeight="1" thickBot="1" x14ac:dyDescent="0.3">
      <c r="A16" s="182" t="s">
        <v>66</v>
      </c>
      <c r="B16" s="162" t="s">
        <v>486</v>
      </c>
      <c r="C16" s="162" t="s">
        <v>73</v>
      </c>
      <c r="D16" s="162" t="s">
        <v>94</v>
      </c>
      <c r="E16" s="162" t="s">
        <v>95</v>
      </c>
      <c r="F16" s="174" t="s">
        <v>487</v>
      </c>
      <c r="G16" s="308" t="s">
        <v>441</v>
      </c>
      <c r="H16" s="309" t="s">
        <v>488</v>
      </c>
      <c r="I16" s="174" t="s">
        <v>489</v>
      </c>
      <c r="J16" s="310" t="s">
        <v>110</v>
      </c>
      <c r="K16" s="174">
        <v>1</v>
      </c>
      <c r="L16" s="302">
        <f t="shared" si="3"/>
        <v>0.5</v>
      </c>
      <c r="M16" s="174" t="s">
        <v>62</v>
      </c>
      <c r="N16" s="302">
        <f t="shared" si="4"/>
        <v>0.4</v>
      </c>
      <c r="O16" s="311" t="s">
        <v>91</v>
      </c>
      <c r="P16" s="302">
        <f t="shared" si="5"/>
        <v>0.8</v>
      </c>
      <c r="Q16" s="174" t="s">
        <v>88</v>
      </c>
      <c r="R16" s="302">
        <f t="shared" si="6"/>
        <v>0</v>
      </c>
      <c r="S16" s="312" t="s">
        <v>75</v>
      </c>
      <c r="T16" s="312" t="s">
        <v>88</v>
      </c>
      <c r="U16" s="302">
        <f t="shared" si="7"/>
        <v>0.8</v>
      </c>
      <c r="V16" s="571" t="str">
        <f t="shared" si="8"/>
        <v>Media</v>
      </c>
      <c r="W16" s="302">
        <f>+IFERROR(VLOOKUP(V16,formulas!$F$1:$G$6,2,FALSE),"")</f>
        <v>0.6</v>
      </c>
      <c r="X16" s="480" t="str">
        <f t="shared" si="9"/>
        <v>Mayor</v>
      </c>
      <c r="Y16" s="302">
        <f>+IFERROR(VLOOKUP(X16,formulas!$H$1:$I$6,2,FALSE),"")</f>
        <v>0.8</v>
      </c>
      <c r="Z16" s="480" t="str">
        <f>+IFERROR(VLOOKUP(V16&amp;X16,formulas!$C$2:$D$26,2,FALSE),"")</f>
        <v>Alto</v>
      </c>
      <c r="AA16" s="302">
        <f t="shared" si="10"/>
        <v>0.75</v>
      </c>
      <c r="AB16" s="319"/>
      <c r="AC16" s="310" t="s">
        <v>513</v>
      </c>
      <c r="AD16" s="174" t="s">
        <v>72</v>
      </c>
      <c r="AE16" s="302">
        <f t="shared" si="0"/>
        <v>0.25</v>
      </c>
      <c r="AF16" s="174" t="s">
        <v>217</v>
      </c>
      <c r="AG16" s="302">
        <f t="shared" si="2"/>
        <v>0.15</v>
      </c>
      <c r="AH16" s="302">
        <f t="shared" si="1"/>
        <v>0.4</v>
      </c>
      <c r="AI16" s="174" t="s">
        <v>218</v>
      </c>
      <c r="AJ16" s="162" t="s">
        <v>39</v>
      </c>
      <c r="AK16" s="667"/>
      <c r="AL16" s="305">
        <f t="shared" si="11"/>
        <v>0.30000000000000004</v>
      </c>
      <c r="AM16" s="305">
        <f t="shared" si="12"/>
        <v>0.44999999999999996</v>
      </c>
      <c r="AN16" s="480" t="str">
        <f>+IF(C16="Corrupción","Moderado",IF(AM16&lt;=25%,"Bajo",IF(AM16&lt;=50%,"Moderado",IF(AM16&lt;=75%,"Alto",IF(AM16&gt;75%,"Extremo","")))))</f>
        <v>Moderado</v>
      </c>
      <c r="AO16" s="182" t="s">
        <v>74</v>
      </c>
      <c r="AP16" s="174">
        <v>1</v>
      </c>
      <c r="AQ16" s="684"/>
      <c r="AR16" s="675"/>
      <c r="AS16" s="680"/>
      <c r="AT16" s="680"/>
      <c r="AU16" s="681"/>
      <c r="AV16" s="247"/>
      <c r="AW16" s="247"/>
      <c r="AX16" s="247"/>
      <c r="AY16" s="247"/>
      <c r="AZ16" s="247"/>
      <c r="BA16" s="247"/>
      <c r="BB16" s="247"/>
      <c r="BC16" s="247"/>
      <c r="BD16" s="247"/>
      <c r="BE16" s="247"/>
      <c r="BF16" s="247"/>
      <c r="BG16" s="247"/>
    </row>
    <row r="17" spans="1:59" ht="112.15" customHeight="1" thickBot="1" x14ac:dyDescent="0.3">
      <c r="A17" s="182" t="s">
        <v>219</v>
      </c>
      <c r="B17" s="162" t="s">
        <v>44</v>
      </c>
      <c r="C17" s="162" t="s">
        <v>107</v>
      </c>
      <c r="D17" s="162" t="s">
        <v>94</v>
      </c>
      <c r="E17" s="162" t="s">
        <v>51</v>
      </c>
      <c r="F17" s="162" t="s">
        <v>490</v>
      </c>
      <c r="G17" s="162" t="s">
        <v>491</v>
      </c>
      <c r="H17" s="164" t="s">
        <v>492</v>
      </c>
      <c r="I17" s="162" t="s">
        <v>493</v>
      </c>
      <c r="J17" s="162" t="s">
        <v>81</v>
      </c>
      <c r="K17" s="162">
        <v>1</v>
      </c>
      <c r="L17" s="302">
        <f t="shared" si="3"/>
        <v>8.3333333333333329E-2</v>
      </c>
      <c r="M17" s="162" t="s">
        <v>88</v>
      </c>
      <c r="N17" s="302">
        <f t="shared" si="4"/>
        <v>0</v>
      </c>
      <c r="O17" s="162" t="s">
        <v>46</v>
      </c>
      <c r="P17" s="302">
        <f t="shared" si="5"/>
        <v>0.2</v>
      </c>
      <c r="Q17" s="162" t="s">
        <v>88</v>
      </c>
      <c r="R17" s="302">
        <f t="shared" si="6"/>
        <v>0</v>
      </c>
      <c r="S17" s="182" t="s">
        <v>75</v>
      </c>
      <c r="T17" s="189" t="s">
        <v>60</v>
      </c>
      <c r="U17" s="302">
        <f t="shared" si="7"/>
        <v>0.2</v>
      </c>
      <c r="V17" s="571" t="str">
        <f t="shared" si="8"/>
        <v>Muy baja</v>
      </c>
      <c r="W17" s="302">
        <f>+IFERROR(VLOOKUP(V17,formulas!$F$1:$G$6,2,FALSE),"")</f>
        <v>0.2</v>
      </c>
      <c r="X17" s="480" t="str">
        <f t="shared" si="9"/>
        <v>Leve</v>
      </c>
      <c r="Y17" s="302">
        <f>+IFERROR(VLOOKUP(X17,formulas!$H$1:$I$6,2,FALSE),"")</f>
        <v>0.2</v>
      </c>
      <c r="Z17" s="480" t="str">
        <f>+IFERROR(VLOOKUP(V17&amp;X17,formulas!$C$2:$D$26,2,FALSE),"")</f>
        <v>Bajo</v>
      </c>
      <c r="AA17" s="302">
        <f t="shared" si="10"/>
        <v>0.25</v>
      </c>
      <c r="AB17" s="315" t="s">
        <v>500</v>
      </c>
      <c r="AC17" s="164" t="s">
        <v>514</v>
      </c>
      <c r="AD17" s="162" t="s">
        <v>72</v>
      </c>
      <c r="AE17" s="302">
        <f t="shared" si="0"/>
        <v>0.25</v>
      </c>
      <c r="AF17" s="162" t="s">
        <v>451</v>
      </c>
      <c r="AG17" s="302">
        <f t="shared" si="2"/>
        <v>0.25</v>
      </c>
      <c r="AH17" s="302">
        <f t="shared" si="1"/>
        <v>0.5</v>
      </c>
      <c r="AI17" s="174" t="s">
        <v>218</v>
      </c>
      <c r="AJ17" s="162" t="s">
        <v>39</v>
      </c>
      <c r="AK17" s="162" t="s">
        <v>523</v>
      </c>
      <c r="AL17" s="305">
        <f t="shared" si="11"/>
        <v>0.125</v>
      </c>
      <c r="AM17" s="305">
        <f t="shared" si="12"/>
        <v>0.125</v>
      </c>
      <c r="AN17" s="480" t="str">
        <f>+IF(C17="Corrupción","Moderado",IF(AM17&lt;=25%,"Bajo",IF(AM17&lt;=50%,"Moderado",IF(AM17&lt;=75%,"Alto",IF(AM17&gt;75%,"Extremo","")))))</f>
        <v>Bajo</v>
      </c>
      <c r="AO17" s="189" t="s">
        <v>74</v>
      </c>
      <c r="AP17" s="247">
        <v>1</v>
      </c>
      <c r="AQ17" s="667"/>
      <c r="AR17" s="681"/>
      <c r="AS17" s="680"/>
      <c r="AT17" s="680"/>
      <c r="AU17" s="681"/>
      <c r="AV17" s="247"/>
      <c r="AW17" s="247"/>
      <c r="AX17" s="247"/>
      <c r="AY17" s="247"/>
      <c r="AZ17" s="247"/>
      <c r="BA17" s="247"/>
      <c r="BB17" s="247"/>
      <c r="BC17" s="247"/>
      <c r="BD17" s="247"/>
      <c r="BE17" s="247"/>
      <c r="BF17" s="247"/>
      <c r="BG17" s="247"/>
    </row>
    <row r="18" spans="1:59" ht="112.15" customHeight="1" x14ac:dyDescent="0.25">
      <c r="W18" s="320"/>
      <c r="Y18" s="320"/>
      <c r="AE18" s="320"/>
      <c r="AF18" s="320"/>
      <c r="AG18" s="320"/>
      <c r="AH18" s="320"/>
      <c r="AM18" s="320"/>
    </row>
    <row r="19" spans="1:59" ht="112.15" customHeight="1" x14ac:dyDescent="0.25">
      <c r="W19" s="320"/>
      <c r="Y19" s="320"/>
      <c r="AE19" s="320"/>
      <c r="AF19" s="320"/>
      <c r="AG19" s="320"/>
      <c r="AH19" s="320"/>
      <c r="AM19" s="320"/>
    </row>
    <row r="20" spans="1:59" ht="112.15" customHeight="1" x14ac:dyDescent="0.25">
      <c r="W20" s="320"/>
      <c r="Y20" s="320"/>
      <c r="AE20" s="320"/>
      <c r="AF20" s="320"/>
      <c r="AG20" s="320"/>
      <c r="AH20" s="320"/>
      <c r="AM20" s="320"/>
    </row>
    <row r="21" spans="1:59" ht="112.15" customHeight="1" x14ac:dyDescent="0.25">
      <c r="W21" s="320"/>
      <c r="Y21" s="320"/>
      <c r="AE21" s="320"/>
      <c r="AF21" s="320"/>
      <c r="AG21" s="320"/>
      <c r="AH21" s="320"/>
      <c r="AM21" s="320"/>
    </row>
    <row r="22" spans="1:59" ht="112.15" customHeight="1" x14ac:dyDescent="0.25">
      <c r="W22" s="320"/>
      <c r="Y22" s="320"/>
      <c r="AE22" s="320"/>
      <c r="AF22" s="320"/>
      <c r="AG22" s="320"/>
      <c r="AH22" s="320"/>
      <c r="AM22" s="320"/>
    </row>
    <row r="23" spans="1:59" ht="112.15" customHeight="1" x14ac:dyDescent="0.25">
      <c r="W23" s="320"/>
      <c r="Y23" s="320"/>
      <c r="AE23" s="320"/>
      <c r="AF23" s="320"/>
      <c r="AG23" s="320"/>
      <c r="AH23" s="320"/>
      <c r="AM23" s="320"/>
    </row>
    <row r="24" spans="1:59" ht="112.15" customHeight="1" x14ac:dyDescent="0.25">
      <c r="W24" s="320"/>
      <c r="Y24" s="320"/>
      <c r="AE24" s="320"/>
      <c r="AF24" s="320"/>
      <c r="AG24" s="320"/>
      <c r="AH24" s="320"/>
      <c r="AM24" s="320"/>
    </row>
    <row r="25" spans="1:59" ht="112.15" customHeight="1" x14ac:dyDescent="0.25">
      <c r="W25" s="320"/>
      <c r="Y25" s="320"/>
      <c r="AE25" s="320"/>
      <c r="AF25" s="320"/>
      <c r="AG25" s="320"/>
      <c r="AH25" s="320"/>
      <c r="AM25" s="320"/>
    </row>
  </sheetData>
  <mergeCells count="111">
    <mergeCell ref="AB4:AB5"/>
    <mergeCell ref="AB7:AB8"/>
    <mergeCell ref="AB9:AB12"/>
    <mergeCell ref="AO4:AO5"/>
    <mergeCell ref="AO7:AO8"/>
    <mergeCell ref="AO9:AO12"/>
    <mergeCell ref="AN4:AN5"/>
    <mergeCell ref="AN7:AN8"/>
    <mergeCell ref="AN9:AN12"/>
    <mergeCell ref="P4:P5"/>
    <mergeCell ref="Q4:Q5"/>
    <mergeCell ref="R4:R5"/>
    <mergeCell ref="J4:J5"/>
    <mergeCell ref="K4:K5"/>
    <mergeCell ref="L4:L5"/>
    <mergeCell ref="AA4:AA5"/>
    <mergeCell ref="U7:U8"/>
    <mergeCell ref="V7:V8"/>
    <mergeCell ref="W7:W8"/>
    <mergeCell ref="X7:X8"/>
    <mergeCell ref="Y7:Y8"/>
    <mergeCell ref="Z7:Z8"/>
    <mergeCell ref="AA7:AA8"/>
    <mergeCell ref="U4:U5"/>
    <mergeCell ref="V4:V5"/>
    <mergeCell ref="W4:W5"/>
    <mergeCell ref="X4:X5"/>
    <mergeCell ref="Y4:Y5"/>
    <mergeCell ref="Z4:Z5"/>
    <mergeCell ref="A9:A12"/>
    <mergeCell ref="B9:B12"/>
    <mergeCell ref="C9:C12"/>
    <mergeCell ref="D9:D12"/>
    <mergeCell ref="E9:E12"/>
    <mergeCell ref="F9:F12"/>
    <mergeCell ref="G9:G12"/>
    <mergeCell ref="H9:H12"/>
    <mergeCell ref="I9:I12"/>
    <mergeCell ref="A7:A8"/>
    <mergeCell ref="B7:B8"/>
    <mergeCell ref="C7:C8"/>
    <mergeCell ref="D7:D8"/>
    <mergeCell ref="E7:E8"/>
    <mergeCell ref="F7:F8"/>
    <mergeCell ref="G7:G8"/>
    <mergeCell ref="A4:A5"/>
    <mergeCell ref="B4:B5"/>
    <mergeCell ref="C4:C5"/>
    <mergeCell ref="D4:D5"/>
    <mergeCell ref="E4:E5"/>
    <mergeCell ref="F4:F5"/>
    <mergeCell ref="G4:G5"/>
    <mergeCell ref="H4:H5"/>
    <mergeCell ref="I4:I5"/>
    <mergeCell ref="H7:H8"/>
    <mergeCell ref="I7:I8"/>
    <mergeCell ref="J7:J8"/>
    <mergeCell ref="K7:K8"/>
    <mergeCell ref="L7:L8"/>
    <mergeCell ref="X9:X12"/>
    <mergeCell ref="Y9:Y12"/>
    <mergeCell ref="J9:J12"/>
    <mergeCell ref="K9:K12"/>
    <mergeCell ref="S4:S5"/>
    <mergeCell ref="T4:T5"/>
    <mergeCell ref="M7:M8"/>
    <mergeCell ref="N7:N8"/>
    <mergeCell ref="O7:O8"/>
    <mergeCell ref="P7:P8"/>
    <mergeCell ref="Q7:Q8"/>
    <mergeCell ref="R7:R8"/>
    <mergeCell ref="S7:S8"/>
    <mergeCell ref="T7:T8"/>
    <mergeCell ref="M4:M5"/>
    <mergeCell ref="N4:N5"/>
    <mergeCell ref="O4:O5"/>
    <mergeCell ref="Z9:Z12"/>
    <mergeCell ref="AA9:AA12"/>
    <mergeCell ref="R9:R12"/>
    <mergeCell ref="S9:S12"/>
    <mergeCell ref="T9:T12"/>
    <mergeCell ref="U9:U12"/>
    <mergeCell ref="L9:L12"/>
    <mergeCell ref="M9:M12"/>
    <mergeCell ref="N9:N12"/>
    <mergeCell ref="O9:O12"/>
    <mergeCell ref="V9:V12"/>
    <mergeCell ref="W9:W12"/>
    <mergeCell ref="P9:P12"/>
    <mergeCell ref="Q9:Q12"/>
    <mergeCell ref="AU2:AU3"/>
    <mergeCell ref="AV2:AZ2"/>
    <mergeCell ref="BA2:BE2"/>
    <mergeCell ref="G3:H3"/>
    <mergeCell ref="AJ3:AK3"/>
    <mergeCell ref="AL2:AN3"/>
    <mergeCell ref="AO2:AO3"/>
    <mergeCell ref="AP2:AQ3"/>
    <mergeCell ref="AR2:AR3"/>
    <mergeCell ref="AS2:AS3"/>
    <mergeCell ref="AT2:AT3"/>
    <mergeCell ref="A1:T2"/>
    <mergeCell ref="U1:AB2"/>
    <mergeCell ref="AC1:AK1"/>
    <mergeCell ref="AM1:AO1"/>
    <mergeCell ref="AP1:AU1"/>
    <mergeCell ref="AV1:BE1"/>
    <mergeCell ref="AC2:AC3"/>
    <mergeCell ref="AD2:AG2"/>
    <mergeCell ref="AH2:AH3"/>
    <mergeCell ref="AI2:AK2"/>
  </mergeCells>
  <conditionalFormatting sqref="V4 V6:V7 V9 V13:V17">
    <cfRule type="beginsWith" dxfId="529" priority="14" operator="beginsWith" text="Muy baja">
      <formula>LEFT(V4,LEN("Muy baja"))="Muy baja"</formula>
    </cfRule>
    <cfRule type="containsText" dxfId="528" priority="15" operator="containsText" text="Muy alta">
      <formula>NOT(ISERROR(SEARCH("Muy alta",V4)))</formula>
    </cfRule>
    <cfRule type="containsText" dxfId="527" priority="16" operator="containsText" text="Alta">
      <formula>NOT(ISERROR(SEARCH("Alta",V4)))</formula>
    </cfRule>
    <cfRule type="containsText" dxfId="526" priority="17" operator="containsText" text="Media">
      <formula>NOT(ISERROR(SEARCH("Media",V4)))</formula>
    </cfRule>
    <cfRule type="containsText" dxfId="525" priority="18" operator="containsText" text="Baja">
      <formula>NOT(ISERROR(SEARCH("Baja",V4)))</formula>
    </cfRule>
  </conditionalFormatting>
  <conditionalFormatting sqref="X4 X6:X7 X9 X13:X17">
    <cfRule type="containsText" dxfId="524" priority="9" operator="containsText" text="Catastrófico">
      <formula>NOT(ISERROR(SEARCH("Catastrófico",X4)))</formula>
    </cfRule>
    <cfRule type="containsText" dxfId="523" priority="10" operator="containsText" text="Mayor">
      <formula>NOT(ISERROR(SEARCH("Mayor",X4)))</formula>
    </cfRule>
    <cfRule type="containsText" dxfId="522" priority="11" operator="containsText" text="Moderado">
      <formula>NOT(ISERROR(SEARCH("Moderado",X4)))</formula>
    </cfRule>
    <cfRule type="containsText" dxfId="521" priority="12" operator="containsText" text="Menor">
      <formula>NOT(ISERROR(SEARCH("Menor",X4)))</formula>
    </cfRule>
    <cfRule type="containsText" dxfId="520" priority="13" operator="containsText" text="Leve">
      <formula>NOT(ISERROR(SEARCH("Leve",X4)))</formula>
    </cfRule>
  </conditionalFormatting>
  <conditionalFormatting sqref="Z4 Z6:Z7 Z9 Z13:Z17">
    <cfRule type="containsText" dxfId="519" priority="5" operator="containsText" text="Alto">
      <formula>NOT(ISERROR(SEARCH("Alto",Z4)))</formula>
    </cfRule>
    <cfRule type="containsText" dxfId="518" priority="6" operator="containsText" text="Moderado">
      <formula>NOT(ISERROR(SEARCH("Moderado",Z4)))</formula>
    </cfRule>
    <cfRule type="containsText" dxfId="517" priority="7" operator="containsText" text="Extremo">
      <formula>NOT(ISERROR(SEARCH("Extremo",Z4)))</formula>
    </cfRule>
    <cfRule type="containsText" dxfId="516" priority="8" operator="containsText" text="Bajo">
      <formula>NOT(ISERROR(SEARCH("Bajo",Z4)))</formula>
    </cfRule>
  </conditionalFormatting>
  <conditionalFormatting sqref="AC4:AC5">
    <cfRule type="containsText" dxfId="515" priority="59" operator="containsText" text="BAJA">
      <formula>NOT(ISERROR(SEARCH("BAJA",AC4)))</formula>
    </cfRule>
    <cfRule type="containsText" dxfId="514" priority="60" operator="containsText" text="MEDIA">
      <formula>NOT(ISERROR(SEARCH("MEDIA",AC4)))</formula>
    </cfRule>
    <cfRule type="containsText" dxfId="513" priority="61" operator="containsText" text="ALTA">
      <formula>NOT(ISERROR(SEARCH("ALTA",AC4)))</formula>
    </cfRule>
  </conditionalFormatting>
  <conditionalFormatting sqref="AD8">
    <cfRule type="containsText" dxfId="512" priority="56" operator="containsText" text="BAJA">
      <formula>NOT(ISERROR(SEARCH("BAJA",AD8)))</formula>
    </cfRule>
    <cfRule type="containsText" dxfId="511" priority="57" operator="containsText" text="MEDIA">
      <formula>NOT(ISERROR(SEARCH("MEDIA",AD8)))</formula>
    </cfRule>
    <cfRule type="containsText" dxfId="510" priority="58" operator="containsText" text="ALTA">
      <formula>NOT(ISERROR(SEARCH("ALTA",AD8)))</formula>
    </cfRule>
  </conditionalFormatting>
  <conditionalFormatting sqref="AF8">
    <cfRule type="containsText" dxfId="509" priority="53" operator="containsText" text="BAJA">
      <formula>NOT(ISERROR(SEARCH("BAJA",AF8)))</formula>
    </cfRule>
    <cfRule type="containsText" dxfId="508" priority="54" operator="containsText" text="MEDIA">
      <formula>NOT(ISERROR(SEARCH("MEDIA",AF8)))</formula>
    </cfRule>
    <cfRule type="containsText" dxfId="507" priority="55" operator="containsText" text="ALTA">
      <formula>NOT(ISERROR(SEARCH("ALTA",AF8)))</formula>
    </cfRule>
  </conditionalFormatting>
  <conditionalFormatting sqref="AI4:AI13">
    <cfRule type="containsText" dxfId="506" priority="49" operator="containsText" text="ALTA">
      <formula>NOT(ISERROR(SEARCH("ALTA",AI4)))</formula>
    </cfRule>
  </conditionalFormatting>
  <conditionalFormatting sqref="AI4:AI14">
    <cfRule type="containsText" dxfId="505" priority="47" operator="containsText" text="BAJA">
      <formula>NOT(ISERROR(SEARCH("BAJA",AI4)))</formula>
    </cfRule>
    <cfRule type="containsText" dxfId="504" priority="48" operator="containsText" text="MEDIA">
      <formula>NOT(ISERROR(SEARCH("MEDIA",AI4)))</formula>
    </cfRule>
  </conditionalFormatting>
  <conditionalFormatting sqref="AI8">
    <cfRule type="containsText" dxfId="503" priority="50" operator="containsText" text="BAJA">
      <formula>NOT(ISERROR(SEARCH("BAJA",AI8)))</formula>
    </cfRule>
    <cfRule type="containsText" dxfId="502" priority="51" operator="containsText" text="MEDIA">
      <formula>NOT(ISERROR(SEARCH("MEDIA",AI8)))</formula>
    </cfRule>
    <cfRule type="containsText" dxfId="501" priority="52" operator="containsText" text="ALTA">
      <formula>NOT(ISERROR(SEARCH("ALTA",AI8)))</formula>
    </cfRule>
  </conditionalFormatting>
  <conditionalFormatting sqref="AI14:AI17">
    <cfRule type="containsText" dxfId="500" priority="42" operator="containsText" text="ALTA">
      <formula>NOT(ISERROR(SEARCH("ALTA",AI14)))</formula>
    </cfRule>
  </conditionalFormatting>
  <conditionalFormatting sqref="AI15:AI17">
    <cfRule type="containsText" dxfId="499" priority="40" operator="containsText" text="BAJA">
      <formula>NOT(ISERROR(SEARCH("BAJA",AI15)))</formula>
    </cfRule>
    <cfRule type="containsText" dxfId="498" priority="41" operator="containsText" text="MEDIA">
      <formula>NOT(ISERROR(SEARCH("MEDIA",AI15)))</formula>
    </cfRule>
  </conditionalFormatting>
  <conditionalFormatting sqref="AJ12">
    <cfRule type="containsText" dxfId="497" priority="65" operator="containsText" text="BAJA">
      <formula>NOT(ISERROR(SEARCH("BAJA",AJ12)))</formula>
    </cfRule>
    <cfRule type="containsText" dxfId="496" priority="66" operator="containsText" text="MEDIA">
      <formula>NOT(ISERROR(SEARCH("MEDIA",AJ12)))</formula>
    </cfRule>
    <cfRule type="containsText" dxfId="495" priority="67" operator="containsText" text="ALTA">
      <formula>NOT(ISERROR(SEARCH("ALTA",AJ12)))</formula>
    </cfRule>
  </conditionalFormatting>
  <conditionalFormatting sqref="AJ8:AK11">
    <cfRule type="containsText" dxfId="494" priority="68" operator="containsText" text="BAJA">
      <formula>NOT(ISERROR(SEARCH("BAJA",AJ8)))</formula>
    </cfRule>
    <cfRule type="containsText" dxfId="493" priority="69" operator="containsText" text="MEDIA">
      <formula>NOT(ISERROR(SEARCH("MEDIA",AJ8)))</formula>
    </cfRule>
    <cfRule type="containsText" dxfId="492" priority="70" operator="containsText" text="ALTA">
      <formula>NOT(ISERROR(SEARCH("ALTA",AJ8)))</formula>
    </cfRule>
  </conditionalFormatting>
  <conditionalFormatting sqref="AK5:AK7">
    <cfRule type="containsText" dxfId="491" priority="72" operator="containsText" text="BAJA">
      <formula>NOT(ISERROR(SEARCH("BAJA",AK5)))</formula>
    </cfRule>
    <cfRule type="containsText" dxfId="490" priority="73" operator="containsText" text="MEDIA">
      <formula>NOT(ISERROR(SEARCH("MEDIA",AK5)))</formula>
    </cfRule>
    <cfRule type="containsText" dxfId="489" priority="74" operator="containsText" text="ALTA">
      <formula>NOT(ISERROR(SEARCH("ALTA",AK5)))</formula>
    </cfRule>
  </conditionalFormatting>
  <conditionalFormatting sqref="AN4 AN6:AN7 AN9 AN13:AN17">
    <cfRule type="containsText" dxfId="488" priority="1" operator="containsText" text="Extremo">
      <formula>NOT(ISERROR(SEARCH("Extremo",AN4)))</formula>
    </cfRule>
    <cfRule type="containsText" dxfId="487" priority="2" operator="containsText" text="Alto">
      <formula>NOT(ISERROR(SEARCH("Alto",AN4)))</formula>
    </cfRule>
    <cfRule type="containsText" dxfId="486" priority="3" operator="containsText" text="Moderado">
      <formula>NOT(ISERROR(SEARCH("Moderado",AN4)))</formula>
    </cfRule>
    <cfRule type="containsText" dxfId="485" priority="4" operator="containsText" text="Bajo">
      <formula>NOT(ISERROR(SEARCH("Bajo",AN4)))</formula>
    </cfRule>
  </conditionalFormatting>
  <conditionalFormatting sqref="AQ4:AQ6">
    <cfRule type="containsText" dxfId="484" priority="37" operator="containsText" text="BAJA">
      <formula>NOT(ISERROR(SEARCH("BAJA",AQ4)))</formula>
    </cfRule>
    <cfRule type="containsText" dxfId="483" priority="38" operator="containsText" text="MEDIA">
      <formula>NOT(ISERROR(SEARCH("MEDIA",AQ4)))</formula>
    </cfRule>
    <cfRule type="containsText" dxfId="482" priority="39" operator="containsText" text="ALTA">
      <formula>NOT(ISERROR(SEARCH("ALTA",AQ4)))</formula>
    </cfRule>
  </conditionalFormatting>
  <conditionalFormatting sqref="AQ8:AQ9">
    <cfRule type="containsText" dxfId="481" priority="34" operator="containsText" text="BAJA">
      <formula>NOT(ISERROR(SEARCH("BAJA",AQ8)))</formula>
    </cfRule>
    <cfRule type="containsText" dxfId="480" priority="35" operator="containsText" text="MEDIA">
      <formula>NOT(ISERROR(SEARCH("MEDIA",AQ8)))</formula>
    </cfRule>
    <cfRule type="containsText" dxfId="479" priority="36" operator="containsText" text="ALTA">
      <formula>NOT(ISERROR(SEARCH("ALTA",AQ8)))</formula>
    </cfRule>
  </conditionalFormatting>
  <conditionalFormatting sqref="AR4:AR10">
    <cfRule type="containsText" dxfId="478" priority="28" operator="containsText" text="BAJA">
      <formula>NOT(ISERROR(SEARCH("BAJA",AR4)))</formula>
    </cfRule>
    <cfRule type="containsText" dxfId="477" priority="29" operator="containsText" text="MEDIA">
      <formula>NOT(ISERROR(SEARCH("MEDIA",AR4)))</formula>
    </cfRule>
    <cfRule type="containsText" dxfId="476" priority="30" operator="containsText" text="ALTA">
      <formula>NOT(ISERROR(SEARCH("ALTA",AR4)))</formula>
    </cfRule>
  </conditionalFormatting>
  <conditionalFormatting sqref="AR9:AR11">
    <cfRule type="containsText" dxfId="475" priority="25" operator="containsText" text="BAJA">
      <formula>NOT(ISERROR(SEARCH("BAJA",AR9)))</formula>
    </cfRule>
    <cfRule type="containsText" dxfId="474" priority="26" operator="containsText" text="MEDIA">
      <formula>NOT(ISERROR(SEARCH("MEDIA",AR9)))</formula>
    </cfRule>
    <cfRule type="containsText" dxfId="473" priority="27" operator="containsText" text="ALTA">
      <formula>NOT(ISERROR(SEARCH("ALTA",AR9)))</formula>
    </cfRule>
  </conditionalFormatting>
  <conditionalFormatting sqref="AR10">
    <cfRule type="containsText" dxfId="472" priority="22" operator="containsText" text="BAJA">
      <formula>NOT(ISERROR(SEARCH("BAJA",AR10)))</formula>
    </cfRule>
    <cfRule type="containsText" dxfId="471" priority="23" operator="containsText" text="MEDIA">
      <formula>NOT(ISERROR(SEARCH("MEDIA",AR10)))</formula>
    </cfRule>
    <cfRule type="containsText" dxfId="470" priority="24" operator="containsText" text="ALTA">
      <formula>NOT(ISERROR(SEARCH("ALTA",AR10)))</formula>
    </cfRule>
  </conditionalFormatting>
  <conditionalFormatting sqref="AR14">
    <cfRule type="containsText" dxfId="469" priority="19" operator="containsText" text="BAJA">
      <formula>NOT(ISERROR(SEARCH("BAJA",AR14)))</formula>
    </cfRule>
    <cfRule type="containsText" dxfId="468" priority="20" operator="containsText" text="MEDIA">
      <formula>NOT(ISERROR(SEARCH("MEDIA",AR14)))</formula>
    </cfRule>
    <cfRule type="containsText" dxfId="467" priority="21" operator="containsText" text="ALTA">
      <formula>NOT(ISERROR(SEARCH("ALTA",AR14)))</formula>
    </cfRule>
  </conditionalFormatting>
  <dataValidations count="4">
    <dataValidation type="list" allowBlank="1" showInputMessage="1" showErrorMessage="1" sqref="AF4:AF17">
      <formula1>"Manual,Automático"</formula1>
    </dataValidation>
    <dataValidation type="list" allowBlank="1" showInputMessage="1" showErrorMessage="1" sqref="AI4:AI17">
      <formula1>"Confiable,No confiable"</formula1>
    </dataValidation>
    <dataValidation type="list" allowBlank="1" showInputMessage="1" showErrorMessage="1" sqref="A4:A17">
      <formula1>"SI,NO"</formula1>
    </dataValidation>
    <dataValidation type="list" allowBlank="1" showInputMessage="1" showErrorMessage="1" sqref="AO13:AO14">
      <formula1>INDIRECT("TRAT[TRATAMIENTO]")</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12">
        <x14:dataValidation type="list" allowBlank="1" showInputMessage="1" showErrorMessage="1">
          <x14:formula1>
            <xm:f>Listas!$M$2:$M$15</xm:f>
          </x14:formula1>
          <xm:sqref>B4:B17</xm:sqref>
        </x14:dataValidation>
        <x14:dataValidation type="list" allowBlank="1" showInputMessage="1" showErrorMessage="1">
          <x14:formula1>
            <xm:f>Listas!$G$2:$G$13</xm:f>
          </x14:formula1>
          <xm:sqref>C4:C17</xm:sqref>
        </x14:dataValidation>
        <x14:dataValidation type="list" allowBlank="1" showInputMessage="1" showErrorMessage="1">
          <x14:formula1>
            <xm:f>Listas!$B$2:$B$7</xm:f>
          </x14:formula1>
          <xm:sqref>D4:D17</xm:sqref>
        </x14:dataValidation>
        <x14:dataValidation type="list" allowBlank="1" showInputMessage="1" showErrorMessage="1">
          <x14:formula1>
            <xm:f>Listas!$C$2:$C$9</xm:f>
          </x14:formula1>
          <xm:sqref>E4:E17</xm:sqref>
        </x14:dataValidation>
        <x14:dataValidation type="list" allowBlank="1" showInputMessage="1" showErrorMessage="1">
          <x14:formula1>
            <xm:f>Listas!$Q$2:$Q$8</xm:f>
          </x14:formula1>
          <xm:sqref>J4:J17</xm:sqref>
        </x14:dataValidation>
        <x14:dataValidation type="list" allowBlank="1" showInputMessage="1" showErrorMessage="1">
          <x14:formula1>
            <xm:f>Listas!$N$2:$N$7</xm:f>
          </x14:formula1>
          <xm:sqref>M4:M17</xm:sqref>
        </x14:dataValidation>
        <x14:dataValidation type="list" allowBlank="1" showInputMessage="1" showErrorMessage="1">
          <x14:formula1>
            <xm:f>Listas!$O$2:$O$7</xm:f>
          </x14:formula1>
          <xm:sqref>O4:O17</xm:sqref>
        </x14:dataValidation>
        <x14:dataValidation type="list" allowBlank="1" showInputMessage="1" showErrorMessage="1">
          <x14:formula1>
            <xm:f>Listas!$P$2:$P$7</xm:f>
          </x14:formula1>
          <xm:sqref>Q4:Q17</xm:sqref>
        </x14:dataValidation>
        <x14:dataValidation type="list" allowBlank="1" showInputMessage="1" showErrorMessage="1">
          <x14:formula1>
            <xm:f>Listas!$K$2:$K$8</xm:f>
          </x14:formula1>
          <xm:sqref>S4:S17</xm:sqref>
        </x14:dataValidation>
        <x14:dataValidation type="list" allowBlank="1" showInputMessage="1" showErrorMessage="1">
          <x14:formula1>
            <xm:f>Listas!$L$2:$L$6</xm:f>
          </x14:formula1>
          <xm:sqref>T4:T17</xm:sqref>
        </x14:dataValidation>
        <x14:dataValidation type="list" allowBlank="1" showInputMessage="1" showErrorMessage="1">
          <x14:formula1>
            <xm:f>Listas!$F$2:$F$4</xm:f>
          </x14:formula1>
          <xm:sqref>AD4:AD17</xm:sqref>
        </x14:dataValidation>
        <x14:dataValidation type="list" allowBlank="1" showInputMessage="1" showErrorMessage="1">
          <x14:formula1>
            <xm:f>Listas!$H$2:$H$3</xm:f>
          </x14:formula1>
          <xm:sqref>AJ4:AJ17</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G18"/>
  <sheetViews>
    <sheetView topLeftCell="Y7" zoomScale="37" zoomScaleNormal="37" workbookViewId="0">
      <selection activeCell="AP10" sqref="AP10:AU11"/>
    </sheetView>
  </sheetViews>
  <sheetFormatPr baseColWidth="10" defaultColWidth="11.42578125" defaultRowHeight="82.15" customHeight="1" x14ac:dyDescent="0.25"/>
  <cols>
    <col min="1" max="1" width="14.140625" style="104" customWidth="1"/>
    <col min="2" max="2" width="14" style="83" customWidth="1"/>
    <col min="3" max="3" width="17.28515625" style="83" customWidth="1"/>
    <col min="4" max="4" width="19.42578125" style="83" customWidth="1"/>
    <col min="5" max="5" width="19.5703125" style="83" customWidth="1"/>
    <col min="6" max="6" width="59.7109375" style="69" customWidth="1"/>
    <col min="7" max="7" width="9.7109375" style="69" customWidth="1"/>
    <col min="8" max="8" width="20" style="69" customWidth="1"/>
    <col min="9" max="9" width="44.28515625" style="69" customWidth="1"/>
    <col min="10" max="10" width="14.7109375" style="69" bestFit="1" customWidth="1"/>
    <col min="11" max="11" width="16.7109375" style="69" customWidth="1"/>
    <col min="12" max="12" width="19.28515625" style="69" customWidth="1"/>
    <col min="13" max="13" width="46.140625" style="69" customWidth="1"/>
    <col min="14" max="14" width="19.28515625" style="69" customWidth="1"/>
    <col min="15" max="15" width="45.28515625" style="69" customWidth="1"/>
    <col min="16" max="16" width="17.7109375" style="69" customWidth="1"/>
    <col min="17" max="17" width="32.42578125" style="69" customWidth="1"/>
    <col min="18" max="18" width="17.140625" style="69" customWidth="1"/>
    <col min="19" max="21" width="21.85546875" style="69" customWidth="1"/>
    <col min="22" max="22" width="15" style="69" customWidth="1"/>
    <col min="23" max="23" width="12.28515625" style="84" customWidth="1"/>
    <col min="24" max="24" width="13.7109375" style="69" customWidth="1"/>
    <col min="25" max="25" width="14.7109375" style="84" customWidth="1"/>
    <col min="26" max="26" width="16.85546875" style="69" bestFit="1" customWidth="1"/>
    <col min="27" max="27" width="7.85546875" style="69" customWidth="1"/>
    <col min="28" max="28" width="28.140625" style="69" customWidth="1"/>
    <col min="29" max="29" width="59.42578125" style="69" customWidth="1"/>
    <col min="30" max="30" width="10" style="69" bestFit="1" customWidth="1"/>
    <col min="31" max="31" width="8.42578125" style="84" customWidth="1"/>
    <col min="32" max="32" width="20.28515625" style="84" customWidth="1"/>
    <col min="33" max="33" width="9" style="84" customWidth="1"/>
    <col min="34" max="34" width="14.140625" style="84" customWidth="1"/>
    <col min="35" max="35" width="16.42578125" style="69" customWidth="1"/>
    <col min="36" max="36" width="14.7109375" style="83" customWidth="1"/>
    <col min="37" max="37" width="36.5703125" style="69" customWidth="1"/>
    <col min="38" max="38" width="13.7109375" style="69" customWidth="1"/>
    <col min="39" max="39" width="13.7109375" style="85" customWidth="1"/>
    <col min="40" max="40" width="13.7109375" style="69" customWidth="1"/>
    <col min="41" max="41" width="15.28515625" style="69" customWidth="1"/>
    <col min="42" max="42" width="7.28515625" style="86" customWidth="1"/>
    <col min="43" max="43" width="49.28515625" style="86" customWidth="1"/>
    <col min="44" max="44" width="17" style="83" customWidth="1"/>
    <col min="45" max="46" width="11.5703125" style="105" customWidth="1"/>
    <col min="47" max="47" width="21.85546875" style="69" customWidth="1"/>
    <col min="48" max="57" width="18.140625" style="104" customWidth="1"/>
    <col min="58" max="216" width="11.42578125" style="104"/>
    <col min="217" max="217" width="21.85546875" style="104" customWidth="1"/>
    <col min="218" max="218" width="13.85546875" style="104" customWidth="1"/>
    <col min="219" max="219" width="38.7109375" style="104" customWidth="1"/>
    <col min="220" max="220" width="3" style="104" bestFit="1" customWidth="1"/>
    <col min="221" max="221" width="32.28515625" style="104" customWidth="1"/>
    <col min="222" max="222" width="46.28515625" style="104" customWidth="1"/>
    <col min="223" max="223" width="19" style="104" customWidth="1"/>
    <col min="224" max="224" width="11.42578125" style="104"/>
    <col min="225" max="225" width="17.7109375" style="104" customWidth="1"/>
    <col min="226" max="226" width="11.42578125" style="104"/>
    <col min="227" max="227" width="22.28515625" style="104" customWidth="1"/>
    <col min="228" max="228" width="5.28515625" style="104" customWidth="1"/>
    <col min="229" max="229" width="36.28515625" style="104" customWidth="1"/>
    <col min="230" max="230" width="5.7109375" style="104" customWidth="1"/>
    <col min="231" max="231" width="11.42578125" style="104"/>
    <col min="232" max="232" width="20.7109375" style="104" customWidth="1"/>
    <col min="233" max="233" width="4.85546875" style="104" customWidth="1"/>
    <col min="234" max="234" width="11.42578125" style="104"/>
    <col min="235" max="235" width="24.7109375" style="104" customWidth="1"/>
    <col min="236" max="236" width="12.28515625" style="104" customWidth="1"/>
    <col min="237" max="237" width="11.42578125" style="104"/>
    <col min="238" max="238" width="3.42578125" style="104" customWidth="1"/>
    <col min="239" max="239" width="11.42578125" style="104"/>
    <col min="240" max="240" width="17.7109375" style="104" customWidth="1"/>
    <col min="241" max="241" width="3.42578125" style="104" customWidth="1"/>
    <col min="242" max="242" width="11.42578125" style="104"/>
    <col min="243" max="243" width="23.7109375" style="104" customWidth="1"/>
    <col min="244" max="244" width="10" style="104" customWidth="1"/>
    <col min="245" max="245" width="11.42578125" style="104"/>
    <col min="246" max="247" width="14.7109375" style="104" customWidth="1"/>
    <col min="248" max="248" width="12.85546875" style="104" customWidth="1"/>
    <col min="249" max="249" width="3.28515625" style="104" customWidth="1"/>
    <col min="250" max="250" width="30.28515625" style="104" customWidth="1"/>
    <col min="251" max="251" width="5" style="104" customWidth="1"/>
    <col min="252" max="252" width="11.42578125" style="104"/>
    <col min="253" max="253" width="14.28515625" style="104" customWidth="1"/>
    <col min="254" max="254" width="5.7109375" style="104" customWidth="1"/>
    <col min="255" max="255" width="11.42578125" style="104"/>
    <col min="256" max="256" width="17.28515625" style="104" customWidth="1"/>
    <col min="257" max="257" width="12.7109375" style="104" customWidth="1"/>
    <col min="258" max="258" width="11.42578125" style="104"/>
    <col min="259" max="259" width="5.28515625" style="104" customWidth="1"/>
    <col min="260" max="260" width="11.42578125" style="104"/>
    <col min="261" max="261" width="17" style="104" customWidth="1"/>
    <col min="262" max="262" width="6.28515625" style="104" customWidth="1"/>
    <col min="263" max="263" width="11.42578125" style="104"/>
    <col min="264" max="264" width="14.28515625" style="104" customWidth="1"/>
    <col min="265" max="265" width="7.5703125" style="104" customWidth="1"/>
    <col min="266" max="266" width="11.42578125" style="104"/>
    <col min="267" max="268" width="14.28515625" style="104" customWidth="1"/>
    <col min="269" max="269" width="20.85546875" style="104" customWidth="1"/>
    <col min="270" max="270" width="14.42578125" style="104" customWidth="1"/>
    <col min="271" max="271" width="15" style="104" customWidth="1"/>
    <col min="272" max="272" width="2.7109375" style="104" customWidth="1"/>
    <col min="273" max="273" width="11.7109375" style="104" customWidth="1"/>
    <col min="274" max="274" width="11.5703125" style="104" customWidth="1"/>
    <col min="275" max="275" width="2.28515625" style="104" customWidth="1"/>
    <col min="276" max="276" width="41" style="104" customWidth="1"/>
    <col min="277" max="277" width="14.28515625" style="104" customWidth="1"/>
    <col min="278" max="279" width="11.5703125" style="104" customWidth="1"/>
    <col min="280" max="280" width="21.85546875" style="104" customWidth="1"/>
    <col min="281" max="472" width="11.42578125" style="104"/>
    <col min="473" max="473" width="21.85546875" style="104" customWidth="1"/>
    <col min="474" max="474" width="13.85546875" style="104" customWidth="1"/>
    <col min="475" max="475" width="38.7109375" style="104" customWidth="1"/>
    <col min="476" max="476" width="3" style="104" bestFit="1" customWidth="1"/>
    <col min="477" max="477" width="32.28515625" style="104" customWidth="1"/>
    <col min="478" max="478" width="46.28515625" style="104" customWidth="1"/>
    <col min="479" max="479" width="19" style="104" customWidth="1"/>
    <col min="480" max="480" width="11.42578125" style="104"/>
    <col min="481" max="481" width="17.7109375" style="104" customWidth="1"/>
    <col min="482" max="482" width="11.42578125" style="104"/>
    <col min="483" max="483" width="22.28515625" style="104" customWidth="1"/>
    <col min="484" max="484" width="5.28515625" style="104" customWidth="1"/>
    <col min="485" max="485" width="36.28515625" style="104" customWidth="1"/>
    <col min="486" max="486" width="5.7109375" style="104" customWidth="1"/>
    <col min="487" max="487" width="11.42578125" style="104"/>
    <col min="488" max="488" width="20.7109375" style="104" customWidth="1"/>
    <col min="489" max="489" width="4.85546875" style="104" customWidth="1"/>
    <col min="490" max="490" width="11.42578125" style="104"/>
    <col min="491" max="491" width="24.7109375" style="104" customWidth="1"/>
    <col min="492" max="492" width="12.28515625" style="104" customWidth="1"/>
    <col min="493" max="493" width="11.42578125" style="104"/>
    <col min="494" max="494" width="3.42578125" style="104" customWidth="1"/>
    <col min="495" max="495" width="11.42578125" style="104"/>
    <col min="496" max="496" width="17.7109375" style="104" customWidth="1"/>
    <col min="497" max="497" width="3.42578125" style="104" customWidth="1"/>
    <col min="498" max="498" width="11.42578125" style="104"/>
    <col min="499" max="499" width="23.7109375" style="104" customWidth="1"/>
    <col min="500" max="500" width="10" style="104" customWidth="1"/>
    <col min="501" max="501" width="11.42578125" style="104"/>
    <col min="502" max="503" width="14.7109375" style="104" customWidth="1"/>
    <col min="504" max="504" width="12.85546875" style="104" customWidth="1"/>
    <col min="505" max="505" width="3.28515625" style="104" customWidth="1"/>
    <col min="506" max="506" width="30.28515625" style="104" customWidth="1"/>
    <col min="507" max="507" width="5" style="104" customWidth="1"/>
    <col min="508" max="508" width="11.42578125" style="104"/>
    <col min="509" max="509" width="14.28515625" style="104" customWidth="1"/>
    <col min="510" max="510" width="5.7109375" style="104" customWidth="1"/>
    <col min="511" max="511" width="11.42578125" style="104"/>
    <col min="512" max="512" width="17.28515625" style="104" customWidth="1"/>
    <col min="513" max="513" width="12.7109375" style="104" customWidth="1"/>
    <col min="514" max="514" width="11.42578125" style="104"/>
    <col min="515" max="515" width="5.28515625" style="104" customWidth="1"/>
    <col min="516" max="516" width="11.42578125" style="104"/>
    <col min="517" max="517" width="17" style="104" customWidth="1"/>
    <col min="518" max="518" width="6.28515625" style="104" customWidth="1"/>
    <col min="519" max="519" width="11.42578125" style="104"/>
    <col min="520" max="520" width="14.28515625" style="104" customWidth="1"/>
    <col min="521" max="521" width="7.5703125" style="104" customWidth="1"/>
    <col min="522" max="522" width="11.42578125" style="104"/>
    <col min="523" max="524" width="14.28515625" style="104" customWidth="1"/>
    <col min="525" max="525" width="20.85546875" style="104" customWidth="1"/>
    <col min="526" max="526" width="14.42578125" style="104" customWidth="1"/>
    <col min="527" max="527" width="15" style="104" customWidth="1"/>
    <col min="528" max="528" width="2.7109375" style="104" customWidth="1"/>
    <col min="529" max="529" width="11.7109375" style="104" customWidth="1"/>
    <col min="530" max="530" width="11.5703125" style="104" customWidth="1"/>
    <col min="531" max="531" width="2.28515625" style="104" customWidth="1"/>
    <col min="532" max="532" width="41" style="104" customWidth="1"/>
    <col min="533" max="533" width="14.28515625" style="104" customWidth="1"/>
    <col min="534" max="535" width="11.5703125" style="104" customWidth="1"/>
    <col min="536" max="536" width="21.85546875" style="104" customWidth="1"/>
    <col min="537" max="728" width="11.42578125" style="104"/>
    <col min="729" max="729" width="21.85546875" style="104" customWidth="1"/>
    <col min="730" max="730" width="13.85546875" style="104" customWidth="1"/>
    <col min="731" max="731" width="38.7109375" style="104" customWidth="1"/>
    <col min="732" max="732" width="3" style="104" bestFit="1" customWidth="1"/>
    <col min="733" max="733" width="32.28515625" style="104" customWidth="1"/>
    <col min="734" max="734" width="46.28515625" style="104" customWidth="1"/>
    <col min="735" max="735" width="19" style="104" customWidth="1"/>
    <col min="736" max="736" width="11.42578125" style="104"/>
    <col min="737" max="737" width="17.7109375" style="104" customWidth="1"/>
    <col min="738" max="738" width="11.42578125" style="104"/>
    <col min="739" max="739" width="22.28515625" style="104" customWidth="1"/>
    <col min="740" max="740" width="5.28515625" style="104" customWidth="1"/>
    <col min="741" max="741" width="36.28515625" style="104" customWidth="1"/>
    <col min="742" max="742" width="5.7109375" style="104" customWidth="1"/>
    <col min="743" max="743" width="11.42578125" style="104"/>
    <col min="744" max="744" width="20.7109375" style="104" customWidth="1"/>
    <col min="745" max="745" width="4.85546875" style="104" customWidth="1"/>
    <col min="746" max="746" width="11.42578125" style="104"/>
    <col min="747" max="747" width="24.7109375" style="104" customWidth="1"/>
    <col min="748" max="748" width="12.28515625" style="104" customWidth="1"/>
    <col min="749" max="749" width="11.42578125" style="104"/>
    <col min="750" max="750" width="3.42578125" style="104" customWidth="1"/>
    <col min="751" max="751" width="11.42578125" style="104"/>
    <col min="752" max="752" width="17.7109375" style="104" customWidth="1"/>
    <col min="753" max="753" width="3.42578125" style="104" customWidth="1"/>
    <col min="754" max="754" width="11.42578125" style="104"/>
    <col min="755" max="755" width="23.7109375" style="104" customWidth="1"/>
    <col min="756" max="756" width="10" style="104" customWidth="1"/>
    <col min="757" max="757" width="11.42578125" style="104"/>
    <col min="758" max="759" width="14.7109375" style="104" customWidth="1"/>
    <col min="760" max="760" width="12.85546875" style="104" customWidth="1"/>
    <col min="761" max="761" width="3.28515625" style="104" customWidth="1"/>
    <col min="762" max="762" width="30.28515625" style="104" customWidth="1"/>
    <col min="763" max="763" width="5" style="104" customWidth="1"/>
    <col min="764" max="764" width="11.42578125" style="104"/>
    <col min="765" max="765" width="14.28515625" style="104" customWidth="1"/>
    <col min="766" max="766" width="5.7109375" style="104" customWidth="1"/>
    <col min="767" max="767" width="11.42578125" style="104"/>
    <col min="768" max="768" width="17.28515625" style="104" customWidth="1"/>
    <col min="769" max="769" width="12.7109375" style="104" customWidth="1"/>
    <col min="770" max="770" width="11.42578125" style="104"/>
    <col min="771" max="771" width="5.28515625" style="104" customWidth="1"/>
    <col min="772" max="772" width="11.42578125" style="104"/>
    <col min="773" max="773" width="17" style="104" customWidth="1"/>
    <col min="774" max="774" width="6.28515625" style="104" customWidth="1"/>
    <col min="775" max="775" width="11.42578125" style="104"/>
    <col min="776" max="776" width="14.28515625" style="104" customWidth="1"/>
    <col min="777" max="777" width="7.5703125" style="104" customWidth="1"/>
    <col min="778" max="778" width="11.42578125" style="104"/>
    <col min="779" max="780" width="14.28515625" style="104" customWidth="1"/>
    <col min="781" max="781" width="20.85546875" style="104" customWidth="1"/>
    <col min="782" max="782" width="14.42578125" style="104" customWidth="1"/>
    <col min="783" max="783" width="15" style="104" customWidth="1"/>
    <col min="784" max="784" width="2.7109375" style="104" customWidth="1"/>
    <col min="785" max="785" width="11.7109375" style="104" customWidth="1"/>
    <col min="786" max="786" width="11.5703125" style="104" customWidth="1"/>
    <col min="787" max="787" width="2.28515625" style="104" customWidth="1"/>
    <col min="788" max="788" width="41" style="104" customWidth="1"/>
    <col min="789" max="789" width="14.28515625" style="104" customWidth="1"/>
    <col min="790" max="791" width="11.5703125" style="104" customWidth="1"/>
    <col min="792" max="792" width="21.85546875" style="104" customWidth="1"/>
    <col min="793" max="984" width="11.42578125" style="104"/>
    <col min="985" max="985" width="21.85546875" style="104" customWidth="1"/>
    <col min="986" max="986" width="13.85546875" style="104" customWidth="1"/>
    <col min="987" max="987" width="38.7109375" style="104" customWidth="1"/>
    <col min="988" max="988" width="3" style="104" bestFit="1" customWidth="1"/>
    <col min="989" max="989" width="32.28515625" style="104" customWidth="1"/>
    <col min="990" max="990" width="46.28515625" style="104" customWidth="1"/>
    <col min="991" max="991" width="19" style="104" customWidth="1"/>
    <col min="992" max="992" width="11.42578125" style="104"/>
    <col min="993" max="993" width="17.7109375" style="104" customWidth="1"/>
    <col min="994" max="994" width="11.42578125" style="104"/>
    <col min="995" max="995" width="22.28515625" style="104" customWidth="1"/>
    <col min="996" max="996" width="5.28515625" style="104" customWidth="1"/>
    <col min="997" max="997" width="36.28515625" style="104" customWidth="1"/>
    <col min="998" max="998" width="5.7109375" style="104" customWidth="1"/>
    <col min="999" max="999" width="11.42578125" style="104"/>
    <col min="1000" max="1000" width="20.7109375" style="104" customWidth="1"/>
    <col min="1001" max="1001" width="4.85546875" style="104" customWidth="1"/>
    <col min="1002" max="1002" width="11.42578125" style="104"/>
    <col min="1003" max="1003" width="24.7109375" style="104" customWidth="1"/>
    <col min="1004" max="1004" width="12.28515625" style="104" customWidth="1"/>
    <col min="1005" max="1005" width="11.42578125" style="104"/>
    <col min="1006" max="1006" width="3.42578125" style="104" customWidth="1"/>
    <col min="1007" max="1007" width="11.42578125" style="104"/>
    <col min="1008" max="1008" width="17.7109375" style="104" customWidth="1"/>
    <col min="1009" max="1009" width="3.42578125" style="104" customWidth="1"/>
    <col min="1010" max="1010" width="11.42578125" style="104"/>
    <col min="1011" max="1011" width="23.7109375" style="104" customWidth="1"/>
    <col min="1012" max="1012" width="10" style="104" customWidth="1"/>
    <col min="1013" max="1013" width="11.42578125" style="104"/>
    <col min="1014" max="1015" width="14.7109375" style="104" customWidth="1"/>
    <col min="1016" max="1016" width="12.85546875" style="104" customWidth="1"/>
    <col min="1017" max="1017" width="3.28515625" style="104" customWidth="1"/>
    <col min="1018" max="1018" width="30.28515625" style="104" customWidth="1"/>
    <col min="1019" max="1019" width="5" style="104" customWidth="1"/>
    <col min="1020" max="1020" width="11.42578125" style="104"/>
    <col min="1021" max="1021" width="14.28515625" style="104" customWidth="1"/>
    <col min="1022" max="1022" width="5.7109375" style="104" customWidth="1"/>
    <col min="1023" max="1023" width="11.42578125" style="104"/>
    <col min="1024" max="1024" width="17.28515625" style="104" customWidth="1"/>
    <col min="1025" max="1025" width="12.7109375" style="104" customWidth="1"/>
    <col min="1026" max="1026" width="11.42578125" style="104"/>
    <col min="1027" max="1027" width="5.28515625" style="104" customWidth="1"/>
    <col min="1028" max="1028" width="11.42578125" style="104"/>
    <col min="1029" max="1029" width="17" style="104" customWidth="1"/>
    <col min="1030" max="1030" width="6.28515625" style="104" customWidth="1"/>
    <col min="1031" max="1031" width="11.42578125" style="104"/>
    <col min="1032" max="1032" width="14.28515625" style="104" customWidth="1"/>
    <col min="1033" max="1033" width="7.5703125" style="104" customWidth="1"/>
    <col min="1034" max="1034" width="11.42578125" style="104"/>
    <col min="1035" max="1036" width="14.28515625" style="104" customWidth="1"/>
    <col min="1037" max="1037" width="20.85546875" style="104" customWidth="1"/>
    <col min="1038" max="1038" width="14.42578125" style="104" customWidth="1"/>
    <col min="1039" max="1039" width="15" style="104" customWidth="1"/>
    <col min="1040" max="1040" width="2.7109375" style="104" customWidth="1"/>
    <col min="1041" max="1041" width="11.7109375" style="104" customWidth="1"/>
    <col min="1042" max="1042" width="11.5703125" style="104" customWidth="1"/>
    <col min="1043" max="1043" width="2.28515625" style="104" customWidth="1"/>
    <col min="1044" max="1044" width="41" style="104" customWidth="1"/>
    <col min="1045" max="1045" width="14.28515625" style="104" customWidth="1"/>
    <col min="1046" max="1047" width="11.5703125" style="104" customWidth="1"/>
    <col min="1048" max="1048" width="21.85546875" style="104" customWidth="1"/>
    <col min="1049" max="1240" width="11.42578125" style="104"/>
    <col min="1241" max="1241" width="21.85546875" style="104" customWidth="1"/>
    <col min="1242" max="1242" width="13.85546875" style="104" customWidth="1"/>
    <col min="1243" max="1243" width="38.7109375" style="104" customWidth="1"/>
    <col min="1244" max="1244" width="3" style="104" bestFit="1" customWidth="1"/>
    <col min="1245" max="1245" width="32.28515625" style="104" customWidth="1"/>
    <col min="1246" max="1246" width="46.28515625" style="104" customWidth="1"/>
    <col min="1247" max="1247" width="19" style="104" customWidth="1"/>
    <col min="1248" max="1248" width="11.42578125" style="104"/>
    <col min="1249" max="1249" width="17.7109375" style="104" customWidth="1"/>
    <col min="1250" max="1250" width="11.42578125" style="104"/>
    <col min="1251" max="1251" width="22.28515625" style="104" customWidth="1"/>
    <col min="1252" max="1252" width="5.28515625" style="104" customWidth="1"/>
    <col min="1253" max="1253" width="36.28515625" style="104" customWidth="1"/>
    <col min="1254" max="1254" width="5.7109375" style="104" customWidth="1"/>
    <col min="1255" max="1255" width="11.42578125" style="104"/>
    <col min="1256" max="1256" width="20.7109375" style="104" customWidth="1"/>
    <col min="1257" max="1257" width="4.85546875" style="104" customWidth="1"/>
    <col min="1258" max="1258" width="11.42578125" style="104"/>
    <col min="1259" max="1259" width="24.7109375" style="104" customWidth="1"/>
    <col min="1260" max="1260" width="12.28515625" style="104" customWidth="1"/>
    <col min="1261" max="1261" width="11.42578125" style="104"/>
    <col min="1262" max="1262" width="3.42578125" style="104" customWidth="1"/>
    <col min="1263" max="1263" width="11.42578125" style="104"/>
    <col min="1264" max="1264" width="17.7109375" style="104" customWidth="1"/>
    <col min="1265" max="1265" width="3.42578125" style="104" customWidth="1"/>
    <col min="1266" max="1266" width="11.42578125" style="104"/>
    <col min="1267" max="1267" width="23.7109375" style="104" customWidth="1"/>
    <col min="1268" max="1268" width="10" style="104" customWidth="1"/>
    <col min="1269" max="1269" width="11.42578125" style="104"/>
    <col min="1270" max="1271" width="14.7109375" style="104" customWidth="1"/>
    <col min="1272" max="1272" width="12.85546875" style="104" customWidth="1"/>
    <col min="1273" max="1273" width="3.28515625" style="104" customWidth="1"/>
    <col min="1274" max="1274" width="30.28515625" style="104" customWidth="1"/>
    <col min="1275" max="1275" width="5" style="104" customWidth="1"/>
    <col min="1276" max="1276" width="11.42578125" style="104"/>
    <col min="1277" max="1277" width="14.28515625" style="104" customWidth="1"/>
    <col min="1278" max="1278" width="5.7109375" style="104" customWidth="1"/>
    <col min="1279" max="1279" width="11.42578125" style="104"/>
    <col min="1280" max="1280" width="17.28515625" style="104" customWidth="1"/>
    <col min="1281" max="1281" width="12.7109375" style="104" customWidth="1"/>
    <col min="1282" max="1282" width="11.42578125" style="104"/>
    <col min="1283" max="1283" width="5.28515625" style="104" customWidth="1"/>
    <col min="1284" max="1284" width="11.42578125" style="104"/>
    <col min="1285" max="1285" width="17" style="104" customWidth="1"/>
    <col min="1286" max="1286" width="6.28515625" style="104" customWidth="1"/>
    <col min="1287" max="1287" width="11.42578125" style="104"/>
    <col min="1288" max="1288" width="14.28515625" style="104" customWidth="1"/>
    <col min="1289" max="1289" width="7.5703125" style="104" customWidth="1"/>
    <col min="1290" max="1290" width="11.42578125" style="104"/>
    <col min="1291" max="1292" width="14.28515625" style="104" customWidth="1"/>
    <col min="1293" max="1293" width="20.85546875" style="104" customWidth="1"/>
    <col min="1294" max="1294" width="14.42578125" style="104" customWidth="1"/>
    <col min="1295" max="1295" width="15" style="104" customWidth="1"/>
    <col min="1296" max="1296" width="2.7109375" style="104" customWidth="1"/>
    <col min="1297" max="1297" width="11.7109375" style="104" customWidth="1"/>
    <col min="1298" max="1298" width="11.5703125" style="104" customWidth="1"/>
    <col min="1299" max="1299" width="2.28515625" style="104" customWidth="1"/>
    <col min="1300" max="1300" width="41" style="104" customWidth="1"/>
    <col min="1301" max="1301" width="14.28515625" style="104" customWidth="1"/>
    <col min="1302" max="1303" width="11.5703125" style="104" customWidth="1"/>
    <col min="1304" max="1304" width="21.85546875" style="104" customWidth="1"/>
    <col min="1305" max="1496" width="11.42578125" style="104"/>
    <col min="1497" max="1497" width="21.85546875" style="104" customWidth="1"/>
    <col min="1498" max="1498" width="13.85546875" style="104" customWidth="1"/>
    <col min="1499" max="1499" width="38.7109375" style="104" customWidth="1"/>
    <col min="1500" max="1500" width="3" style="104" bestFit="1" customWidth="1"/>
    <col min="1501" max="1501" width="32.28515625" style="104" customWidth="1"/>
    <col min="1502" max="1502" width="46.28515625" style="104" customWidth="1"/>
    <col min="1503" max="1503" width="19" style="104" customWidth="1"/>
    <col min="1504" max="1504" width="11.42578125" style="104"/>
    <col min="1505" max="1505" width="17.7109375" style="104" customWidth="1"/>
    <col min="1506" max="1506" width="11.42578125" style="104"/>
    <col min="1507" max="1507" width="22.28515625" style="104" customWidth="1"/>
    <col min="1508" max="1508" width="5.28515625" style="104" customWidth="1"/>
    <col min="1509" max="1509" width="36.28515625" style="104" customWidth="1"/>
    <col min="1510" max="1510" width="5.7109375" style="104" customWidth="1"/>
    <col min="1511" max="1511" width="11.42578125" style="104"/>
    <col min="1512" max="1512" width="20.7109375" style="104" customWidth="1"/>
    <col min="1513" max="1513" width="4.85546875" style="104" customWidth="1"/>
    <col min="1514" max="1514" width="11.42578125" style="104"/>
    <col min="1515" max="1515" width="24.7109375" style="104" customWidth="1"/>
    <col min="1516" max="1516" width="12.28515625" style="104" customWidth="1"/>
    <col min="1517" max="1517" width="11.42578125" style="104"/>
    <col min="1518" max="1518" width="3.42578125" style="104" customWidth="1"/>
    <col min="1519" max="1519" width="11.42578125" style="104"/>
    <col min="1520" max="1520" width="17.7109375" style="104" customWidth="1"/>
    <col min="1521" max="1521" width="3.42578125" style="104" customWidth="1"/>
    <col min="1522" max="1522" width="11.42578125" style="104"/>
    <col min="1523" max="1523" width="23.7109375" style="104" customWidth="1"/>
    <col min="1524" max="1524" width="10" style="104" customWidth="1"/>
    <col min="1525" max="1525" width="11.42578125" style="104"/>
    <col min="1526" max="1527" width="14.7109375" style="104" customWidth="1"/>
    <col min="1528" max="1528" width="12.85546875" style="104" customWidth="1"/>
    <col min="1529" max="1529" width="3.28515625" style="104" customWidth="1"/>
    <col min="1530" max="1530" width="30.28515625" style="104" customWidth="1"/>
    <col min="1531" max="1531" width="5" style="104" customWidth="1"/>
    <col min="1532" max="1532" width="11.42578125" style="104"/>
    <col min="1533" max="1533" width="14.28515625" style="104" customWidth="1"/>
    <col min="1534" max="1534" width="5.7109375" style="104" customWidth="1"/>
    <col min="1535" max="1535" width="11.42578125" style="104"/>
    <col min="1536" max="1536" width="17.28515625" style="104" customWidth="1"/>
    <col min="1537" max="1537" width="12.7109375" style="104" customWidth="1"/>
    <col min="1538" max="1538" width="11.42578125" style="104"/>
    <col min="1539" max="1539" width="5.28515625" style="104" customWidth="1"/>
    <col min="1540" max="1540" width="11.42578125" style="104"/>
    <col min="1541" max="1541" width="17" style="104" customWidth="1"/>
    <col min="1542" max="1542" width="6.28515625" style="104" customWidth="1"/>
    <col min="1543" max="1543" width="11.42578125" style="104"/>
    <col min="1544" max="1544" width="14.28515625" style="104" customWidth="1"/>
    <col min="1545" max="1545" width="7.5703125" style="104" customWidth="1"/>
    <col min="1546" max="1546" width="11.42578125" style="104"/>
    <col min="1547" max="1548" width="14.28515625" style="104" customWidth="1"/>
    <col min="1549" max="1549" width="20.85546875" style="104" customWidth="1"/>
    <col min="1550" max="1550" width="14.42578125" style="104" customWidth="1"/>
    <col min="1551" max="1551" width="15" style="104" customWidth="1"/>
    <col min="1552" max="1552" width="2.7109375" style="104" customWidth="1"/>
    <col min="1553" max="1553" width="11.7109375" style="104" customWidth="1"/>
    <col min="1554" max="1554" width="11.5703125" style="104" customWidth="1"/>
    <col min="1555" max="1555" width="2.28515625" style="104" customWidth="1"/>
    <col min="1556" max="1556" width="41" style="104" customWidth="1"/>
    <col min="1557" max="1557" width="14.28515625" style="104" customWidth="1"/>
    <col min="1558" max="1559" width="11.5703125" style="104" customWidth="1"/>
    <col min="1560" max="1560" width="21.85546875" style="104" customWidth="1"/>
    <col min="1561" max="1752" width="11.42578125" style="104"/>
    <col min="1753" max="1753" width="21.85546875" style="104" customWidth="1"/>
    <col min="1754" max="1754" width="13.85546875" style="104" customWidth="1"/>
    <col min="1755" max="1755" width="38.7109375" style="104" customWidth="1"/>
    <col min="1756" max="1756" width="3" style="104" bestFit="1" customWidth="1"/>
    <col min="1757" max="1757" width="32.28515625" style="104" customWidth="1"/>
    <col min="1758" max="1758" width="46.28515625" style="104" customWidth="1"/>
    <col min="1759" max="1759" width="19" style="104" customWidth="1"/>
    <col min="1760" max="1760" width="11.42578125" style="104"/>
    <col min="1761" max="1761" width="17.7109375" style="104" customWidth="1"/>
    <col min="1762" max="1762" width="11.42578125" style="104"/>
    <col min="1763" max="1763" width="22.28515625" style="104" customWidth="1"/>
    <col min="1764" max="1764" width="5.28515625" style="104" customWidth="1"/>
    <col min="1765" max="1765" width="36.28515625" style="104" customWidth="1"/>
    <col min="1766" max="1766" width="5.7109375" style="104" customWidth="1"/>
    <col min="1767" max="1767" width="11.42578125" style="104"/>
    <col min="1768" max="1768" width="20.7109375" style="104" customWidth="1"/>
    <col min="1769" max="1769" width="4.85546875" style="104" customWidth="1"/>
    <col min="1770" max="1770" width="11.42578125" style="104"/>
    <col min="1771" max="1771" width="24.7109375" style="104" customWidth="1"/>
    <col min="1772" max="1772" width="12.28515625" style="104" customWidth="1"/>
    <col min="1773" max="1773" width="11.42578125" style="104"/>
    <col min="1774" max="1774" width="3.42578125" style="104" customWidth="1"/>
    <col min="1775" max="1775" width="11.42578125" style="104"/>
    <col min="1776" max="1776" width="17.7109375" style="104" customWidth="1"/>
    <col min="1777" max="1777" width="3.42578125" style="104" customWidth="1"/>
    <col min="1778" max="1778" width="11.42578125" style="104"/>
    <col min="1779" max="1779" width="23.7109375" style="104" customWidth="1"/>
    <col min="1780" max="1780" width="10" style="104" customWidth="1"/>
    <col min="1781" max="1781" width="11.42578125" style="104"/>
    <col min="1782" max="1783" width="14.7109375" style="104" customWidth="1"/>
    <col min="1784" max="1784" width="12.85546875" style="104" customWidth="1"/>
    <col min="1785" max="1785" width="3.28515625" style="104" customWidth="1"/>
    <col min="1786" max="1786" width="30.28515625" style="104" customWidth="1"/>
    <col min="1787" max="1787" width="5" style="104" customWidth="1"/>
    <col min="1788" max="1788" width="11.42578125" style="104"/>
    <col min="1789" max="1789" width="14.28515625" style="104" customWidth="1"/>
    <col min="1790" max="1790" width="5.7109375" style="104" customWidth="1"/>
    <col min="1791" max="1791" width="11.42578125" style="104"/>
    <col min="1792" max="1792" width="17.28515625" style="104" customWidth="1"/>
    <col min="1793" max="1793" width="12.7109375" style="104" customWidth="1"/>
    <col min="1794" max="1794" width="11.42578125" style="104"/>
    <col min="1795" max="1795" width="5.28515625" style="104" customWidth="1"/>
    <col min="1796" max="1796" width="11.42578125" style="104"/>
    <col min="1797" max="1797" width="17" style="104" customWidth="1"/>
    <col min="1798" max="1798" width="6.28515625" style="104" customWidth="1"/>
    <col min="1799" max="1799" width="11.42578125" style="104"/>
    <col min="1800" max="1800" width="14.28515625" style="104" customWidth="1"/>
    <col min="1801" max="1801" width="7.5703125" style="104" customWidth="1"/>
    <col min="1802" max="1802" width="11.42578125" style="104"/>
    <col min="1803" max="1804" width="14.28515625" style="104" customWidth="1"/>
    <col min="1805" max="1805" width="20.85546875" style="104" customWidth="1"/>
    <col min="1806" max="1806" width="14.42578125" style="104" customWidth="1"/>
    <col min="1807" max="1807" width="15" style="104" customWidth="1"/>
    <col min="1808" max="1808" width="2.7109375" style="104" customWidth="1"/>
    <col min="1809" max="1809" width="11.7109375" style="104" customWidth="1"/>
    <col min="1810" max="1810" width="11.5703125" style="104" customWidth="1"/>
    <col min="1811" max="1811" width="2.28515625" style="104" customWidth="1"/>
    <col min="1812" max="1812" width="41" style="104" customWidth="1"/>
    <col min="1813" max="1813" width="14.28515625" style="104" customWidth="1"/>
    <col min="1814" max="1815" width="11.5703125" style="104" customWidth="1"/>
    <col min="1816" max="1816" width="21.85546875" style="104" customWidth="1"/>
    <col min="1817" max="2008" width="11.42578125" style="104"/>
    <col min="2009" max="2009" width="21.85546875" style="104" customWidth="1"/>
    <col min="2010" max="2010" width="13.85546875" style="104" customWidth="1"/>
    <col min="2011" max="2011" width="38.7109375" style="104" customWidth="1"/>
    <col min="2012" max="2012" width="3" style="104" bestFit="1" customWidth="1"/>
    <col min="2013" max="2013" width="32.28515625" style="104" customWidth="1"/>
    <col min="2014" max="2014" width="46.28515625" style="104" customWidth="1"/>
    <col min="2015" max="2015" width="19" style="104" customWidth="1"/>
    <col min="2016" max="2016" width="11.42578125" style="104"/>
    <col min="2017" max="2017" width="17.7109375" style="104" customWidth="1"/>
    <col min="2018" max="2018" width="11.42578125" style="104"/>
    <col min="2019" max="2019" width="22.28515625" style="104" customWidth="1"/>
    <col min="2020" max="2020" width="5.28515625" style="104" customWidth="1"/>
    <col min="2021" max="2021" width="36.28515625" style="104" customWidth="1"/>
    <col min="2022" max="2022" width="5.7109375" style="104" customWidth="1"/>
    <col min="2023" max="2023" width="11.42578125" style="104"/>
    <col min="2024" max="2024" width="20.7109375" style="104" customWidth="1"/>
    <col min="2025" max="2025" width="4.85546875" style="104" customWidth="1"/>
    <col min="2026" max="2026" width="11.42578125" style="104"/>
    <col min="2027" max="2027" width="24.7109375" style="104" customWidth="1"/>
    <col min="2028" max="2028" width="12.28515625" style="104" customWidth="1"/>
    <col min="2029" max="2029" width="11.42578125" style="104"/>
    <col min="2030" max="2030" width="3.42578125" style="104" customWidth="1"/>
    <col min="2031" max="2031" width="11.42578125" style="104"/>
    <col min="2032" max="2032" width="17.7109375" style="104" customWidth="1"/>
    <col min="2033" max="2033" width="3.42578125" style="104" customWidth="1"/>
    <col min="2034" max="2034" width="11.42578125" style="104"/>
    <col min="2035" max="2035" width="23.7109375" style="104" customWidth="1"/>
    <col min="2036" max="2036" width="10" style="104" customWidth="1"/>
    <col min="2037" max="2037" width="11.42578125" style="104"/>
    <col min="2038" max="2039" width="14.7109375" style="104" customWidth="1"/>
    <col min="2040" max="2040" width="12.85546875" style="104" customWidth="1"/>
    <col min="2041" max="2041" width="3.28515625" style="104" customWidth="1"/>
    <col min="2042" max="2042" width="30.28515625" style="104" customWidth="1"/>
    <col min="2043" max="2043" width="5" style="104" customWidth="1"/>
    <col min="2044" max="2044" width="11.42578125" style="104"/>
    <col min="2045" max="2045" width="14.28515625" style="104" customWidth="1"/>
    <col min="2046" max="2046" width="5.7109375" style="104" customWidth="1"/>
    <col min="2047" max="2047" width="11.42578125" style="104"/>
    <col min="2048" max="2048" width="17.28515625" style="104" customWidth="1"/>
    <col min="2049" max="2049" width="12.7109375" style="104" customWidth="1"/>
    <col min="2050" max="2050" width="11.42578125" style="104"/>
    <col min="2051" max="2051" width="5.28515625" style="104" customWidth="1"/>
    <col min="2052" max="2052" width="11.42578125" style="104"/>
    <col min="2053" max="2053" width="17" style="104" customWidth="1"/>
    <col min="2054" max="2054" width="6.28515625" style="104" customWidth="1"/>
    <col min="2055" max="2055" width="11.42578125" style="104"/>
    <col min="2056" max="2056" width="14.28515625" style="104" customWidth="1"/>
    <col min="2057" max="2057" width="7.5703125" style="104" customWidth="1"/>
    <col min="2058" max="2058" width="11.42578125" style="104"/>
    <col min="2059" max="2060" width="14.28515625" style="104" customWidth="1"/>
    <col min="2061" max="2061" width="20.85546875" style="104" customWidth="1"/>
    <col min="2062" max="2062" width="14.42578125" style="104" customWidth="1"/>
    <col min="2063" max="2063" width="15" style="104" customWidth="1"/>
    <col min="2064" max="2064" width="2.7109375" style="104" customWidth="1"/>
    <col min="2065" max="2065" width="11.7109375" style="104" customWidth="1"/>
    <col min="2066" max="2066" width="11.5703125" style="104" customWidth="1"/>
    <col min="2067" max="2067" width="2.28515625" style="104" customWidth="1"/>
    <col min="2068" max="2068" width="41" style="104" customWidth="1"/>
    <col min="2069" max="2069" width="14.28515625" style="104" customWidth="1"/>
    <col min="2070" max="2071" width="11.5703125" style="104" customWidth="1"/>
    <col min="2072" max="2072" width="21.85546875" style="104" customWidth="1"/>
    <col min="2073" max="2264" width="11.42578125" style="104"/>
    <col min="2265" max="2265" width="21.85546875" style="104" customWidth="1"/>
    <col min="2266" max="2266" width="13.85546875" style="104" customWidth="1"/>
    <col min="2267" max="2267" width="38.7109375" style="104" customWidth="1"/>
    <col min="2268" max="2268" width="3" style="104" bestFit="1" customWidth="1"/>
    <col min="2269" max="2269" width="32.28515625" style="104" customWidth="1"/>
    <col min="2270" max="2270" width="46.28515625" style="104" customWidth="1"/>
    <col min="2271" max="2271" width="19" style="104" customWidth="1"/>
    <col min="2272" max="2272" width="11.42578125" style="104"/>
    <col min="2273" max="2273" width="17.7109375" style="104" customWidth="1"/>
    <col min="2274" max="2274" width="11.42578125" style="104"/>
    <col min="2275" max="2275" width="22.28515625" style="104" customWidth="1"/>
    <col min="2276" max="2276" width="5.28515625" style="104" customWidth="1"/>
    <col min="2277" max="2277" width="36.28515625" style="104" customWidth="1"/>
    <col min="2278" max="2278" width="5.7109375" style="104" customWidth="1"/>
    <col min="2279" max="2279" width="11.42578125" style="104"/>
    <col min="2280" max="2280" width="20.7109375" style="104" customWidth="1"/>
    <col min="2281" max="2281" width="4.85546875" style="104" customWidth="1"/>
    <col min="2282" max="2282" width="11.42578125" style="104"/>
    <col min="2283" max="2283" width="24.7109375" style="104" customWidth="1"/>
    <col min="2284" max="2284" width="12.28515625" style="104" customWidth="1"/>
    <col min="2285" max="2285" width="11.42578125" style="104"/>
    <col min="2286" max="2286" width="3.42578125" style="104" customWidth="1"/>
    <col min="2287" max="2287" width="11.42578125" style="104"/>
    <col min="2288" max="2288" width="17.7109375" style="104" customWidth="1"/>
    <col min="2289" max="2289" width="3.42578125" style="104" customWidth="1"/>
    <col min="2290" max="2290" width="11.42578125" style="104"/>
    <col min="2291" max="2291" width="23.7109375" style="104" customWidth="1"/>
    <col min="2292" max="2292" width="10" style="104" customWidth="1"/>
    <col min="2293" max="2293" width="11.42578125" style="104"/>
    <col min="2294" max="2295" width="14.7109375" style="104" customWidth="1"/>
    <col min="2296" max="2296" width="12.85546875" style="104" customWidth="1"/>
    <col min="2297" max="2297" width="3.28515625" style="104" customWidth="1"/>
    <col min="2298" max="2298" width="30.28515625" style="104" customWidth="1"/>
    <col min="2299" max="2299" width="5" style="104" customWidth="1"/>
    <col min="2300" max="2300" width="11.42578125" style="104"/>
    <col min="2301" max="2301" width="14.28515625" style="104" customWidth="1"/>
    <col min="2302" max="2302" width="5.7109375" style="104" customWidth="1"/>
    <col min="2303" max="2303" width="11.42578125" style="104"/>
    <col min="2304" max="2304" width="17.28515625" style="104" customWidth="1"/>
    <col min="2305" max="2305" width="12.7109375" style="104" customWidth="1"/>
    <col min="2306" max="2306" width="11.42578125" style="104"/>
    <col min="2307" max="2307" width="5.28515625" style="104" customWidth="1"/>
    <col min="2308" max="2308" width="11.42578125" style="104"/>
    <col min="2309" max="2309" width="17" style="104" customWidth="1"/>
    <col min="2310" max="2310" width="6.28515625" style="104" customWidth="1"/>
    <col min="2311" max="2311" width="11.42578125" style="104"/>
    <col min="2312" max="2312" width="14.28515625" style="104" customWidth="1"/>
    <col min="2313" max="2313" width="7.5703125" style="104" customWidth="1"/>
    <col min="2314" max="2314" width="11.42578125" style="104"/>
    <col min="2315" max="2316" width="14.28515625" style="104" customWidth="1"/>
    <col min="2317" max="2317" width="20.85546875" style="104" customWidth="1"/>
    <col min="2318" max="2318" width="14.42578125" style="104" customWidth="1"/>
    <col min="2319" max="2319" width="15" style="104" customWidth="1"/>
    <col min="2320" max="2320" width="2.7109375" style="104" customWidth="1"/>
    <col min="2321" max="2321" width="11.7109375" style="104" customWidth="1"/>
    <col min="2322" max="2322" width="11.5703125" style="104" customWidth="1"/>
    <col min="2323" max="2323" width="2.28515625" style="104" customWidth="1"/>
    <col min="2324" max="2324" width="41" style="104" customWidth="1"/>
    <col min="2325" max="2325" width="14.28515625" style="104" customWidth="1"/>
    <col min="2326" max="2327" width="11.5703125" style="104" customWidth="1"/>
    <col min="2328" max="2328" width="21.85546875" style="104" customWidth="1"/>
    <col min="2329" max="2520" width="11.42578125" style="104"/>
    <col min="2521" max="2521" width="21.85546875" style="104" customWidth="1"/>
    <col min="2522" max="2522" width="13.85546875" style="104" customWidth="1"/>
    <col min="2523" max="2523" width="38.7109375" style="104" customWidth="1"/>
    <col min="2524" max="2524" width="3" style="104" bestFit="1" customWidth="1"/>
    <col min="2525" max="2525" width="32.28515625" style="104" customWidth="1"/>
    <col min="2526" max="2526" width="46.28515625" style="104" customWidth="1"/>
    <col min="2527" max="2527" width="19" style="104" customWidth="1"/>
    <col min="2528" max="2528" width="11.42578125" style="104"/>
    <col min="2529" max="2529" width="17.7109375" style="104" customWidth="1"/>
    <col min="2530" max="2530" width="11.42578125" style="104"/>
    <col min="2531" max="2531" width="22.28515625" style="104" customWidth="1"/>
    <col min="2532" max="2532" width="5.28515625" style="104" customWidth="1"/>
    <col min="2533" max="2533" width="36.28515625" style="104" customWidth="1"/>
    <col min="2534" max="2534" width="5.7109375" style="104" customWidth="1"/>
    <col min="2535" max="2535" width="11.42578125" style="104"/>
    <col min="2536" max="2536" width="20.7109375" style="104" customWidth="1"/>
    <col min="2537" max="2537" width="4.85546875" style="104" customWidth="1"/>
    <col min="2538" max="2538" width="11.42578125" style="104"/>
    <col min="2539" max="2539" width="24.7109375" style="104" customWidth="1"/>
    <col min="2540" max="2540" width="12.28515625" style="104" customWidth="1"/>
    <col min="2541" max="2541" width="11.42578125" style="104"/>
    <col min="2542" max="2542" width="3.42578125" style="104" customWidth="1"/>
    <col min="2543" max="2543" width="11.42578125" style="104"/>
    <col min="2544" max="2544" width="17.7109375" style="104" customWidth="1"/>
    <col min="2545" max="2545" width="3.42578125" style="104" customWidth="1"/>
    <col min="2546" max="2546" width="11.42578125" style="104"/>
    <col min="2547" max="2547" width="23.7109375" style="104" customWidth="1"/>
    <col min="2548" max="2548" width="10" style="104" customWidth="1"/>
    <col min="2549" max="2549" width="11.42578125" style="104"/>
    <col min="2550" max="2551" width="14.7109375" style="104" customWidth="1"/>
    <col min="2552" max="2552" width="12.85546875" style="104" customWidth="1"/>
    <col min="2553" max="2553" width="3.28515625" style="104" customWidth="1"/>
    <col min="2554" max="2554" width="30.28515625" style="104" customWidth="1"/>
    <col min="2555" max="2555" width="5" style="104" customWidth="1"/>
    <col min="2556" max="2556" width="11.42578125" style="104"/>
    <col min="2557" max="2557" width="14.28515625" style="104" customWidth="1"/>
    <col min="2558" max="2558" width="5.7109375" style="104" customWidth="1"/>
    <col min="2559" max="2559" width="11.42578125" style="104"/>
    <col min="2560" max="2560" width="17.28515625" style="104" customWidth="1"/>
    <col min="2561" max="2561" width="12.7109375" style="104" customWidth="1"/>
    <col min="2562" max="2562" width="11.42578125" style="104"/>
    <col min="2563" max="2563" width="5.28515625" style="104" customWidth="1"/>
    <col min="2564" max="2564" width="11.42578125" style="104"/>
    <col min="2565" max="2565" width="17" style="104" customWidth="1"/>
    <col min="2566" max="2566" width="6.28515625" style="104" customWidth="1"/>
    <col min="2567" max="2567" width="11.42578125" style="104"/>
    <col min="2568" max="2568" width="14.28515625" style="104" customWidth="1"/>
    <col min="2569" max="2569" width="7.5703125" style="104" customWidth="1"/>
    <col min="2570" max="2570" width="11.42578125" style="104"/>
    <col min="2571" max="2572" width="14.28515625" style="104" customWidth="1"/>
    <col min="2573" max="2573" width="20.85546875" style="104" customWidth="1"/>
    <col min="2574" max="2574" width="14.42578125" style="104" customWidth="1"/>
    <col min="2575" max="2575" width="15" style="104" customWidth="1"/>
    <col min="2576" max="2576" width="2.7109375" style="104" customWidth="1"/>
    <col min="2577" max="2577" width="11.7109375" style="104" customWidth="1"/>
    <col min="2578" max="2578" width="11.5703125" style="104" customWidth="1"/>
    <col min="2579" max="2579" width="2.28515625" style="104" customWidth="1"/>
    <col min="2580" max="2580" width="41" style="104" customWidth="1"/>
    <col min="2581" max="2581" width="14.28515625" style="104" customWidth="1"/>
    <col min="2582" max="2583" width="11.5703125" style="104" customWidth="1"/>
    <col min="2584" max="2584" width="21.85546875" style="104" customWidth="1"/>
    <col min="2585" max="2776" width="11.42578125" style="104"/>
    <col min="2777" max="2777" width="21.85546875" style="104" customWidth="1"/>
    <col min="2778" max="2778" width="13.85546875" style="104" customWidth="1"/>
    <col min="2779" max="2779" width="38.7109375" style="104" customWidth="1"/>
    <col min="2780" max="2780" width="3" style="104" bestFit="1" customWidth="1"/>
    <col min="2781" max="2781" width="32.28515625" style="104" customWidth="1"/>
    <col min="2782" max="2782" width="46.28515625" style="104" customWidth="1"/>
    <col min="2783" max="2783" width="19" style="104" customWidth="1"/>
    <col min="2784" max="2784" width="11.42578125" style="104"/>
    <col min="2785" max="2785" width="17.7109375" style="104" customWidth="1"/>
    <col min="2786" max="2786" width="11.42578125" style="104"/>
    <col min="2787" max="2787" width="22.28515625" style="104" customWidth="1"/>
    <col min="2788" max="2788" width="5.28515625" style="104" customWidth="1"/>
    <col min="2789" max="2789" width="36.28515625" style="104" customWidth="1"/>
    <col min="2790" max="2790" width="5.7109375" style="104" customWidth="1"/>
    <col min="2791" max="2791" width="11.42578125" style="104"/>
    <col min="2792" max="2792" width="20.7109375" style="104" customWidth="1"/>
    <col min="2793" max="2793" width="4.85546875" style="104" customWidth="1"/>
    <col min="2794" max="2794" width="11.42578125" style="104"/>
    <col min="2795" max="2795" width="24.7109375" style="104" customWidth="1"/>
    <col min="2796" max="2796" width="12.28515625" style="104" customWidth="1"/>
    <col min="2797" max="2797" width="11.42578125" style="104"/>
    <col min="2798" max="2798" width="3.42578125" style="104" customWidth="1"/>
    <col min="2799" max="2799" width="11.42578125" style="104"/>
    <col min="2800" max="2800" width="17.7109375" style="104" customWidth="1"/>
    <col min="2801" max="2801" width="3.42578125" style="104" customWidth="1"/>
    <col min="2802" max="2802" width="11.42578125" style="104"/>
    <col min="2803" max="2803" width="23.7109375" style="104" customWidth="1"/>
    <col min="2804" max="2804" width="10" style="104" customWidth="1"/>
    <col min="2805" max="2805" width="11.42578125" style="104"/>
    <col min="2806" max="2807" width="14.7109375" style="104" customWidth="1"/>
    <col min="2808" max="2808" width="12.85546875" style="104" customWidth="1"/>
    <col min="2809" max="2809" width="3.28515625" style="104" customWidth="1"/>
    <col min="2810" max="2810" width="30.28515625" style="104" customWidth="1"/>
    <col min="2811" max="2811" width="5" style="104" customWidth="1"/>
    <col min="2812" max="2812" width="11.42578125" style="104"/>
    <col min="2813" max="2813" width="14.28515625" style="104" customWidth="1"/>
    <col min="2814" max="2814" width="5.7109375" style="104" customWidth="1"/>
    <col min="2815" max="2815" width="11.42578125" style="104"/>
    <col min="2816" max="2816" width="17.28515625" style="104" customWidth="1"/>
    <col min="2817" max="2817" width="12.7109375" style="104" customWidth="1"/>
    <col min="2818" max="2818" width="11.42578125" style="104"/>
    <col min="2819" max="2819" width="5.28515625" style="104" customWidth="1"/>
    <col min="2820" max="2820" width="11.42578125" style="104"/>
    <col min="2821" max="2821" width="17" style="104" customWidth="1"/>
    <col min="2822" max="2822" width="6.28515625" style="104" customWidth="1"/>
    <col min="2823" max="2823" width="11.42578125" style="104"/>
    <col min="2824" max="2824" width="14.28515625" style="104" customWidth="1"/>
    <col min="2825" max="2825" width="7.5703125" style="104" customWidth="1"/>
    <col min="2826" max="2826" width="11.42578125" style="104"/>
    <col min="2827" max="2828" width="14.28515625" style="104" customWidth="1"/>
    <col min="2829" max="2829" width="20.85546875" style="104" customWidth="1"/>
    <col min="2830" max="2830" width="14.42578125" style="104" customWidth="1"/>
    <col min="2831" max="2831" width="15" style="104" customWidth="1"/>
    <col min="2832" max="2832" width="2.7109375" style="104" customWidth="1"/>
    <col min="2833" max="2833" width="11.7109375" style="104" customWidth="1"/>
    <col min="2834" max="2834" width="11.5703125" style="104" customWidth="1"/>
    <col min="2835" max="2835" width="2.28515625" style="104" customWidth="1"/>
    <col min="2836" max="2836" width="41" style="104" customWidth="1"/>
    <col min="2837" max="2837" width="14.28515625" style="104" customWidth="1"/>
    <col min="2838" max="2839" width="11.5703125" style="104" customWidth="1"/>
    <col min="2840" max="2840" width="21.85546875" style="104" customWidth="1"/>
    <col min="2841" max="3032" width="11.42578125" style="104"/>
    <col min="3033" max="3033" width="21.85546875" style="104" customWidth="1"/>
    <col min="3034" max="3034" width="13.85546875" style="104" customWidth="1"/>
    <col min="3035" max="3035" width="38.7109375" style="104" customWidth="1"/>
    <col min="3036" max="3036" width="3" style="104" bestFit="1" customWidth="1"/>
    <col min="3037" max="3037" width="32.28515625" style="104" customWidth="1"/>
    <col min="3038" max="3038" width="46.28515625" style="104" customWidth="1"/>
    <col min="3039" max="3039" width="19" style="104" customWidth="1"/>
    <col min="3040" max="3040" width="11.42578125" style="104"/>
    <col min="3041" max="3041" width="17.7109375" style="104" customWidth="1"/>
    <col min="3042" max="3042" width="11.42578125" style="104"/>
    <col min="3043" max="3043" width="22.28515625" style="104" customWidth="1"/>
    <col min="3044" max="3044" width="5.28515625" style="104" customWidth="1"/>
    <col min="3045" max="3045" width="36.28515625" style="104" customWidth="1"/>
    <col min="3046" max="3046" width="5.7109375" style="104" customWidth="1"/>
    <col min="3047" max="3047" width="11.42578125" style="104"/>
    <col min="3048" max="3048" width="20.7109375" style="104" customWidth="1"/>
    <col min="3049" max="3049" width="4.85546875" style="104" customWidth="1"/>
    <col min="3050" max="3050" width="11.42578125" style="104"/>
    <col min="3051" max="3051" width="24.7109375" style="104" customWidth="1"/>
    <col min="3052" max="3052" width="12.28515625" style="104" customWidth="1"/>
    <col min="3053" max="3053" width="11.42578125" style="104"/>
    <col min="3054" max="3054" width="3.42578125" style="104" customWidth="1"/>
    <col min="3055" max="3055" width="11.42578125" style="104"/>
    <col min="3056" max="3056" width="17.7109375" style="104" customWidth="1"/>
    <col min="3057" max="3057" width="3.42578125" style="104" customWidth="1"/>
    <col min="3058" max="3058" width="11.42578125" style="104"/>
    <col min="3059" max="3059" width="23.7109375" style="104" customWidth="1"/>
    <col min="3060" max="3060" width="10" style="104" customWidth="1"/>
    <col min="3061" max="3061" width="11.42578125" style="104"/>
    <col min="3062" max="3063" width="14.7109375" style="104" customWidth="1"/>
    <col min="3064" max="3064" width="12.85546875" style="104" customWidth="1"/>
    <col min="3065" max="3065" width="3.28515625" style="104" customWidth="1"/>
    <col min="3066" max="3066" width="30.28515625" style="104" customWidth="1"/>
    <col min="3067" max="3067" width="5" style="104" customWidth="1"/>
    <col min="3068" max="3068" width="11.42578125" style="104"/>
    <col min="3069" max="3069" width="14.28515625" style="104" customWidth="1"/>
    <col min="3070" max="3070" width="5.7109375" style="104" customWidth="1"/>
    <col min="3071" max="3071" width="11.42578125" style="104"/>
    <col min="3072" max="3072" width="17.28515625" style="104" customWidth="1"/>
    <col min="3073" max="3073" width="12.7109375" style="104" customWidth="1"/>
    <col min="3074" max="3074" width="11.42578125" style="104"/>
    <col min="3075" max="3075" width="5.28515625" style="104" customWidth="1"/>
    <col min="3076" max="3076" width="11.42578125" style="104"/>
    <col min="3077" max="3077" width="17" style="104" customWidth="1"/>
    <col min="3078" max="3078" width="6.28515625" style="104" customWidth="1"/>
    <col min="3079" max="3079" width="11.42578125" style="104"/>
    <col min="3080" max="3080" width="14.28515625" style="104" customWidth="1"/>
    <col min="3081" max="3081" width="7.5703125" style="104" customWidth="1"/>
    <col min="3082" max="3082" width="11.42578125" style="104"/>
    <col min="3083" max="3084" width="14.28515625" style="104" customWidth="1"/>
    <col min="3085" max="3085" width="20.85546875" style="104" customWidth="1"/>
    <col min="3086" max="3086" width="14.42578125" style="104" customWidth="1"/>
    <col min="3087" max="3087" width="15" style="104" customWidth="1"/>
    <col min="3088" max="3088" width="2.7109375" style="104" customWidth="1"/>
    <col min="3089" max="3089" width="11.7109375" style="104" customWidth="1"/>
    <col min="3090" max="3090" width="11.5703125" style="104" customWidth="1"/>
    <col min="3091" max="3091" width="2.28515625" style="104" customWidth="1"/>
    <col min="3092" max="3092" width="41" style="104" customWidth="1"/>
    <col min="3093" max="3093" width="14.28515625" style="104" customWidth="1"/>
    <col min="3094" max="3095" width="11.5703125" style="104" customWidth="1"/>
    <col min="3096" max="3096" width="21.85546875" style="104" customWidth="1"/>
    <col min="3097" max="3288" width="11.42578125" style="104"/>
    <col min="3289" max="3289" width="21.85546875" style="104" customWidth="1"/>
    <col min="3290" max="3290" width="13.85546875" style="104" customWidth="1"/>
    <col min="3291" max="3291" width="38.7109375" style="104" customWidth="1"/>
    <col min="3292" max="3292" width="3" style="104" bestFit="1" customWidth="1"/>
    <col min="3293" max="3293" width="32.28515625" style="104" customWidth="1"/>
    <col min="3294" max="3294" width="46.28515625" style="104" customWidth="1"/>
    <col min="3295" max="3295" width="19" style="104" customWidth="1"/>
    <col min="3296" max="3296" width="11.42578125" style="104"/>
    <col min="3297" max="3297" width="17.7109375" style="104" customWidth="1"/>
    <col min="3298" max="3298" width="11.42578125" style="104"/>
    <col min="3299" max="3299" width="22.28515625" style="104" customWidth="1"/>
    <col min="3300" max="3300" width="5.28515625" style="104" customWidth="1"/>
    <col min="3301" max="3301" width="36.28515625" style="104" customWidth="1"/>
    <col min="3302" max="3302" width="5.7109375" style="104" customWidth="1"/>
    <col min="3303" max="3303" width="11.42578125" style="104"/>
    <col min="3304" max="3304" width="20.7109375" style="104" customWidth="1"/>
    <col min="3305" max="3305" width="4.85546875" style="104" customWidth="1"/>
    <col min="3306" max="3306" width="11.42578125" style="104"/>
    <col min="3307" max="3307" width="24.7109375" style="104" customWidth="1"/>
    <col min="3308" max="3308" width="12.28515625" style="104" customWidth="1"/>
    <col min="3309" max="3309" width="11.42578125" style="104"/>
    <col min="3310" max="3310" width="3.42578125" style="104" customWidth="1"/>
    <col min="3311" max="3311" width="11.42578125" style="104"/>
    <col min="3312" max="3312" width="17.7109375" style="104" customWidth="1"/>
    <col min="3313" max="3313" width="3.42578125" style="104" customWidth="1"/>
    <col min="3314" max="3314" width="11.42578125" style="104"/>
    <col min="3315" max="3315" width="23.7109375" style="104" customWidth="1"/>
    <col min="3316" max="3316" width="10" style="104" customWidth="1"/>
    <col min="3317" max="3317" width="11.42578125" style="104"/>
    <col min="3318" max="3319" width="14.7109375" style="104" customWidth="1"/>
    <col min="3320" max="3320" width="12.85546875" style="104" customWidth="1"/>
    <col min="3321" max="3321" width="3.28515625" style="104" customWidth="1"/>
    <col min="3322" max="3322" width="30.28515625" style="104" customWidth="1"/>
    <col min="3323" max="3323" width="5" style="104" customWidth="1"/>
    <col min="3324" max="3324" width="11.42578125" style="104"/>
    <col min="3325" max="3325" width="14.28515625" style="104" customWidth="1"/>
    <col min="3326" max="3326" width="5.7109375" style="104" customWidth="1"/>
    <col min="3327" max="3327" width="11.42578125" style="104"/>
    <col min="3328" max="3328" width="17.28515625" style="104" customWidth="1"/>
    <col min="3329" max="3329" width="12.7109375" style="104" customWidth="1"/>
    <col min="3330" max="3330" width="11.42578125" style="104"/>
    <col min="3331" max="3331" width="5.28515625" style="104" customWidth="1"/>
    <col min="3332" max="3332" width="11.42578125" style="104"/>
    <col min="3333" max="3333" width="17" style="104" customWidth="1"/>
    <col min="3334" max="3334" width="6.28515625" style="104" customWidth="1"/>
    <col min="3335" max="3335" width="11.42578125" style="104"/>
    <col min="3336" max="3336" width="14.28515625" style="104" customWidth="1"/>
    <col min="3337" max="3337" width="7.5703125" style="104" customWidth="1"/>
    <col min="3338" max="3338" width="11.42578125" style="104"/>
    <col min="3339" max="3340" width="14.28515625" style="104" customWidth="1"/>
    <col min="3341" max="3341" width="20.85546875" style="104" customWidth="1"/>
    <col min="3342" max="3342" width="14.42578125" style="104" customWidth="1"/>
    <col min="3343" max="3343" width="15" style="104" customWidth="1"/>
    <col min="3344" max="3344" width="2.7109375" style="104" customWidth="1"/>
    <col min="3345" max="3345" width="11.7109375" style="104" customWidth="1"/>
    <col min="3346" max="3346" width="11.5703125" style="104" customWidth="1"/>
    <col min="3347" max="3347" width="2.28515625" style="104" customWidth="1"/>
    <col min="3348" max="3348" width="41" style="104" customWidth="1"/>
    <col min="3349" max="3349" width="14.28515625" style="104" customWidth="1"/>
    <col min="3350" max="3351" width="11.5703125" style="104" customWidth="1"/>
    <col min="3352" max="3352" width="21.85546875" style="104" customWidth="1"/>
    <col min="3353" max="3544" width="11.42578125" style="104"/>
    <col min="3545" max="3545" width="21.85546875" style="104" customWidth="1"/>
    <col min="3546" max="3546" width="13.85546875" style="104" customWidth="1"/>
    <col min="3547" max="3547" width="38.7109375" style="104" customWidth="1"/>
    <col min="3548" max="3548" width="3" style="104" bestFit="1" customWidth="1"/>
    <col min="3549" max="3549" width="32.28515625" style="104" customWidth="1"/>
    <col min="3550" max="3550" width="46.28515625" style="104" customWidth="1"/>
    <col min="3551" max="3551" width="19" style="104" customWidth="1"/>
    <col min="3552" max="3552" width="11.42578125" style="104"/>
    <col min="3553" max="3553" width="17.7109375" style="104" customWidth="1"/>
    <col min="3554" max="3554" width="11.42578125" style="104"/>
    <col min="3555" max="3555" width="22.28515625" style="104" customWidth="1"/>
    <col min="3556" max="3556" width="5.28515625" style="104" customWidth="1"/>
    <col min="3557" max="3557" width="36.28515625" style="104" customWidth="1"/>
    <col min="3558" max="3558" width="5.7109375" style="104" customWidth="1"/>
    <col min="3559" max="3559" width="11.42578125" style="104"/>
    <col min="3560" max="3560" width="20.7109375" style="104" customWidth="1"/>
    <col min="3561" max="3561" width="4.85546875" style="104" customWidth="1"/>
    <col min="3562" max="3562" width="11.42578125" style="104"/>
    <col min="3563" max="3563" width="24.7109375" style="104" customWidth="1"/>
    <col min="3564" max="3564" width="12.28515625" style="104" customWidth="1"/>
    <col min="3565" max="3565" width="11.42578125" style="104"/>
    <col min="3566" max="3566" width="3.42578125" style="104" customWidth="1"/>
    <col min="3567" max="3567" width="11.42578125" style="104"/>
    <col min="3568" max="3568" width="17.7109375" style="104" customWidth="1"/>
    <col min="3569" max="3569" width="3.42578125" style="104" customWidth="1"/>
    <col min="3570" max="3570" width="11.42578125" style="104"/>
    <col min="3571" max="3571" width="23.7109375" style="104" customWidth="1"/>
    <col min="3572" max="3572" width="10" style="104" customWidth="1"/>
    <col min="3573" max="3573" width="11.42578125" style="104"/>
    <col min="3574" max="3575" width="14.7109375" style="104" customWidth="1"/>
    <col min="3576" max="3576" width="12.85546875" style="104" customWidth="1"/>
    <col min="3577" max="3577" width="3.28515625" style="104" customWidth="1"/>
    <col min="3578" max="3578" width="30.28515625" style="104" customWidth="1"/>
    <col min="3579" max="3579" width="5" style="104" customWidth="1"/>
    <col min="3580" max="3580" width="11.42578125" style="104"/>
    <col min="3581" max="3581" width="14.28515625" style="104" customWidth="1"/>
    <col min="3582" max="3582" width="5.7109375" style="104" customWidth="1"/>
    <col min="3583" max="3583" width="11.42578125" style="104"/>
    <col min="3584" max="3584" width="17.28515625" style="104" customWidth="1"/>
    <col min="3585" max="3585" width="12.7109375" style="104" customWidth="1"/>
    <col min="3586" max="3586" width="11.42578125" style="104"/>
    <col min="3587" max="3587" width="5.28515625" style="104" customWidth="1"/>
    <col min="3588" max="3588" width="11.42578125" style="104"/>
    <col min="3589" max="3589" width="17" style="104" customWidth="1"/>
    <col min="3590" max="3590" width="6.28515625" style="104" customWidth="1"/>
    <col min="3591" max="3591" width="11.42578125" style="104"/>
    <col min="3592" max="3592" width="14.28515625" style="104" customWidth="1"/>
    <col min="3593" max="3593" width="7.5703125" style="104" customWidth="1"/>
    <col min="3594" max="3594" width="11.42578125" style="104"/>
    <col min="3595" max="3596" width="14.28515625" style="104" customWidth="1"/>
    <col min="3597" max="3597" width="20.85546875" style="104" customWidth="1"/>
    <col min="3598" max="3598" width="14.42578125" style="104" customWidth="1"/>
    <col min="3599" max="3599" width="15" style="104" customWidth="1"/>
    <col min="3600" max="3600" width="2.7109375" style="104" customWidth="1"/>
    <col min="3601" max="3601" width="11.7109375" style="104" customWidth="1"/>
    <col min="3602" max="3602" width="11.5703125" style="104" customWidth="1"/>
    <col min="3603" max="3603" width="2.28515625" style="104" customWidth="1"/>
    <col min="3604" max="3604" width="41" style="104" customWidth="1"/>
    <col min="3605" max="3605" width="14.28515625" style="104" customWidth="1"/>
    <col min="3606" max="3607" width="11.5703125" style="104" customWidth="1"/>
    <col min="3608" max="3608" width="21.85546875" style="104" customWidth="1"/>
    <col min="3609" max="3800" width="11.42578125" style="104"/>
    <col min="3801" max="3801" width="21.85546875" style="104" customWidth="1"/>
    <col min="3802" max="3802" width="13.85546875" style="104" customWidth="1"/>
    <col min="3803" max="3803" width="38.7109375" style="104" customWidth="1"/>
    <col min="3804" max="3804" width="3" style="104" bestFit="1" customWidth="1"/>
    <col min="3805" max="3805" width="32.28515625" style="104" customWidth="1"/>
    <col min="3806" max="3806" width="46.28515625" style="104" customWidth="1"/>
    <col min="3807" max="3807" width="19" style="104" customWidth="1"/>
    <col min="3808" max="3808" width="11.42578125" style="104"/>
    <col min="3809" max="3809" width="17.7109375" style="104" customWidth="1"/>
    <col min="3810" max="3810" width="11.42578125" style="104"/>
    <col min="3811" max="3811" width="22.28515625" style="104" customWidth="1"/>
    <col min="3812" max="3812" width="5.28515625" style="104" customWidth="1"/>
    <col min="3813" max="3813" width="36.28515625" style="104" customWidth="1"/>
    <col min="3814" max="3814" width="5.7109375" style="104" customWidth="1"/>
    <col min="3815" max="3815" width="11.42578125" style="104"/>
    <col min="3816" max="3816" width="20.7109375" style="104" customWidth="1"/>
    <col min="3817" max="3817" width="4.85546875" style="104" customWidth="1"/>
    <col min="3818" max="3818" width="11.42578125" style="104"/>
    <col min="3819" max="3819" width="24.7109375" style="104" customWidth="1"/>
    <col min="3820" max="3820" width="12.28515625" style="104" customWidth="1"/>
    <col min="3821" max="3821" width="11.42578125" style="104"/>
    <col min="3822" max="3822" width="3.42578125" style="104" customWidth="1"/>
    <col min="3823" max="3823" width="11.42578125" style="104"/>
    <col min="3824" max="3824" width="17.7109375" style="104" customWidth="1"/>
    <col min="3825" max="3825" width="3.42578125" style="104" customWidth="1"/>
    <col min="3826" max="3826" width="11.42578125" style="104"/>
    <col min="3827" max="3827" width="23.7109375" style="104" customWidth="1"/>
    <col min="3828" max="3828" width="10" style="104" customWidth="1"/>
    <col min="3829" max="3829" width="11.42578125" style="104"/>
    <col min="3830" max="3831" width="14.7109375" style="104" customWidth="1"/>
    <col min="3832" max="3832" width="12.85546875" style="104" customWidth="1"/>
    <col min="3833" max="3833" width="3.28515625" style="104" customWidth="1"/>
    <col min="3834" max="3834" width="30.28515625" style="104" customWidth="1"/>
    <col min="3835" max="3835" width="5" style="104" customWidth="1"/>
    <col min="3836" max="3836" width="11.42578125" style="104"/>
    <col min="3837" max="3837" width="14.28515625" style="104" customWidth="1"/>
    <col min="3838" max="3838" width="5.7109375" style="104" customWidth="1"/>
    <col min="3839" max="3839" width="11.42578125" style="104"/>
    <col min="3840" max="3840" width="17.28515625" style="104" customWidth="1"/>
    <col min="3841" max="3841" width="12.7109375" style="104" customWidth="1"/>
    <col min="3842" max="3842" width="11.42578125" style="104"/>
    <col min="3843" max="3843" width="5.28515625" style="104" customWidth="1"/>
    <col min="3844" max="3844" width="11.42578125" style="104"/>
    <col min="3845" max="3845" width="17" style="104" customWidth="1"/>
    <col min="3846" max="3846" width="6.28515625" style="104" customWidth="1"/>
    <col min="3847" max="3847" width="11.42578125" style="104"/>
    <col min="3848" max="3848" width="14.28515625" style="104" customWidth="1"/>
    <col min="3849" max="3849" width="7.5703125" style="104" customWidth="1"/>
    <col min="3850" max="3850" width="11.42578125" style="104"/>
    <col min="3851" max="3852" width="14.28515625" style="104" customWidth="1"/>
    <col min="3853" max="3853" width="20.85546875" style="104" customWidth="1"/>
    <col min="3854" max="3854" width="14.42578125" style="104" customWidth="1"/>
    <col min="3855" max="3855" width="15" style="104" customWidth="1"/>
    <col min="3856" max="3856" width="2.7109375" style="104" customWidth="1"/>
    <col min="3857" max="3857" width="11.7109375" style="104" customWidth="1"/>
    <col min="3858" max="3858" width="11.5703125" style="104" customWidth="1"/>
    <col min="3859" max="3859" width="2.28515625" style="104" customWidth="1"/>
    <col min="3860" max="3860" width="41" style="104" customWidth="1"/>
    <col min="3861" max="3861" width="14.28515625" style="104" customWidth="1"/>
    <col min="3862" max="3863" width="11.5703125" style="104" customWidth="1"/>
    <col min="3864" max="3864" width="21.85546875" style="104" customWidth="1"/>
    <col min="3865" max="4056" width="11.42578125" style="104"/>
    <col min="4057" max="4057" width="21.85546875" style="104" customWidth="1"/>
    <col min="4058" max="4058" width="13.85546875" style="104" customWidth="1"/>
    <col min="4059" max="4059" width="38.7109375" style="104" customWidth="1"/>
    <col min="4060" max="4060" width="3" style="104" bestFit="1" customWidth="1"/>
    <col min="4061" max="4061" width="32.28515625" style="104" customWidth="1"/>
    <col min="4062" max="4062" width="46.28515625" style="104" customWidth="1"/>
    <col min="4063" max="4063" width="19" style="104" customWidth="1"/>
    <col min="4064" max="4064" width="11.42578125" style="104"/>
    <col min="4065" max="4065" width="17.7109375" style="104" customWidth="1"/>
    <col min="4066" max="4066" width="11.42578125" style="104"/>
    <col min="4067" max="4067" width="22.28515625" style="104" customWidth="1"/>
    <col min="4068" max="4068" width="5.28515625" style="104" customWidth="1"/>
    <col min="4069" max="4069" width="36.28515625" style="104" customWidth="1"/>
    <col min="4070" max="4070" width="5.7109375" style="104" customWidth="1"/>
    <col min="4071" max="4071" width="11.42578125" style="104"/>
    <col min="4072" max="4072" width="20.7109375" style="104" customWidth="1"/>
    <col min="4073" max="4073" width="4.85546875" style="104" customWidth="1"/>
    <col min="4074" max="4074" width="11.42578125" style="104"/>
    <col min="4075" max="4075" width="24.7109375" style="104" customWidth="1"/>
    <col min="4076" max="4076" width="12.28515625" style="104" customWidth="1"/>
    <col min="4077" max="4077" width="11.42578125" style="104"/>
    <col min="4078" max="4078" width="3.42578125" style="104" customWidth="1"/>
    <col min="4079" max="4079" width="11.42578125" style="104"/>
    <col min="4080" max="4080" width="17.7109375" style="104" customWidth="1"/>
    <col min="4081" max="4081" width="3.42578125" style="104" customWidth="1"/>
    <col min="4082" max="4082" width="11.42578125" style="104"/>
    <col min="4083" max="4083" width="23.7109375" style="104" customWidth="1"/>
    <col min="4084" max="4084" width="10" style="104" customWidth="1"/>
    <col min="4085" max="4085" width="11.42578125" style="104"/>
    <col min="4086" max="4087" width="14.7109375" style="104" customWidth="1"/>
    <col min="4088" max="4088" width="12.85546875" style="104" customWidth="1"/>
    <col min="4089" max="4089" width="3.28515625" style="104" customWidth="1"/>
    <col min="4090" max="4090" width="30.28515625" style="104" customWidth="1"/>
    <col min="4091" max="4091" width="5" style="104" customWidth="1"/>
    <col min="4092" max="4092" width="11.42578125" style="104"/>
    <col min="4093" max="4093" width="14.28515625" style="104" customWidth="1"/>
    <col min="4094" max="4094" width="5.7109375" style="104" customWidth="1"/>
    <col min="4095" max="4095" width="11.42578125" style="104"/>
    <col min="4096" max="4096" width="17.28515625" style="104" customWidth="1"/>
    <col min="4097" max="4097" width="12.7109375" style="104" customWidth="1"/>
    <col min="4098" max="4098" width="11.42578125" style="104"/>
    <col min="4099" max="4099" width="5.28515625" style="104" customWidth="1"/>
    <col min="4100" max="4100" width="11.42578125" style="104"/>
    <col min="4101" max="4101" width="17" style="104" customWidth="1"/>
    <col min="4102" max="4102" width="6.28515625" style="104" customWidth="1"/>
    <col min="4103" max="4103" width="11.42578125" style="104"/>
    <col min="4104" max="4104" width="14.28515625" style="104" customWidth="1"/>
    <col min="4105" max="4105" width="7.5703125" style="104" customWidth="1"/>
    <col min="4106" max="4106" width="11.42578125" style="104"/>
    <col min="4107" max="4108" width="14.28515625" style="104" customWidth="1"/>
    <col min="4109" max="4109" width="20.85546875" style="104" customWidth="1"/>
    <col min="4110" max="4110" width="14.42578125" style="104" customWidth="1"/>
    <col min="4111" max="4111" width="15" style="104" customWidth="1"/>
    <col min="4112" max="4112" width="2.7109375" style="104" customWidth="1"/>
    <col min="4113" max="4113" width="11.7109375" style="104" customWidth="1"/>
    <col min="4114" max="4114" width="11.5703125" style="104" customWidth="1"/>
    <col min="4115" max="4115" width="2.28515625" style="104" customWidth="1"/>
    <col min="4116" max="4116" width="41" style="104" customWidth="1"/>
    <col min="4117" max="4117" width="14.28515625" style="104" customWidth="1"/>
    <col min="4118" max="4119" width="11.5703125" style="104" customWidth="1"/>
    <col min="4120" max="4120" width="21.85546875" style="104" customWidth="1"/>
    <col min="4121" max="4312" width="11.42578125" style="104"/>
    <col min="4313" max="4313" width="21.85546875" style="104" customWidth="1"/>
    <col min="4314" max="4314" width="13.85546875" style="104" customWidth="1"/>
    <col min="4315" max="4315" width="38.7109375" style="104" customWidth="1"/>
    <col min="4316" max="4316" width="3" style="104" bestFit="1" customWidth="1"/>
    <col min="4317" max="4317" width="32.28515625" style="104" customWidth="1"/>
    <col min="4318" max="4318" width="46.28515625" style="104" customWidth="1"/>
    <col min="4319" max="4319" width="19" style="104" customWidth="1"/>
    <col min="4320" max="4320" width="11.42578125" style="104"/>
    <col min="4321" max="4321" width="17.7109375" style="104" customWidth="1"/>
    <col min="4322" max="4322" width="11.42578125" style="104"/>
    <col min="4323" max="4323" width="22.28515625" style="104" customWidth="1"/>
    <col min="4324" max="4324" width="5.28515625" style="104" customWidth="1"/>
    <col min="4325" max="4325" width="36.28515625" style="104" customWidth="1"/>
    <col min="4326" max="4326" width="5.7109375" style="104" customWidth="1"/>
    <col min="4327" max="4327" width="11.42578125" style="104"/>
    <col min="4328" max="4328" width="20.7109375" style="104" customWidth="1"/>
    <col min="4329" max="4329" width="4.85546875" style="104" customWidth="1"/>
    <col min="4330" max="4330" width="11.42578125" style="104"/>
    <col min="4331" max="4331" width="24.7109375" style="104" customWidth="1"/>
    <col min="4332" max="4332" width="12.28515625" style="104" customWidth="1"/>
    <col min="4333" max="4333" width="11.42578125" style="104"/>
    <col min="4334" max="4334" width="3.42578125" style="104" customWidth="1"/>
    <col min="4335" max="4335" width="11.42578125" style="104"/>
    <col min="4336" max="4336" width="17.7109375" style="104" customWidth="1"/>
    <col min="4337" max="4337" width="3.42578125" style="104" customWidth="1"/>
    <col min="4338" max="4338" width="11.42578125" style="104"/>
    <col min="4339" max="4339" width="23.7109375" style="104" customWidth="1"/>
    <col min="4340" max="4340" width="10" style="104" customWidth="1"/>
    <col min="4341" max="4341" width="11.42578125" style="104"/>
    <col min="4342" max="4343" width="14.7109375" style="104" customWidth="1"/>
    <col min="4344" max="4344" width="12.85546875" style="104" customWidth="1"/>
    <col min="4345" max="4345" width="3.28515625" style="104" customWidth="1"/>
    <col min="4346" max="4346" width="30.28515625" style="104" customWidth="1"/>
    <col min="4347" max="4347" width="5" style="104" customWidth="1"/>
    <col min="4348" max="4348" width="11.42578125" style="104"/>
    <col min="4349" max="4349" width="14.28515625" style="104" customWidth="1"/>
    <col min="4350" max="4350" width="5.7109375" style="104" customWidth="1"/>
    <col min="4351" max="4351" width="11.42578125" style="104"/>
    <col min="4352" max="4352" width="17.28515625" style="104" customWidth="1"/>
    <col min="4353" max="4353" width="12.7109375" style="104" customWidth="1"/>
    <col min="4354" max="4354" width="11.42578125" style="104"/>
    <col min="4355" max="4355" width="5.28515625" style="104" customWidth="1"/>
    <col min="4356" max="4356" width="11.42578125" style="104"/>
    <col min="4357" max="4357" width="17" style="104" customWidth="1"/>
    <col min="4358" max="4358" width="6.28515625" style="104" customWidth="1"/>
    <col min="4359" max="4359" width="11.42578125" style="104"/>
    <col min="4360" max="4360" width="14.28515625" style="104" customWidth="1"/>
    <col min="4361" max="4361" width="7.5703125" style="104" customWidth="1"/>
    <col min="4362" max="4362" width="11.42578125" style="104"/>
    <col min="4363" max="4364" width="14.28515625" style="104" customWidth="1"/>
    <col min="4365" max="4365" width="20.85546875" style="104" customWidth="1"/>
    <col min="4366" max="4366" width="14.42578125" style="104" customWidth="1"/>
    <col min="4367" max="4367" width="15" style="104" customWidth="1"/>
    <col min="4368" max="4368" width="2.7109375" style="104" customWidth="1"/>
    <col min="4369" max="4369" width="11.7109375" style="104" customWidth="1"/>
    <col min="4370" max="4370" width="11.5703125" style="104" customWidth="1"/>
    <col min="4371" max="4371" width="2.28515625" style="104" customWidth="1"/>
    <col min="4372" max="4372" width="41" style="104" customWidth="1"/>
    <col min="4373" max="4373" width="14.28515625" style="104" customWidth="1"/>
    <col min="4374" max="4375" width="11.5703125" style="104" customWidth="1"/>
    <col min="4376" max="4376" width="21.85546875" style="104" customWidth="1"/>
    <col min="4377" max="4568" width="11.42578125" style="104"/>
    <col min="4569" max="4569" width="21.85546875" style="104" customWidth="1"/>
    <col min="4570" max="4570" width="13.85546875" style="104" customWidth="1"/>
    <col min="4571" max="4571" width="38.7109375" style="104" customWidth="1"/>
    <col min="4572" max="4572" width="3" style="104" bestFit="1" customWidth="1"/>
    <col min="4573" max="4573" width="32.28515625" style="104" customWidth="1"/>
    <col min="4574" max="4574" width="46.28515625" style="104" customWidth="1"/>
    <col min="4575" max="4575" width="19" style="104" customWidth="1"/>
    <col min="4576" max="4576" width="11.42578125" style="104"/>
    <col min="4577" max="4577" width="17.7109375" style="104" customWidth="1"/>
    <col min="4578" max="4578" width="11.42578125" style="104"/>
    <col min="4579" max="4579" width="22.28515625" style="104" customWidth="1"/>
    <col min="4580" max="4580" width="5.28515625" style="104" customWidth="1"/>
    <col min="4581" max="4581" width="36.28515625" style="104" customWidth="1"/>
    <col min="4582" max="4582" width="5.7109375" style="104" customWidth="1"/>
    <col min="4583" max="4583" width="11.42578125" style="104"/>
    <col min="4584" max="4584" width="20.7109375" style="104" customWidth="1"/>
    <col min="4585" max="4585" width="4.85546875" style="104" customWidth="1"/>
    <col min="4586" max="4586" width="11.42578125" style="104"/>
    <col min="4587" max="4587" width="24.7109375" style="104" customWidth="1"/>
    <col min="4588" max="4588" width="12.28515625" style="104" customWidth="1"/>
    <col min="4589" max="4589" width="11.42578125" style="104"/>
    <col min="4590" max="4590" width="3.42578125" style="104" customWidth="1"/>
    <col min="4591" max="4591" width="11.42578125" style="104"/>
    <col min="4592" max="4592" width="17.7109375" style="104" customWidth="1"/>
    <col min="4593" max="4593" width="3.42578125" style="104" customWidth="1"/>
    <col min="4594" max="4594" width="11.42578125" style="104"/>
    <col min="4595" max="4595" width="23.7109375" style="104" customWidth="1"/>
    <col min="4596" max="4596" width="10" style="104" customWidth="1"/>
    <col min="4597" max="4597" width="11.42578125" style="104"/>
    <col min="4598" max="4599" width="14.7109375" style="104" customWidth="1"/>
    <col min="4600" max="4600" width="12.85546875" style="104" customWidth="1"/>
    <col min="4601" max="4601" width="3.28515625" style="104" customWidth="1"/>
    <col min="4602" max="4602" width="30.28515625" style="104" customWidth="1"/>
    <col min="4603" max="4603" width="5" style="104" customWidth="1"/>
    <col min="4604" max="4604" width="11.42578125" style="104"/>
    <col min="4605" max="4605" width="14.28515625" style="104" customWidth="1"/>
    <col min="4606" max="4606" width="5.7109375" style="104" customWidth="1"/>
    <col min="4607" max="4607" width="11.42578125" style="104"/>
    <col min="4608" max="4608" width="17.28515625" style="104" customWidth="1"/>
    <col min="4609" max="4609" width="12.7109375" style="104" customWidth="1"/>
    <col min="4610" max="4610" width="11.42578125" style="104"/>
    <col min="4611" max="4611" width="5.28515625" style="104" customWidth="1"/>
    <col min="4612" max="4612" width="11.42578125" style="104"/>
    <col min="4613" max="4613" width="17" style="104" customWidth="1"/>
    <col min="4614" max="4614" width="6.28515625" style="104" customWidth="1"/>
    <col min="4615" max="4615" width="11.42578125" style="104"/>
    <col min="4616" max="4616" width="14.28515625" style="104" customWidth="1"/>
    <col min="4617" max="4617" width="7.5703125" style="104" customWidth="1"/>
    <col min="4618" max="4618" width="11.42578125" style="104"/>
    <col min="4619" max="4620" width="14.28515625" style="104" customWidth="1"/>
    <col min="4621" max="4621" width="20.85546875" style="104" customWidth="1"/>
    <col min="4622" max="4622" width="14.42578125" style="104" customWidth="1"/>
    <col min="4623" max="4623" width="15" style="104" customWidth="1"/>
    <col min="4624" max="4624" width="2.7109375" style="104" customWidth="1"/>
    <col min="4625" max="4625" width="11.7109375" style="104" customWidth="1"/>
    <col min="4626" max="4626" width="11.5703125" style="104" customWidth="1"/>
    <col min="4627" max="4627" width="2.28515625" style="104" customWidth="1"/>
    <col min="4628" max="4628" width="41" style="104" customWidth="1"/>
    <col min="4629" max="4629" width="14.28515625" style="104" customWidth="1"/>
    <col min="4630" max="4631" width="11.5703125" style="104" customWidth="1"/>
    <col min="4632" max="4632" width="21.85546875" style="104" customWidth="1"/>
    <col min="4633" max="4824" width="11.42578125" style="104"/>
    <col min="4825" max="4825" width="21.85546875" style="104" customWidth="1"/>
    <col min="4826" max="4826" width="13.85546875" style="104" customWidth="1"/>
    <col min="4827" max="4827" width="38.7109375" style="104" customWidth="1"/>
    <col min="4828" max="4828" width="3" style="104" bestFit="1" customWidth="1"/>
    <col min="4829" max="4829" width="32.28515625" style="104" customWidth="1"/>
    <col min="4830" max="4830" width="46.28515625" style="104" customWidth="1"/>
    <col min="4831" max="4831" width="19" style="104" customWidth="1"/>
    <col min="4832" max="4832" width="11.42578125" style="104"/>
    <col min="4833" max="4833" width="17.7109375" style="104" customWidth="1"/>
    <col min="4834" max="4834" width="11.42578125" style="104"/>
    <col min="4835" max="4835" width="22.28515625" style="104" customWidth="1"/>
    <col min="4836" max="4836" width="5.28515625" style="104" customWidth="1"/>
    <col min="4837" max="4837" width="36.28515625" style="104" customWidth="1"/>
    <col min="4838" max="4838" width="5.7109375" style="104" customWidth="1"/>
    <col min="4839" max="4839" width="11.42578125" style="104"/>
    <col min="4840" max="4840" width="20.7109375" style="104" customWidth="1"/>
    <col min="4841" max="4841" width="4.85546875" style="104" customWidth="1"/>
    <col min="4842" max="4842" width="11.42578125" style="104"/>
    <col min="4843" max="4843" width="24.7109375" style="104" customWidth="1"/>
    <col min="4844" max="4844" width="12.28515625" style="104" customWidth="1"/>
    <col min="4845" max="4845" width="11.42578125" style="104"/>
    <col min="4846" max="4846" width="3.42578125" style="104" customWidth="1"/>
    <col min="4847" max="4847" width="11.42578125" style="104"/>
    <col min="4848" max="4848" width="17.7109375" style="104" customWidth="1"/>
    <col min="4849" max="4849" width="3.42578125" style="104" customWidth="1"/>
    <col min="4850" max="4850" width="11.42578125" style="104"/>
    <col min="4851" max="4851" width="23.7109375" style="104" customWidth="1"/>
    <col min="4852" max="4852" width="10" style="104" customWidth="1"/>
    <col min="4853" max="4853" width="11.42578125" style="104"/>
    <col min="4854" max="4855" width="14.7109375" style="104" customWidth="1"/>
    <col min="4856" max="4856" width="12.85546875" style="104" customWidth="1"/>
    <col min="4857" max="4857" width="3.28515625" style="104" customWidth="1"/>
    <col min="4858" max="4858" width="30.28515625" style="104" customWidth="1"/>
    <col min="4859" max="4859" width="5" style="104" customWidth="1"/>
    <col min="4860" max="4860" width="11.42578125" style="104"/>
    <col min="4861" max="4861" width="14.28515625" style="104" customWidth="1"/>
    <col min="4862" max="4862" width="5.7109375" style="104" customWidth="1"/>
    <col min="4863" max="4863" width="11.42578125" style="104"/>
    <col min="4864" max="4864" width="17.28515625" style="104" customWidth="1"/>
    <col min="4865" max="4865" width="12.7109375" style="104" customWidth="1"/>
    <col min="4866" max="4866" width="11.42578125" style="104"/>
    <col min="4867" max="4867" width="5.28515625" style="104" customWidth="1"/>
    <col min="4868" max="4868" width="11.42578125" style="104"/>
    <col min="4869" max="4869" width="17" style="104" customWidth="1"/>
    <col min="4870" max="4870" width="6.28515625" style="104" customWidth="1"/>
    <col min="4871" max="4871" width="11.42578125" style="104"/>
    <col min="4872" max="4872" width="14.28515625" style="104" customWidth="1"/>
    <col min="4873" max="4873" width="7.5703125" style="104" customWidth="1"/>
    <col min="4874" max="4874" width="11.42578125" style="104"/>
    <col min="4875" max="4876" width="14.28515625" style="104" customWidth="1"/>
    <col min="4877" max="4877" width="20.85546875" style="104" customWidth="1"/>
    <col min="4878" max="4878" width="14.42578125" style="104" customWidth="1"/>
    <col min="4879" max="4879" width="15" style="104" customWidth="1"/>
    <col min="4880" max="4880" width="2.7109375" style="104" customWidth="1"/>
    <col min="4881" max="4881" width="11.7109375" style="104" customWidth="1"/>
    <col min="4882" max="4882" width="11.5703125" style="104" customWidth="1"/>
    <col min="4883" max="4883" width="2.28515625" style="104" customWidth="1"/>
    <col min="4884" max="4884" width="41" style="104" customWidth="1"/>
    <col min="4885" max="4885" width="14.28515625" style="104" customWidth="1"/>
    <col min="4886" max="4887" width="11.5703125" style="104" customWidth="1"/>
    <col min="4888" max="4888" width="21.85546875" style="104" customWidth="1"/>
    <col min="4889" max="5080" width="11.42578125" style="104"/>
    <col min="5081" max="5081" width="21.85546875" style="104" customWidth="1"/>
    <col min="5082" max="5082" width="13.85546875" style="104" customWidth="1"/>
    <col min="5083" max="5083" width="38.7109375" style="104" customWidth="1"/>
    <col min="5084" max="5084" width="3" style="104" bestFit="1" customWidth="1"/>
    <col min="5085" max="5085" width="32.28515625" style="104" customWidth="1"/>
    <col min="5086" max="5086" width="46.28515625" style="104" customWidth="1"/>
    <col min="5087" max="5087" width="19" style="104" customWidth="1"/>
    <col min="5088" max="5088" width="11.42578125" style="104"/>
    <col min="5089" max="5089" width="17.7109375" style="104" customWidth="1"/>
    <col min="5090" max="5090" width="11.42578125" style="104"/>
    <col min="5091" max="5091" width="22.28515625" style="104" customWidth="1"/>
    <col min="5092" max="5092" width="5.28515625" style="104" customWidth="1"/>
    <col min="5093" max="5093" width="36.28515625" style="104" customWidth="1"/>
    <col min="5094" max="5094" width="5.7109375" style="104" customWidth="1"/>
    <col min="5095" max="5095" width="11.42578125" style="104"/>
    <col min="5096" max="5096" width="20.7109375" style="104" customWidth="1"/>
    <col min="5097" max="5097" width="4.85546875" style="104" customWidth="1"/>
    <col min="5098" max="5098" width="11.42578125" style="104"/>
    <col min="5099" max="5099" width="24.7109375" style="104" customWidth="1"/>
    <col min="5100" max="5100" width="12.28515625" style="104" customWidth="1"/>
    <col min="5101" max="5101" width="11.42578125" style="104"/>
    <col min="5102" max="5102" width="3.42578125" style="104" customWidth="1"/>
    <col min="5103" max="5103" width="11.42578125" style="104"/>
    <col min="5104" max="5104" width="17.7109375" style="104" customWidth="1"/>
    <col min="5105" max="5105" width="3.42578125" style="104" customWidth="1"/>
    <col min="5106" max="5106" width="11.42578125" style="104"/>
    <col min="5107" max="5107" width="23.7109375" style="104" customWidth="1"/>
    <col min="5108" max="5108" width="10" style="104" customWidth="1"/>
    <col min="5109" max="5109" width="11.42578125" style="104"/>
    <col min="5110" max="5111" width="14.7109375" style="104" customWidth="1"/>
    <col min="5112" max="5112" width="12.85546875" style="104" customWidth="1"/>
    <col min="5113" max="5113" width="3.28515625" style="104" customWidth="1"/>
    <col min="5114" max="5114" width="30.28515625" style="104" customWidth="1"/>
    <col min="5115" max="5115" width="5" style="104" customWidth="1"/>
    <col min="5116" max="5116" width="11.42578125" style="104"/>
    <col min="5117" max="5117" width="14.28515625" style="104" customWidth="1"/>
    <col min="5118" max="5118" width="5.7109375" style="104" customWidth="1"/>
    <col min="5119" max="5119" width="11.42578125" style="104"/>
    <col min="5120" max="5120" width="17.28515625" style="104" customWidth="1"/>
    <col min="5121" max="5121" width="12.7109375" style="104" customWidth="1"/>
    <col min="5122" max="5122" width="11.42578125" style="104"/>
    <col min="5123" max="5123" width="5.28515625" style="104" customWidth="1"/>
    <col min="5124" max="5124" width="11.42578125" style="104"/>
    <col min="5125" max="5125" width="17" style="104" customWidth="1"/>
    <col min="5126" max="5126" width="6.28515625" style="104" customWidth="1"/>
    <col min="5127" max="5127" width="11.42578125" style="104"/>
    <col min="5128" max="5128" width="14.28515625" style="104" customWidth="1"/>
    <col min="5129" max="5129" width="7.5703125" style="104" customWidth="1"/>
    <col min="5130" max="5130" width="11.42578125" style="104"/>
    <col min="5131" max="5132" width="14.28515625" style="104" customWidth="1"/>
    <col min="5133" max="5133" width="20.85546875" style="104" customWidth="1"/>
    <col min="5134" max="5134" width="14.42578125" style="104" customWidth="1"/>
    <col min="5135" max="5135" width="15" style="104" customWidth="1"/>
    <col min="5136" max="5136" width="2.7109375" style="104" customWidth="1"/>
    <col min="5137" max="5137" width="11.7109375" style="104" customWidth="1"/>
    <col min="5138" max="5138" width="11.5703125" style="104" customWidth="1"/>
    <col min="5139" max="5139" width="2.28515625" style="104" customWidth="1"/>
    <col min="5140" max="5140" width="41" style="104" customWidth="1"/>
    <col min="5141" max="5141" width="14.28515625" style="104" customWidth="1"/>
    <col min="5142" max="5143" width="11.5703125" style="104" customWidth="1"/>
    <col min="5144" max="5144" width="21.85546875" style="104" customWidth="1"/>
    <col min="5145" max="5336" width="11.42578125" style="104"/>
    <col min="5337" max="5337" width="21.85546875" style="104" customWidth="1"/>
    <col min="5338" max="5338" width="13.85546875" style="104" customWidth="1"/>
    <col min="5339" max="5339" width="38.7109375" style="104" customWidth="1"/>
    <col min="5340" max="5340" width="3" style="104" bestFit="1" customWidth="1"/>
    <col min="5341" max="5341" width="32.28515625" style="104" customWidth="1"/>
    <col min="5342" max="5342" width="46.28515625" style="104" customWidth="1"/>
    <col min="5343" max="5343" width="19" style="104" customWidth="1"/>
    <col min="5344" max="5344" width="11.42578125" style="104"/>
    <col min="5345" max="5345" width="17.7109375" style="104" customWidth="1"/>
    <col min="5346" max="5346" width="11.42578125" style="104"/>
    <col min="5347" max="5347" width="22.28515625" style="104" customWidth="1"/>
    <col min="5348" max="5348" width="5.28515625" style="104" customWidth="1"/>
    <col min="5349" max="5349" width="36.28515625" style="104" customWidth="1"/>
    <col min="5350" max="5350" width="5.7109375" style="104" customWidth="1"/>
    <col min="5351" max="5351" width="11.42578125" style="104"/>
    <col min="5352" max="5352" width="20.7109375" style="104" customWidth="1"/>
    <col min="5353" max="5353" width="4.85546875" style="104" customWidth="1"/>
    <col min="5354" max="5354" width="11.42578125" style="104"/>
    <col min="5355" max="5355" width="24.7109375" style="104" customWidth="1"/>
    <col min="5356" max="5356" width="12.28515625" style="104" customWidth="1"/>
    <col min="5357" max="5357" width="11.42578125" style="104"/>
    <col min="5358" max="5358" width="3.42578125" style="104" customWidth="1"/>
    <col min="5359" max="5359" width="11.42578125" style="104"/>
    <col min="5360" max="5360" width="17.7109375" style="104" customWidth="1"/>
    <col min="5361" max="5361" width="3.42578125" style="104" customWidth="1"/>
    <col min="5362" max="5362" width="11.42578125" style="104"/>
    <col min="5363" max="5363" width="23.7109375" style="104" customWidth="1"/>
    <col min="5364" max="5364" width="10" style="104" customWidth="1"/>
    <col min="5365" max="5365" width="11.42578125" style="104"/>
    <col min="5366" max="5367" width="14.7109375" style="104" customWidth="1"/>
    <col min="5368" max="5368" width="12.85546875" style="104" customWidth="1"/>
    <col min="5369" max="5369" width="3.28515625" style="104" customWidth="1"/>
    <col min="5370" max="5370" width="30.28515625" style="104" customWidth="1"/>
    <col min="5371" max="5371" width="5" style="104" customWidth="1"/>
    <col min="5372" max="5372" width="11.42578125" style="104"/>
    <col min="5373" max="5373" width="14.28515625" style="104" customWidth="1"/>
    <col min="5374" max="5374" width="5.7109375" style="104" customWidth="1"/>
    <col min="5375" max="5375" width="11.42578125" style="104"/>
    <col min="5376" max="5376" width="17.28515625" style="104" customWidth="1"/>
    <col min="5377" max="5377" width="12.7109375" style="104" customWidth="1"/>
    <col min="5378" max="5378" width="11.42578125" style="104"/>
    <col min="5379" max="5379" width="5.28515625" style="104" customWidth="1"/>
    <col min="5380" max="5380" width="11.42578125" style="104"/>
    <col min="5381" max="5381" width="17" style="104" customWidth="1"/>
    <col min="5382" max="5382" width="6.28515625" style="104" customWidth="1"/>
    <col min="5383" max="5383" width="11.42578125" style="104"/>
    <col min="5384" max="5384" width="14.28515625" style="104" customWidth="1"/>
    <col min="5385" max="5385" width="7.5703125" style="104" customWidth="1"/>
    <col min="5386" max="5386" width="11.42578125" style="104"/>
    <col min="5387" max="5388" width="14.28515625" style="104" customWidth="1"/>
    <col min="5389" max="5389" width="20.85546875" style="104" customWidth="1"/>
    <col min="5390" max="5390" width="14.42578125" style="104" customWidth="1"/>
    <col min="5391" max="5391" width="15" style="104" customWidth="1"/>
    <col min="5392" max="5392" width="2.7109375" style="104" customWidth="1"/>
    <col min="5393" max="5393" width="11.7109375" style="104" customWidth="1"/>
    <col min="5394" max="5394" width="11.5703125" style="104" customWidth="1"/>
    <col min="5395" max="5395" width="2.28515625" style="104" customWidth="1"/>
    <col min="5396" max="5396" width="41" style="104" customWidth="1"/>
    <col min="5397" max="5397" width="14.28515625" style="104" customWidth="1"/>
    <col min="5398" max="5399" width="11.5703125" style="104" customWidth="1"/>
    <col min="5400" max="5400" width="21.85546875" style="104" customWidth="1"/>
    <col min="5401" max="5592" width="11.42578125" style="104"/>
    <col min="5593" max="5593" width="21.85546875" style="104" customWidth="1"/>
    <col min="5594" max="5594" width="13.85546875" style="104" customWidth="1"/>
    <col min="5595" max="5595" width="38.7109375" style="104" customWidth="1"/>
    <col min="5596" max="5596" width="3" style="104" bestFit="1" customWidth="1"/>
    <col min="5597" max="5597" width="32.28515625" style="104" customWidth="1"/>
    <col min="5598" max="5598" width="46.28515625" style="104" customWidth="1"/>
    <col min="5599" max="5599" width="19" style="104" customWidth="1"/>
    <col min="5600" max="5600" width="11.42578125" style="104"/>
    <col min="5601" max="5601" width="17.7109375" style="104" customWidth="1"/>
    <col min="5602" max="5602" width="11.42578125" style="104"/>
    <col min="5603" max="5603" width="22.28515625" style="104" customWidth="1"/>
    <col min="5604" max="5604" width="5.28515625" style="104" customWidth="1"/>
    <col min="5605" max="5605" width="36.28515625" style="104" customWidth="1"/>
    <col min="5606" max="5606" width="5.7109375" style="104" customWidth="1"/>
    <col min="5607" max="5607" width="11.42578125" style="104"/>
    <col min="5608" max="5608" width="20.7109375" style="104" customWidth="1"/>
    <col min="5609" max="5609" width="4.85546875" style="104" customWidth="1"/>
    <col min="5610" max="5610" width="11.42578125" style="104"/>
    <col min="5611" max="5611" width="24.7109375" style="104" customWidth="1"/>
    <col min="5612" max="5612" width="12.28515625" style="104" customWidth="1"/>
    <col min="5613" max="5613" width="11.42578125" style="104"/>
    <col min="5614" max="5614" width="3.42578125" style="104" customWidth="1"/>
    <col min="5615" max="5615" width="11.42578125" style="104"/>
    <col min="5616" max="5616" width="17.7109375" style="104" customWidth="1"/>
    <col min="5617" max="5617" width="3.42578125" style="104" customWidth="1"/>
    <col min="5618" max="5618" width="11.42578125" style="104"/>
    <col min="5619" max="5619" width="23.7109375" style="104" customWidth="1"/>
    <col min="5620" max="5620" width="10" style="104" customWidth="1"/>
    <col min="5621" max="5621" width="11.42578125" style="104"/>
    <col min="5622" max="5623" width="14.7109375" style="104" customWidth="1"/>
    <col min="5624" max="5624" width="12.85546875" style="104" customWidth="1"/>
    <col min="5625" max="5625" width="3.28515625" style="104" customWidth="1"/>
    <col min="5626" max="5626" width="30.28515625" style="104" customWidth="1"/>
    <col min="5627" max="5627" width="5" style="104" customWidth="1"/>
    <col min="5628" max="5628" width="11.42578125" style="104"/>
    <col min="5629" max="5629" width="14.28515625" style="104" customWidth="1"/>
    <col min="5630" max="5630" width="5.7109375" style="104" customWidth="1"/>
    <col min="5631" max="5631" width="11.42578125" style="104"/>
    <col min="5632" max="5632" width="17.28515625" style="104" customWidth="1"/>
    <col min="5633" max="5633" width="12.7109375" style="104" customWidth="1"/>
    <col min="5634" max="5634" width="11.42578125" style="104"/>
    <col min="5635" max="5635" width="5.28515625" style="104" customWidth="1"/>
    <col min="5636" max="5636" width="11.42578125" style="104"/>
    <col min="5637" max="5637" width="17" style="104" customWidth="1"/>
    <col min="5638" max="5638" width="6.28515625" style="104" customWidth="1"/>
    <col min="5639" max="5639" width="11.42578125" style="104"/>
    <col min="5640" max="5640" width="14.28515625" style="104" customWidth="1"/>
    <col min="5641" max="5641" width="7.5703125" style="104" customWidth="1"/>
    <col min="5642" max="5642" width="11.42578125" style="104"/>
    <col min="5643" max="5644" width="14.28515625" style="104" customWidth="1"/>
    <col min="5645" max="5645" width="20.85546875" style="104" customWidth="1"/>
    <col min="5646" max="5646" width="14.42578125" style="104" customWidth="1"/>
    <col min="5647" max="5647" width="15" style="104" customWidth="1"/>
    <col min="5648" max="5648" width="2.7109375" style="104" customWidth="1"/>
    <col min="5649" max="5649" width="11.7109375" style="104" customWidth="1"/>
    <col min="5650" max="5650" width="11.5703125" style="104" customWidth="1"/>
    <col min="5651" max="5651" width="2.28515625" style="104" customWidth="1"/>
    <col min="5652" max="5652" width="41" style="104" customWidth="1"/>
    <col min="5653" max="5653" width="14.28515625" style="104" customWidth="1"/>
    <col min="5654" max="5655" width="11.5703125" style="104" customWidth="1"/>
    <col min="5656" max="5656" width="21.85546875" style="104" customWidth="1"/>
    <col min="5657" max="5848" width="11.42578125" style="104"/>
    <col min="5849" max="5849" width="21.85546875" style="104" customWidth="1"/>
    <col min="5850" max="5850" width="13.85546875" style="104" customWidth="1"/>
    <col min="5851" max="5851" width="38.7109375" style="104" customWidth="1"/>
    <col min="5852" max="5852" width="3" style="104" bestFit="1" customWidth="1"/>
    <col min="5853" max="5853" width="32.28515625" style="104" customWidth="1"/>
    <col min="5854" max="5854" width="46.28515625" style="104" customWidth="1"/>
    <col min="5855" max="5855" width="19" style="104" customWidth="1"/>
    <col min="5856" max="5856" width="11.42578125" style="104"/>
    <col min="5857" max="5857" width="17.7109375" style="104" customWidth="1"/>
    <col min="5858" max="5858" width="11.42578125" style="104"/>
    <col min="5859" max="5859" width="22.28515625" style="104" customWidth="1"/>
    <col min="5860" max="5860" width="5.28515625" style="104" customWidth="1"/>
    <col min="5861" max="5861" width="36.28515625" style="104" customWidth="1"/>
    <col min="5862" max="5862" width="5.7109375" style="104" customWidth="1"/>
    <col min="5863" max="5863" width="11.42578125" style="104"/>
    <col min="5864" max="5864" width="20.7109375" style="104" customWidth="1"/>
    <col min="5865" max="5865" width="4.85546875" style="104" customWidth="1"/>
    <col min="5866" max="5866" width="11.42578125" style="104"/>
    <col min="5867" max="5867" width="24.7109375" style="104" customWidth="1"/>
    <col min="5868" max="5868" width="12.28515625" style="104" customWidth="1"/>
    <col min="5869" max="5869" width="11.42578125" style="104"/>
    <col min="5870" max="5870" width="3.42578125" style="104" customWidth="1"/>
    <col min="5871" max="5871" width="11.42578125" style="104"/>
    <col min="5872" max="5872" width="17.7109375" style="104" customWidth="1"/>
    <col min="5873" max="5873" width="3.42578125" style="104" customWidth="1"/>
    <col min="5874" max="5874" width="11.42578125" style="104"/>
    <col min="5875" max="5875" width="23.7109375" style="104" customWidth="1"/>
    <col min="5876" max="5876" width="10" style="104" customWidth="1"/>
    <col min="5877" max="5877" width="11.42578125" style="104"/>
    <col min="5878" max="5879" width="14.7109375" style="104" customWidth="1"/>
    <col min="5880" max="5880" width="12.85546875" style="104" customWidth="1"/>
    <col min="5881" max="5881" width="3.28515625" style="104" customWidth="1"/>
    <col min="5882" max="5882" width="30.28515625" style="104" customWidth="1"/>
    <col min="5883" max="5883" width="5" style="104" customWidth="1"/>
    <col min="5884" max="5884" width="11.42578125" style="104"/>
    <col min="5885" max="5885" width="14.28515625" style="104" customWidth="1"/>
    <col min="5886" max="5886" width="5.7109375" style="104" customWidth="1"/>
    <col min="5887" max="5887" width="11.42578125" style="104"/>
    <col min="5888" max="5888" width="17.28515625" style="104" customWidth="1"/>
    <col min="5889" max="5889" width="12.7109375" style="104" customWidth="1"/>
    <col min="5890" max="5890" width="11.42578125" style="104"/>
    <col min="5891" max="5891" width="5.28515625" style="104" customWidth="1"/>
    <col min="5892" max="5892" width="11.42578125" style="104"/>
    <col min="5893" max="5893" width="17" style="104" customWidth="1"/>
    <col min="5894" max="5894" width="6.28515625" style="104" customWidth="1"/>
    <col min="5895" max="5895" width="11.42578125" style="104"/>
    <col min="5896" max="5896" width="14.28515625" style="104" customWidth="1"/>
    <col min="5897" max="5897" width="7.5703125" style="104" customWidth="1"/>
    <col min="5898" max="5898" width="11.42578125" style="104"/>
    <col min="5899" max="5900" width="14.28515625" style="104" customWidth="1"/>
    <col min="5901" max="5901" width="20.85546875" style="104" customWidth="1"/>
    <col min="5902" max="5902" width="14.42578125" style="104" customWidth="1"/>
    <col min="5903" max="5903" width="15" style="104" customWidth="1"/>
    <col min="5904" max="5904" width="2.7109375" style="104" customWidth="1"/>
    <col min="5905" max="5905" width="11.7109375" style="104" customWidth="1"/>
    <col min="5906" max="5906" width="11.5703125" style="104" customWidth="1"/>
    <col min="5907" max="5907" width="2.28515625" style="104" customWidth="1"/>
    <col min="5908" max="5908" width="41" style="104" customWidth="1"/>
    <col min="5909" max="5909" width="14.28515625" style="104" customWidth="1"/>
    <col min="5910" max="5911" width="11.5703125" style="104" customWidth="1"/>
    <col min="5912" max="5912" width="21.85546875" style="104" customWidth="1"/>
    <col min="5913" max="6104" width="11.42578125" style="104"/>
    <col min="6105" max="6105" width="21.85546875" style="104" customWidth="1"/>
    <col min="6106" max="6106" width="13.85546875" style="104" customWidth="1"/>
    <col min="6107" max="6107" width="38.7109375" style="104" customWidth="1"/>
    <col min="6108" max="6108" width="3" style="104" bestFit="1" customWidth="1"/>
    <col min="6109" max="6109" width="32.28515625" style="104" customWidth="1"/>
    <col min="6110" max="6110" width="46.28515625" style="104" customWidth="1"/>
    <col min="6111" max="6111" width="19" style="104" customWidth="1"/>
    <col min="6112" max="6112" width="11.42578125" style="104"/>
    <col min="6113" max="6113" width="17.7109375" style="104" customWidth="1"/>
    <col min="6114" max="6114" width="11.42578125" style="104"/>
    <col min="6115" max="6115" width="22.28515625" style="104" customWidth="1"/>
    <col min="6116" max="6116" width="5.28515625" style="104" customWidth="1"/>
    <col min="6117" max="6117" width="36.28515625" style="104" customWidth="1"/>
    <col min="6118" max="6118" width="5.7109375" style="104" customWidth="1"/>
    <col min="6119" max="6119" width="11.42578125" style="104"/>
    <col min="6120" max="6120" width="20.7109375" style="104" customWidth="1"/>
    <col min="6121" max="6121" width="4.85546875" style="104" customWidth="1"/>
    <col min="6122" max="6122" width="11.42578125" style="104"/>
    <col min="6123" max="6123" width="24.7109375" style="104" customWidth="1"/>
    <col min="6124" max="6124" width="12.28515625" style="104" customWidth="1"/>
    <col min="6125" max="6125" width="11.42578125" style="104"/>
    <col min="6126" max="6126" width="3.42578125" style="104" customWidth="1"/>
    <col min="6127" max="6127" width="11.42578125" style="104"/>
    <col min="6128" max="6128" width="17.7109375" style="104" customWidth="1"/>
    <col min="6129" max="6129" width="3.42578125" style="104" customWidth="1"/>
    <col min="6130" max="6130" width="11.42578125" style="104"/>
    <col min="6131" max="6131" width="23.7109375" style="104" customWidth="1"/>
    <col min="6132" max="6132" width="10" style="104" customWidth="1"/>
    <col min="6133" max="6133" width="11.42578125" style="104"/>
    <col min="6134" max="6135" width="14.7109375" style="104" customWidth="1"/>
    <col min="6136" max="6136" width="12.85546875" style="104" customWidth="1"/>
    <col min="6137" max="6137" width="3.28515625" style="104" customWidth="1"/>
    <col min="6138" max="6138" width="30.28515625" style="104" customWidth="1"/>
    <col min="6139" max="6139" width="5" style="104" customWidth="1"/>
    <col min="6140" max="6140" width="11.42578125" style="104"/>
    <col min="6141" max="6141" width="14.28515625" style="104" customWidth="1"/>
    <col min="6142" max="6142" width="5.7109375" style="104" customWidth="1"/>
    <col min="6143" max="6143" width="11.42578125" style="104"/>
    <col min="6144" max="6144" width="17.28515625" style="104" customWidth="1"/>
    <col min="6145" max="6145" width="12.7109375" style="104" customWidth="1"/>
    <col min="6146" max="6146" width="11.42578125" style="104"/>
    <col min="6147" max="6147" width="5.28515625" style="104" customWidth="1"/>
    <col min="6148" max="6148" width="11.42578125" style="104"/>
    <col min="6149" max="6149" width="17" style="104" customWidth="1"/>
    <col min="6150" max="6150" width="6.28515625" style="104" customWidth="1"/>
    <col min="6151" max="6151" width="11.42578125" style="104"/>
    <col min="6152" max="6152" width="14.28515625" style="104" customWidth="1"/>
    <col min="6153" max="6153" width="7.5703125" style="104" customWidth="1"/>
    <col min="6154" max="6154" width="11.42578125" style="104"/>
    <col min="6155" max="6156" width="14.28515625" style="104" customWidth="1"/>
    <col min="6157" max="6157" width="20.85546875" style="104" customWidth="1"/>
    <col min="6158" max="6158" width="14.42578125" style="104" customWidth="1"/>
    <col min="6159" max="6159" width="15" style="104" customWidth="1"/>
    <col min="6160" max="6160" width="2.7109375" style="104" customWidth="1"/>
    <col min="6161" max="6161" width="11.7109375" style="104" customWidth="1"/>
    <col min="6162" max="6162" width="11.5703125" style="104" customWidth="1"/>
    <col min="6163" max="6163" width="2.28515625" style="104" customWidth="1"/>
    <col min="6164" max="6164" width="41" style="104" customWidth="1"/>
    <col min="6165" max="6165" width="14.28515625" style="104" customWidth="1"/>
    <col min="6166" max="6167" width="11.5703125" style="104" customWidth="1"/>
    <col min="6168" max="6168" width="21.85546875" style="104" customWidth="1"/>
    <col min="6169" max="6360" width="11.42578125" style="104"/>
    <col min="6361" max="6361" width="21.85546875" style="104" customWidth="1"/>
    <col min="6362" max="6362" width="13.85546875" style="104" customWidth="1"/>
    <col min="6363" max="6363" width="38.7109375" style="104" customWidth="1"/>
    <col min="6364" max="6364" width="3" style="104" bestFit="1" customWidth="1"/>
    <col min="6365" max="6365" width="32.28515625" style="104" customWidth="1"/>
    <col min="6366" max="6366" width="46.28515625" style="104" customWidth="1"/>
    <col min="6367" max="6367" width="19" style="104" customWidth="1"/>
    <col min="6368" max="6368" width="11.42578125" style="104"/>
    <col min="6369" max="6369" width="17.7109375" style="104" customWidth="1"/>
    <col min="6370" max="6370" width="11.42578125" style="104"/>
    <col min="6371" max="6371" width="22.28515625" style="104" customWidth="1"/>
    <col min="6372" max="6372" width="5.28515625" style="104" customWidth="1"/>
    <col min="6373" max="6373" width="36.28515625" style="104" customWidth="1"/>
    <col min="6374" max="6374" width="5.7109375" style="104" customWidth="1"/>
    <col min="6375" max="6375" width="11.42578125" style="104"/>
    <col min="6376" max="6376" width="20.7109375" style="104" customWidth="1"/>
    <col min="6377" max="6377" width="4.85546875" style="104" customWidth="1"/>
    <col min="6378" max="6378" width="11.42578125" style="104"/>
    <col min="6379" max="6379" width="24.7109375" style="104" customWidth="1"/>
    <col min="6380" max="6380" width="12.28515625" style="104" customWidth="1"/>
    <col min="6381" max="6381" width="11.42578125" style="104"/>
    <col min="6382" max="6382" width="3.42578125" style="104" customWidth="1"/>
    <col min="6383" max="6383" width="11.42578125" style="104"/>
    <col min="6384" max="6384" width="17.7109375" style="104" customWidth="1"/>
    <col min="6385" max="6385" width="3.42578125" style="104" customWidth="1"/>
    <col min="6386" max="6386" width="11.42578125" style="104"/>
    <col min="6387" max="6387" width="23.7109375" style="104" customWidth="1"/>
    <col min="6388" max="6388" width="10" style="104" customWidth="1"/>
    <col min="6389" max="6389" width="11.42578125" style="104"/>
    <col min="6390" max="6391" width="14.7109375" style="104" customWidth="1"/>
    <col min="6392" max="6392" width="12.85546875" style="104" customWidth="1"/>
    <col min="6393" max="6393" width="3.28515625" style="104" customWidth="1"/>
    <col min="6394" max="6394" width="30.28515625" style="104" customWidth="1"/>
    <col min="6395" max="6395" width="5" style="104" customWidth="1"/>
    <col min="6396" max="6396" width="11.42578125" style="104"/>
    <col min="6397" max="6397" width="14.28515625" style="104" customWidth="1"/>
    <col min="6398" max="6398" width="5.7109375" style="104" customWidth="1"/>
    <col min="6399" max="6399" width="11.42578125" style="104"/>
    <col min="6400" max="6400" width="17.28515625" style="104" customWidth="1"/>
    <col min="6401" max="6401" width="12.7109375" style="104" customWidth="1"/>
    <col min="6402" max="6402" width="11.42578125" style="104"/>
    <col min="6403" max="6403" width="5.28515625" style="104" customWidth="1"/>
    <col min="6404" max="6404" width="11.42578125" style="104"/>
    <col min="6405" max="6405" width="17" style="104" customWidth="1"/>
    <col min="6406" max="6406" width="6.28515625" style="104" customWidth="1"/>
    <col min="6407" max="6407" width="11.42578125" style="104"/>
    <col min="6408" max="6408" width="14.28515625" style="104" customWidth="1"/>
    <col min="6409" max="6409" width="7.5703125" style="104" customWidth="1"/>
    <col min="6410" max="6410" width="11.42578125" style="104"/>
    <col min="6411" max="6412" width="14.28515625" style="104" customWidth="1"/>
    <col min="6413" max="6413" width="20.85546875" style="104" customWidth="1"/>
    <col min="6414" max="6414" width="14.42578125" style="104" customWidth="1"/>
    <col min="6415" max="6415" width="15" style="104" customWidth="1"/>
    <col min="6416" max="6416" width="2.7109375" style="104" customWidth="1"/>
    <col min="6417" max="6417" width="11.7109375" style="104" customWidth="1"/>
    <col min="6418" max="6418" width="11.5703125" style="104" customWidth="1"/>
    <col min="6419" max="6419" width="2.28515625" style="104" customWidth="1"/>
    <col min="6420" max="6420" width="41" style="104" customWidth="1"/>
    <col min="6421" max="6421" width="14.28515625" style="104" customWidth="1"/>
    <col min="6422" max="6423" width="11.5703125" style="104" customWidth="1"/>
    <col min="6424" max="6424" width="21.85546875" style="104" customWidth="1"/>
    <col min="6425" max="6616" width="11.42578125" style="104"/>
    <col min="6617" max="6617" width="21.85546875" style="104" customWidth="1"/>
    <col min="6618" max="6618" width="13.85546875" style="104" customWidth="1"/>
    <col min="6619" max="6619" width="38.7109375" style="104" customWidth="1"/>
    <col min="6620" max="6620" width="3" style="104" bestFit="1" customWidth="1"/>
    <col min="6621" max="6621" width="32.28515625" style="104" customWidth="1"/>
    <col min="6622" max="6622" width="46.28515625" style="104" customWidth="1"/>
    <col min="6623" max="6623" width="19" style="104" customWidth="1"/>
    <col min="6624" max="6624" width="11.42578125" style="104"/>
    <col min="6625" max="6625" width="17.7109375" style="104" customWidth="1"/>
    <col min="6626" max="6626" width="11.42578125" style="104"/>
    <col min="6627" max="6627" width="22.28515625" style="104" customWidth="1"/>
    <col min="6628" max="6628" width="5.28515625" style="104" customWidth="1"/>
    <col min="6629" max="6629" width="36.28515625" style="104" customWidth="1"/>
    <col min="6630" max="6630" width="5.7109375" style="104" customWidth="1"/>
    <col min="6631" max="6631" width="11.42578125" style="104"/>
    <col min="6632" max="6632" width="20.7109375" style="104" customWidth="1"/>
    <col min="6633" max="6633" width="4.85546875" style="104" customWidth="1"/>
    <col min="6634" max="6634" width="11.42578125" style="104"/>
    <col min="6635" max="6635" width="24.7109375" style="104" customWidth="1"/>
    <col min="6636" max="6636" width="12.28515625" style="104" customWidth="1"/>
    <col min="6637" max="6637" width="11.42578125" style="104"/>
    <col min="6638" max="6638" width="3.42578125" style="104" customWidth="1"/>
    <col min="6639" max="6639" width="11.42578125" style="104"/>
    <col min="6640" max="6640" width="17.7109375" style="104" customWidth="1"/>
    <col min="6641" max="6641" width="3.42578125" style="104" customWidth="1"/>
    <col min="6642" max="6642" width="11.42578125" style="104"/>
    <col min="6643" max="6643" width="23.7109375" style="104" customWidth="1"/>
    <col min="6644" max="6644" width="10" style="104" customWidth="1"/>
    <col min="6645" max="6645" width="11.42578125" style="104"/>
    <col min="6646" max="6647" width="14.7109375" style="104" customWidth="1"/>
    <col min="6648" max="6648" width="12.85546875" style="104" customWidth="1"/>
    <col min="6649" max="6649" width="3.28515625" style="104" customWidth="1"/>
    <col min="6650" max="6650" width="30.28515625" style="104" customWidth="1"/>
    <col min="6651" max="6651" width="5" style="104" customWidth="1"/>
    <col min="6652" max="6652" width="11.42578125" style="104"/>
    <col min="6653" max="6653" width="14.28515625" style="104" customWidth="1"/>
    <col min="6654" max="6654" width="5.7109375" style="104" customWidth="1"/>
    <col min="6655" max="6655" width="11.42578125" style="104"/>
    <col min="6656" max="6656" width="17.28515625" style="104" customWidth="1"/>
    <col min="6657" max="6657" width="12.7109375" style="104" customWidth="1"/>
    <col min="6658" max="6658" width="11.42578125" style="104"/>
    <col min="6659" max="6659" width="5.28515625" style="104" customWidth="1"/>
    <col min="6660" max="6660" width="11.42578125" style="104"/>
    <col min="6661" max="6661" width="17" style="104" customWidth="1"/>
    <col min="6662" max="6662" width="6.28515625" style="104" customWidth="1"/>
    <col min="6663" max="6663" width="11.42578125" style="104"/>
    <col min="6664" max="6664" width="14.28515625" style="104" customWidth="1"/>
    <col min="6665" max="6665" width="7.5703125" style="104" customWidth="1"/>
    <col min="6666" max="6666" width="11.42578125" style="104"/>
    <col min="6667" max="6668" width="14.28515625" style="104" customWidth="1"/>
    <col min="6669" max="6669" width="20.85546875" style="104" customWidth="1"/>
    <col min="6670" max="6670" width="14.42578125" style="104" customWidth="1"/>
    <col min="6671" max="6671" width="15" style="104" customWidth="1"/>
    <col min="6672" max="6672" width="2.7109375" style="104" customWidth="1"/>
    <col min="6673" max="6673" width="11.7109375" style="104" customWidth="1"/>
    <col min="6674" max="6674" width="11.5703125" style="104" customWidth="1"/>
    <col min="6675" max="6675" width="2.28515625" style="104" customWidth="1"/>
    <col min="6676" max="6676" width="41" style="104" customWidth="1"/>
    <col min="6677" max="6677" width="14.28515625" style="104" customWidth="1"/>
    <col min="6678" max="6679" width="11.5703125" style="104" customWidth="1"/>
    <col min="6680" max="6680" width="21.85546875" style="104" customWidth="1"/>
    <col min="6681" max="6872" width="11.42578125" style="104"/>
    <col min="6873" max="6873" width="21.85546875" style="104" customWidth="1"/>
    <col min="6874" max="6874" width="13.85546875" style="104" customWidth="1"/>
    <col min="6875" max="6875" width="38.7109375" style="104" customWidth="1"/>
    <col min="6876" max="6876" width="3" style="104" bestFit="1" customWidth="1"/>
    <col min="6877" max="6877" width="32.28515625" style="104" customWidth="1"/>
    <col min="6878" max="6878" width="46.28515625" style="104" customWidth="1"/>
    <col min="6879" max="6879" width="19" style="104" customWidth="1"/>
    <col min="6880" max="6880" width="11.42578125" style="104"/>
    <col min="6881" max="6881" width="17.7109375" style="104" customWidth="1"/>
    <col min="6882" max="6882" width="11.42578125" style="104"/>
    <col min="6883" max="6883" width="22.28515625" style="104" customWidth="1"/>
    <col min="6884" max="6884" width="5.28515625" style="104" customWidth="1"/>
    <col min="6885" max="6885" width="36.28515625" style="104" customWidth="1"/>
    <col min="6886" max="6886" width="5.7109375" style="104" customWidth="1"/>
    <col min="6887" max="6887" width="11.42578125" style="104"/>
    <col min="6888" max="6888" width="20.7109375" style="104" customWidth="1"/>
    <col min="6889" max="6889" width="4.85546875" style="104" customWidth="1"/>
    <col min="6890" max="6890" width="11.42578125" style="104"/>
    <col min="6891" max="6891" width="24.7109375" style="104" customWidth="1"/>
    <col min="6892" max="6892" width="12.28515625" style="104" customWidth="1"/>
    <col min="6893" max="6893" width="11.42578125" style="104"/>
    <col min="6894" max="6894" width="3.42578125" style="104" customWidth="1"/>
    <col min="6895" max="6895" width="11.42578125" style="104"/>
    <col min="6896" max="6896" width="17.7109375" style="104" customWidth="1"/>
    <col min="6897" max="6897" width="3.42578125" style="104" customWidth="1"/>
    <col min="6898" max="6898" width="11.42578125" style="104"/>
    <col min="6899" max="6899" width="23.7109375" style="104" customWidth="1"/>
    <col min="6900" max="6900" width="10" style="104" customWidth="1"/>
    <col min="6901" max="6901" width="11.42578125" style="104"/>
    <col min="6902" max="6903" width="14.7109375" style="104" customWidth="1"/>
    <col min="6904" max="6904" width="12.85546875" style="104" customWidth="1"/>
    <col min="6905" max="6905" width="3.28515625" style="104" customWidth="1"/>
    <col min="6906" max="6906" width="30.28515625" style="104" customWidth="1"/>
    <col min="6907" max="6907" width="5" style="104" customWidth="1"/>
    <col min="6908" max="6908" width="11.42578125" style="104"/>
    <col min="6909" max="6909" width="14.28515625" style="104" customWidth="1"/>
    <col min="6910" max="6910" width="5.7109375" style="104" customWidth="1"/>
    <col min="6911" max="6911" width="11.42578125" style="104"/>
    <col min="6912" max="6912" width="17.28515625" style="104" customWidth="1"/>
    <col min="6913" max="6913" width="12.7109375" style="104" customWidth="1"/>
    <col min="6914" max="6914" width="11.42578125" style="104"/>
    <col min="6915" max="6915" width="5.28515625" style="104" customWidth="1"/>
    <col min="6916" max="6916" width="11.42578125" style="104"/>
    <col min="6917" max="6917" width="17" style="104" customWidth="1"/>
    <col min="6918" max="6918" width="6.28515625" style="104" customWidth="1"/>
    <col min="6919" max="6919" width="11.42578125" style="104"/>
    <col min="6920" max="6920" width="14.28515625" style="104" customWidth="1"/>
    <col min="6921" max="6921" width="7.5703125" style="104" customWidth="1"/>
    <col min="6922" max="6922" width="11.42578125" style="104"/>
    <col min="6923" max="6924" width="14.28515625" style="104" customWidth="1"/>
    <col min="6925" max="6925" width="20.85546875" style="104" customWidth="1"/>
    <col min="6926" max="6926" width="14.42578125" style="104" customWidth="1"/>
    <col min="6927" max="6927" width="15" style="104" customWidth="1"/>
    <col min="6928" max="6928" width="2.7109375" style="104" customWidth="1"/>
    <col min="6929" max="6929" width="11.7109375" style="104" customWidth="1"/>
    <col min="6930" max="6930" width="11.5703125" style="104" customWidth="1"/>
    <col min="6931" max="6931" width="2.28515625" style="104" customWidth="1"/>
    <col min="6932" max="6932" width="41" style="104" customWidth="1"/>
    <col min="6933" max="6933" width="14.28515625" style="104" customWidth="1"/>
    <col min="6934" max="6935" width="11.5703125" style="104" customWidth="1"/>
    <col min="6936" max="6936" width="21.85546875" style="104" customWidth="1"/>
    <col min="6937" max="7128" width="11.42578125" style="104"/>
    <col min="7129" max="7129" width="21.85546875" style="104" customWidth="1"/>
    <col min="7130" max="7130" width="13.85546875" style="104" customWidth="1"/>
    <col min="7131" max="7131" width="38.7109375" style="104" customWidth="1"/>
    <col min="7132" max="7132" width="3" style="104" bestFit="1" customWidth="1"/>
    <col min="7133" max="7133" width="32.28515625" style="104" customWidth="1"/>
    <col min="7134" max="7134" width="46.28515625" style="104" customWidth="1"/>
    <col min="7135" max="7135" width="19" style="104" customWidth="1"/>
    <col min="7136" max="7136" width="11.42578125" style="104"/>
    <col min="7137" max="7137" width="17.7109375" style="104" customWidth="1"/>
    <col min="7138" max="7138" width="11.42578125" style="104"/>
    <col min="7139" max="7139" width="22.28515625" style="104" customWidth="1"/>
    <col min="7140" max="7140" width="5.28515625" style="104" customWidth="1"/>
    <col min="7141" max="7141" width="36.28515625" style="104" customWidth="1"/>
    <col min="7142" max="7142" width="5.7109375" style="104" customWidth="1"/>
    <col min="7143" max="7143" width="11.42578125" style="104"/>
    <col min="7144" max="7144" width="20.7109375" style="104" customWidth="1"/>
    <col min="7145" max="7145" width="4.85546875" style="104" customWidth="1"/>
    <col min="7146" max="7146" width="11.42578125" style="104"/>
    <col min="7147" max="7147" width="24.7109375" style="104" customWidth="1"/>
    <col min="7148" max="7148" width="12.28515625" style="104" customWidth="1"/>
    <col min="7149" max="7149" width="11.42578125" style="104"/>
    <col min="7150" max="7150" width="3.42578125" style="104" customWidth="1"/>
    <col min="7151" max="7151" width="11.42578125" style="104"/>
    <col min="7152" max="7152" width="17.7109375" style="104" customWidth="1"/>
    <col min="7153" max="7153" width="3.42578125" style="104" customWidth="1"/>
    <col min="7154" max="7154" width="11.42578125" style="104"/>
    <col min="7155" max="7155" width="23.7109375" style="104" customWidth="1"/>
    <col min="7156" max="7156" width="10" style="104" customWidth="1"/>
    <col min="7157" max="7157" width="11.42578125" style="104"/>
    <col min="7158" max="7159" width="14.7109375" style="104" customWidth="1"/>
    <col min="7160" max="7160" width="12.85546875" style="104" customWidth="1"/>
    <col min="7161" max="7161" width="3.28515625" style="104" customWidth="1"/>
    <col min="7162" max="7162" width="30.28515625" style="104" customWidth="1"/>
    <col min="7163" max="7163" width="5" style="104" customWidth="1"/>
    <col min="7164" max="7164" width="11.42578125" style="104"/>
    <col min="7165" max="7165" width="14.28515625" style="104" customWidth="1"/>
    <col min="7166" max="7166" width="5.7109375" style="104" customWidth="1"/>
    <col min="7167" max="7167" width="11.42578125" style="104"/>
    <col min="7168" max="7168" width="17.28515625" style="104" customWidth="1"/>
    <col min="7169" max="7169" width="12.7109375" style="104" customWidth="1"/>
    <col min="7170" max="7170" width="11.42578125" style="104"/>
    <col min="7171" max="7171" width="5.28515625" style="104" customWidth="1"/>
    <col min="7172" max="7172" width="11.42578125" style="104"/>
    <col min="7173" max="7173" width="17" style="104" customWidth="1"/>
    <col min="7174" max="7174" width="6.28515625" style="104" customWidth="1"/>
    <col min="7175" max="7175" width="11.42578125" style="104"/>
    <col min="7176" max="7176" width="14.28515625" style="104" customWidth="1"/>
    <col min="7177" max="7177" width="7.5703125" style="104" customWidth="1"/>
    <col min="7178" max="7178" width="11.42578125" style="104"/>
    <col min="7179" max="7180" width="14.28515625" style="104" customWidth="1"/>
    <col min="7181" max="7181" width="20.85546875" style="104" customWidth="1"/>
    <col min="7182" max="7182" width="14.42578125" style="104" customWidth="1"/>
    <col min="7183" max="7183" width="15" style="104" customWidth="1"/>
    <col min="7184" max="7184" width="2.7109375" style="104" customWidth="1"/>
    <col min="7185" max="7185" width="11.7109375" style="104" customWidth="1"/>
    <col min="7186" max="7186" width="11.5703125" style="104" customWidth="1"/>
    <col min="7187" max="7187" width="2.28515625" style="104" customWidth="1"/>
    <col min="7188" max="7188" width="41" style="104" customWidth="1"/>
    <col min="7189" max="7189" width="14.28515625" style="104" customWidth="1"/>
    <col min="7190" max="7191" width="11.5703125" style="104" customWidth="1"/>
    <col min="7192" max="7192" width="21.85546875" style="104" customWidth="1"/>
    <col min="7193" max="7384" width="11.42578125" style="104"/>
    <col min="7385" max="7385" width="21.85546875" style="104" customWidth="1"/>
    <col min="7386" max="7386" width="13.85546875" style="104" customWidth="1"/>
    <col min="7387" max="7387" width="38.7109375" style="104" customWidth="1"/>
    <col min="7388" max="7388" width="3" style="104" bestFit="1" customWidth="1"/>
    <col min="7389" max="7389" width="32.28515625" style="104" customWidth="1"/>
    <col min="7390" max="7390" width="46.28515625" style="104" customWidth="1"/>
    <col min="7391" max="7391" width="19" style="104" customWidth="1"/>
    <col min="7392" max="7392" width="11.42578125" style="104"/>
    <col min="7393" max="7393" width="17.7109375" style="104" customWidth="1"/>
    <col min="7394" max="7394" width="11.42578125" style="104"/>
    <col min="7395" max="7395" width="22.28515625" style="104" customWidth="1"/>
    <col min="7396" max="7396" width="5.28515625" style="104" customWidth="1"/>
    <col min="7397" max="7397" width="36.28515625" style="104" customWidth="1"/>
    <col min="7398" max="7398" width="5.7109375" style="104" customWidth="1"/>
    <col min="7399" max="7399" width="11.42578125" style="104"/>
    <col min="7400" max="7400" width="20.7109375" style="104" customWidth="1"/>
    <col min="7401" max="7401" width="4.85546875" style="104" customWidth="1"/>
    <col min="7402" max="7402" width="11.42578125" style="104"/>
    <col min="7403" max="7403" width="24.7109375" style="104" customWidth="1"/>
    <col min="7404" max="7404" width="12.28515625" style="104" customWidth="1"/>
    <col min="7405" max="7405" width="11.42578125" style="104"/>
    <col min="7406" max="7406" width="3.42578125" style="104" customWidth="1"/>
    <col min="7407" max="7407" width="11.42578125" style="104"/>
    <col min="7408" max="7408" width="17.7109375" style="104" customWidth="1"/>
    <col min="7409" max="7409" width="3.42578125" style="104" customWidth="1"/>
    <col min="7410" max="7410" width="11.42578125" style="104"/>
    <col min="7411" max="7411" width="23.7109375" style="104" customWidth="1"/>
    <col min="7412" max="7412" width="10" style="104" customWidth="1"/>
    <col min="7413" max="7413" width="11.42578125" style="104"/>
    <col min="7414" max="7415" width="14.7109375" style="104" customWidth="1"/>
    <col min="7416" max="7416" width="12.85546875" style="104" customWidth="1"/>
    <col min="7417" max="7417" width="3.28515625" style="104" customWidth="1"/>
    <col min="7418" max="7418" width="30.28515625" style="104" customWidth="1"/>
    <col min="7419" max="7419" width="5" style="104" customWidth="1"/>
    <col min="7420" max="7420" width="11.42578125" style="104"/>
    <col min="7421" max="7421" width="14.28515625" style="104" customWidth="1"/>
    <col min="7422" max="7422" width="5.7109375" style="104" customWidth="1"/>
    <col min="7423" max="7423" width="11.42578125" style="104"/>
    <col min="7424" max="7424" width="17.28515625" style="104" customWidth="1"/>
    <col min="7425" max="7425" width="12.7109375" style="104" customWidth="1"/>
    <col min="7426" max="7426" width="11.42578125" style="104"/>
    <col min="7427" max="7427" width="5.28515625" style="104" customWidth="1"/>
    <col min="7428" max="7428" width="11.42578125" style="104"/>
    <col min="7429" max="7429" width="17" style="104" customWidth="1"/>
    <col min="7430" max="7430" width="6.28515625" style="104" customWidth="1"/>
    <col min="7431" max="7431" width="11.42578125" style="104"/>
    <col min="7432" max="7432" width="14.28515625" style="104" customWidth="1"/>
    <col min="7433" max="7433" width="7.5703125" style="104" customWidth="1"/>
    <col min="7434" max="7434" width="11.42578125" style="104"/>
    <col min="7435" max="7436" width="14.28515625" style="104" customWidth="1"/>
    <col min="7437" max="7437" width="20.85546875" style="104" customWidth="1"/>
    <col min="7438" max="7438" width="14.42578125" style="104" customWidth="1"/>
    <col min="7439" max="7439" width="15" style="104" customWidth="1"/>
    <col min="7440" max="7440" width="2.7109375" style="104" customWidth="1"/>
    <col min="7441" max="7441" width="11.7109375" style="104" customWidth="1"/>
    <col min="7442" max="7442" width="11.5703125" style="104" customWidth="1"/>
    <col min="7443" max="7443" width="2.28515625" style="104" customWidth="1"/>
    <col min="7444" max="7444" width="41" style="104" customWidth="1"/>
    <col min="7445" max="7445" width="14.28515625" style="104" customWidth="1"/>
    <col min="7446" max="7447" width="11.5703125" style="104" customWidth="1"/>
    <col min="7448" max="7448" width="21.85546875" style="104" customWidth="1"/>
    <col min="7449" max="7640" width="11.42578125" style="104"/>
    <col min="7641" max="7641" width="21.85546875" style="104" customWidth="1"/>
    <col min="7642" max="7642" width="13.85546875" style="104" customWidth="1"/>
    <col min="7643" max="7643" width="38.7109375" style="104" customWidth="1"/>
    <col min="7644" max="7644" width="3" style="104" bestFit="1" customWidth="1"/>
    <col min="7645" max="7645" width="32.28515625" style="104" customWidth="1"/>
    <col min="7646" max="7646" width="46.28515625" style="104" customWidth="1"/>
    <col min="7647" max="7647" width="19" style="104" customWidth="1"/>
    <col min="7648" max="7648" width="11.42578125" style="104"/>
    <col min="7649" max="7649" width="17.7109375" style="104" customWidth="1"/>
    <col min="7650" max="7650" width="11.42578125" style="104"/>
    <col min="7651" max="7651" width="22.28515625" style="104" customWidth="1"/>
    <col min="7652" max="7652" width="5.28515625" style="104" customWidth="1"/>
    <col min="7653" max="7653" width="36.28515625" style="104" customWidth="1"/>
    <col min="7654" max="7654" width="5.7109375" style="104" customWidth="1"/>
    <col min="7655" max="7655" width="11.42578125" style="104"/>
    <col min="7656" max="7656" width="20.7109375" style="104" customWidth="1"/>
    <col min="7657" max="7657" width="4.85546875" style="104" customWidth="1"/>
    <col min="7658" max="7658" width="11.42578125" style="104"/>
    <col min="7659" max="7659" width="24.7109375" style="104" customWidth="1"/>
    <col min="7660" max="7660" width="12.28515625" style="104" customWidth="1"/>
    <col min="7661" max="7661" width="11.42578125" style="104"/>
    <col min="7662" max="7662" width="3.42578125" style="104" customWidth="1"/>
    <col min="7663" max="7663" width="11.42578125" style="104"/>
    <col min="7664" max="7664" width="17.7109375" style="104" customWidth="1"/>
    <col min="7665" max="7665" width="3.42578125" style="104" customWidth="1"/>
    <col min="7666" max="7666" width="11.42578125" style="104"/>
    <col min="7667" max="7667" width="23.7109375" style="104" customWidth="1"/>
    <col min="7668" max="7668" width="10" style="104" customWidth="1"/>
    <col min="7669" max="7669" width="11.42578125" style="104"/>
    <col min="7670" max="7671" width="14.7109375" style="104" customWidth="1"/>
    <col min="7672" max="7672" width="12.85546875" style="104" customWidth="1"/>
    <col min="7673" max="7673" width="3.28515625" style="104" customWidth="1"/>
    <col min="7674" max="7674" width="30.28515625" style="104" customWidth="1"/>
    <col min="7675" max="7675" width="5" style="104" customWidth="1"/>
    <col min="7676" max="7676" width="11.42578125" style="104"/>
    <col min="7677" max="7677" width="14.28515625" style="104" customWidth="1"/>
    <col min="7678" max="7678" width="5.7109375" style="104" customWidth="1"/>
    <col min="7679" max="7679" width="11.42578125" style="104"/>
    <col min="7680" max="7680" width="17.28515625" style="104" customWidth="1"/>
    <col min="7681" max="7681" width="12.7109375" style="104" customWidth="1"/>
    <col min="7682" max="7682" width="11.42578125" style="104"/>
    <col min="7683" max="7683" width="5.28515625" style="104" customWidth="1"/>
    <col min="7684" max="7684" width="11.42578125" style="104"/>
    <col min="7685" max="7685" width="17" style="104" customWidth="1"/>
    <col min="7686" max="7686" width="6.28515625" style="104" customWidth="1"/>
    <col min="7687" max="7687" width="11.42578125" style="104"/>
    <col min="7688" max="7688" width="14.28515625" style="104" customWidth="1"/>
    <col min="7689" max="7689" width="7.5703125" style="104" customWidth="1"/>
    <col min="7690" max="7690" width="11.42578125" style="104"/>
    <col min="7691" max="7692" width="14.28515625" style="104" customWidth="1"/>
    <col min="7693" max="7693" width="20.85546875" style="104" customWidth="1"/>
    <col min="7694" max="7694" width="14.42578125" style="104" customWidth="1"/>
    <col min="7695" max="7695" width="15" style="104" customWidth="1"/>
    <col min="7696" max="7696" width="2.7109375" style="104" customWidth="1"/>
    <col min="7697" max="7697" width="11.7109375" style="104" customWidth="1"/>
    <col min="7698" max="7698" width="11.5703125" style="104" customWidth="1"/>
    <col min="7699" max="7699" width="2.28515625" style="104" customWidth="1"/>
    <col min="7700" max="7700" width="41" style="104" customWidth="1"/>
    <col min="7701" max="7701" width="14.28515625" style="104" customWidth="1"/>
    <col min="7702" max="7703" width="11.5703125" style="104" customWidth="1"/>
    <col min="7704" max="7704" width="21.85546875" style="104" customWidth="1"/>
    <col min="7705" max="7896" width="11.42578125" style="104"/>
    <col min="7897" max="7897" width="21.85546875" style="104" customWidth="1"/>
    <col min="7898" max="7898" width="13.85546875" style="104" customWidth="1"/>
    <col min="7899" max="7899" width="38.7109375" style="104" customWidth="1"/>
    <col min="7900" max="7900" width="3" style="104" bestFit="1" customWidth="1"/>
    <col min="7901" max="7901" width="32.28515625" style="104" customWidth="1"/>
    <col min="7902" max="7902" width="46.28515625" style="104" customWidth="1"/>
    <col min="7903" max="7903" width="19" style="104" customWidth="1"/>
    <col min="7904" max="7904" width="11.42578125" style="104"/>
    <col min="7905" max="7905" width="17.7109375" style="104" customWidth="1"/>
    <col min="7906" max="7906" width="11.42578125" style="104"/>
    <col min="7907" max="7907" width="22.28515625" style="104" customWidth="1"/>
    <col min="7908" max="7908" width="5.28515625" style="104" customWidth="1"/>
    <col min="7909" max="7909" width="36.28515625" style="104" customWidth="1"/>
    <col min="7910" max="7910" width="5.7109375" style="104" customWidth="1"/>
    <col min="7911" max="7911" width="11.42578125" style="104"/>
    <col min="7912" max="7912" width="20.7109375" style="104" customWidth="1"/>
    <col min="7913" max="7913" width="4.85546875" style="104" customWidth="1"/>
    <col min="7914" max="7914" width="11.42578125" style="104"/>
    <col min="7915" max="7915" width="24.7109375" style="104" customWidth="1"/>
    <col min="7916" max="7916" width="12.28515625" style="104" customWidth="1"/>
    <col min="7917" max="7917" width="11.42578125" style="104"/>
    <col min="7918" max="7918" width="3.42578125" style="104" customWidth="1"/>
    <col min="7919" max="7919" width="11.42578125" style="104"/>
    <col min="7920" max="7920" width="17.7109375" style="104" customWidth="1"/>
    <col min="7921" max="7921" width="3.42578125" style="104" customWidth="1"/>
    <col min="7922" max="7922" width="11.42578125" style="104"/>
    <col min="7923" max="7923" width="23.7109375" style="104" customWidth="1"/>
    <col min="7924" max="7924" width="10" style="104" customWidth="1"/>
    <col min="7925" max="7925" width="11.42578125" style="104"/>
    <col min="7926" max="7927" width="14.7109375" style="104" customWidth="1"/>
    <col min="7928" max="7928" width="12.85546875" style="104" customWidth="1"/>
    <col min="7929" max="7929" width="3.28515625" style="104" customWidth="1"/>
    <col min="7930" max="7930" width="30.28515625" style="104" customWidth="1"/>
    <col min="7931" max="7931" width="5" style="104" customWidth="1"/>
    <col min="7932" max="7932" width="11.42578125" style="104"/>
    <col min="7933" max="7933" width="14.28515625" style="104" customWidth="1"/>
    <col min="7934" max="7934" width="5.7109375" style="104" customWidth="1"/>
    <col min="7935" max="7935" width="11.42578125" style="104"/>
    <col min="7936" max="7936" width="17.28515625" style="104" customWidth="1"/>
    <col min="7937" max="7937" width="12.7109375" style="104" customWidth="1"/>
    <col min="7938" max="7938" width="11.42578125" style="104"/>
    <col min="7939" max="7939" width="5.28515625" style="104" customWidth="1"/>
    <col min="7940" max="7940" width="11.42578125" style="104"/>
    <col min="7941" max="7941" width="17" style="104" customWidth="1"/>
    <col min="7942" max="7942" width="6.28515625" style="104" customWidth="1"/>
    <col min="7943" max="7943" width="11.42578125" style="104"/>
    <col min="7944" max="7944" width="14.28515625" style="104" customWidth="1"/>
    <col min="7945" max="7945" width="7.5703125" style="104" customWidth="1"/>
    <col min="7946" max="7946" width="11.42578125" style="104"/>
    <col min="7947" max="7948" width="14.28515625" style="104" customWidth="1"/>
    <col min="7949" max="7949" width="20.85546875" style="104" customWidth="1"/>
    <col min="7950" max="7950" width="14.42578125" style="104" customWidth="1"/>
    <col min="7951" max="7951" width="15" style="104" customWidth="1"/>
    <col min="7952" max="7952" width="2.7109375" style="104" customWidth="1"/>
    <col min="7953" max="7953" width="11.7109375" style="104" customWidth="1"/>
    <col min="7954" max="7954" width="11.5703125" style="104" customWidth="1"/>
    <col min="7955" max="7955" width="2.28515625" style="104" customWidth="1"/>
    <col min="7956" max="7956" width="41" style="104" customWidth="1"/>
    <col min="7957" max="7957" width="14.28515625" style="104" customWidth="1"/>
    <col min="7958" max="7959" width="11.5703125" style="104" customWidth="1"/>
    <col min="7960" max="7960" width="21.85546875" style="104" customWidth="1"/>
    <col min="7961" max="8152" width="11.42578125" style="104"/>
    <col min="8153" max="8153" width="21.85546875" style="104" customWidth="1"/>
    <col min="8154" max="8154" width="13.85546875" style="104" customWidth="1"/>
    <col min="8155" max="8155" width="38.7109375" style="104" customWidth="1"/>
    <col min="8156" max="8156" width="3" style="104" bestFit="1" customWidth="1"/>
    <col min="8157" max="8157" width="32.28515625" style="104" customWidth="1"/>
    <col min="8158" max="8158" width="46.28515625" style="104" customWidth="1"/>
    <col min="8159" max="8159" width="19" style="104" customWidth="1"/>
    <col min="8160" max="8160" width="11.42578125" style="104"/>
    <col min="8161" max="8161" width="17.7109375" style="104" customWidth="1"/>
    <col min="8162" max="8162" width="11.42578125" style="104"/>
    <col min="8163" max="8163" width="22.28515625" style="104" customWidth="1"/>
    <col min="8164" max="8164" width="5.28515625" style="104" customWidth="1"/>
    <col min="8165" max="8165" width="36.28515625" style="104" customWidth="1"/>
    <col min="8166" max="8166" width="5.7109375" style="104" customWidth="1"/>
    <col min="8167" max="8167" width="11.42578125" style="104"/>
    <col min="8168" max="8168" width="20.7109375" style="104" customWidth="1"/>
    <col min="8169" max="8169" width="4.85546875" style="104" customWidth="1"/>
    <col min="8170" max="8170" width="11.42578125" style="104"/>
    <col min="8171" max="8171" width="24.7109375" style="104" customWidth="1"/>
    <col min="8172" max="8172" width="12.28515625" style="104" customWidth="1"/>
    <col min="8173" max="8173" width="11.42578125" style="104"/>
    <col min="8174" max="8174" width="3.42578125" style="104" customWidth="1"/>
    <col min="8175" max="8175" width="11.42578125" style="104"/>
    <col min="8176" max="8176" width="17.7109375" style="104" customWidth="1"/>
    <col min="8177" max="8177" width="3.42578125" style="104" customWidth="1"/>
    <col min="8178" max="8178" width="11.42578125" style="104"/>
    <col min="8179" max="8179" width="23.7109375" style="104" customWidth="1"/>
    <col min="8180" max="8180" width="10" style="104" customWidth="1"/>
    <col min="8181" max="8181" width="11.42578125" style="104"/>
    <col min="8182" max="8183" width="14.7109375" style="104" customWidth="1"/>
    <col min="8184" max="8184" width="12.85546875" style="104" customWidth="1"/>
    <col min="8185" max="8185" width="3.28515625" style="104" customWidth="1"/>
    <col min="8186" max="8186" width="30.28515625" style="104" customWidth="1"/>
    <col min="8187" max="8187" width="5" style="104" customWidth="1"/>
    <col min="8188" max="8188" width="11.42578125" style="104"/>
    <col min="8189" max="8189" width="14.28515625" style="104" customWidth="1"/>
    <col min="8190" max="8190" width="5.7109375" style="104" customWidth="1"/>
    <col min="8191" max="8191" width="11.42578125" style="104"/>
    <col min="8192" max="8192" width="17.28515625" style="104" customWidth="1"/>
    <col min="8193" max="8193" width="12.7109375" style="104" customWidth="1"/>
    <col min="8194" max="8194" width="11.42578125" style="104"/>
    <col min="8195" max="8195" width="5.28515625" style="104" customWidth="1"/>
    <col min="8196" max="8196" width="11.42578125" style="104"/>
    <col min="8197" max="8197" width="17" style="104" customWidth="1"/>
    <col min="8198" max="8198" width="6.28515625" style="104" customWidth="1"/>
    <col min="8199" max="8199" width="11.42578125" style="104"/>
    <col min="8200" max="8200" width="14.28515625" style="104" customWidth="1"/>
    <col min="8201" max="8201" width="7.5703125" style="104" customWidth="1"/>
    <col min="8202" max="8202" width="11.42578125" style="104"/>
    <col min="8203" max="8204" width="14.28515625" style="104" customWidth="1"/>
    <col min="8205" max="8205" width="20.85546875" style="104" customWidth="1"/>
    <col min="8206" max="8206" width="14.42578125" style="104" customWidth="1"/>
    <col min="8207" max="8207" width="15" style="104" customWidth="1"/>
    <col min="8208" max="8208" width="2.7109375" style="104" customWidth="1"/>
    <col min="8209" max="8209" width="11.7109375" style="104" customWidth="1"/>
    <col min="8210" max="8210" width="11.5703125" style="104" customWidth="1"/>
    <col min="8211" max="8211" width="2.28515625" style="104" customWidth="1"/>
    <col min="8212" max="8212" width="41" style="104" customWidth="1"/>
    <col min="8213" max="8213" width="14.28515625" style="104" customWidth="1"/>
    <col min="8214" max="8215" width="11.5703125" style="104" customWidth="1"/>
    <col min="8216" max="8216" width="21.85546875" style="104" customWidth="1"/>
    <col min="8217" max="8408" width="11.42578125" style="104"/>
    <col min="8409" max="8409" width="21.85546875" style="104" customWidth="1"/>
    <col min="8410" max="8410" width="13.85546875" style="104" customWidth="1"/>
    <col min="8411" max="8411" width="38.7109375" style="104" customWidth="1"/>
    <col min="8412" max="8412" width="3" style="104" bestFit="1" customWidth="1"/>
    <col min="8413" max="8413" width="32.28515625" style="104" customWidth="1"/>
    <col min="8414" max="8414" width="46.28515625" style="104" customWidth="1"/>
    <col min="8415" max="8415" width="19" style="104" customWidth="1"/>
    <col min="8416" max="8416" width="11.42578125" style="104"/>
    <col min="8417" max="8417" width="17.7109375" style="104" customWidth="1"/>
    <col min="8418" max="8418" width="11.42578125" style="104"/>
    <col min="8419" max="8419" width="22.28515625" style="104" customWidth="1"/>
    <col min="8420" max="8420" width="5.28515625" style="104" customWidth="1"/>
    <col min="8421" max="8421" width="36.28515625" style="104" customWidth="1"/>
    <col min="8422" max="8422" width="5.7109375" style="104" customWidth="1"/>
    <col min="8423" max="8423" width="11.42578125" style="104"/>
    <col min="8424" max="8424" width="20.7109375" style="104" customWidth="1"/>
    <col min="8425" max="8425" width="4.85546875" style="104" customWidth="1"/>
    <col min="8426" max="8426" width="11.42578125" style="104"/>
    <col min="8427" max="8427" width="24.7109375" style="104" customWidth="1"/>
    <col min="8428" max="8428" width="12.28515625" style="104" customWidth="1"/>
    <col min="8429" max="8429" width="11.42578125" style="104"/>
    <col min="8430" max="8430" width="3.42578125" style="104" customWidth="1"/>
    <col min="8431" max="8431" width="11.42578125" style="104"/>
    <col min="8432" max="8432" width="17.7109375" style="104" customWidth="1"/>
    <col min="8433" max="8433" width="3.42578125" style="104" customWidth="1"/>
    <col min="8434" max="8434" width="11.42578125" style="104"/>
    <col min="8435" max="8435" width="23.7109375" style="104" customWidth="1"/>
    <col min="8436" max="8436" width="10" style="104" customWidth="1"/>
    <col min="8437" max="8437" width="11.42578125" style="104"/>
    <col min="8438" max="8439" width="14.7109375" style="104" customWidth="1"/>
    <col min="8440" max="8440" width="12.85546875" style="104" customWidth="1"/>
    <col min="8441" max="8441" width="3.28515625" style="104" customWidth="1"/>
    <col min="8442" max="8442" width="30.28515625" style="104" customWidth="1"/>
    <col min="8443" max="8443" width="5" style="104" customWidth="1"/>
    <col min="8444" max="8444" width="11.42578125" style="104"/>
    <col min="8445" max="8445" width="14.28515625" style="104" customWidth="1"/>
    <col min="8446" max="8446" width="5.7109375" style="104" customWidth="1"/>
    <col min="8447" max="8447" width="11.42578125" style="104"/>
    <col min="8448" max="8448" width="17.28515625" style="104" customWidth="1"/>
    <col min="8449" max="8449" width="12.7109375" style="104" customWidth="1"/>
    <col min="8450" max="8450" width="11.42578125" style="104"/>
    <col min="8451" max="8451" width="5.28515625" style="104" customWidth="1"/>
    <col min="8452" max="8452" width="11.42578125" style="104"/>
    <col min="8453" max="8453" width="17" style="104" customWidth="1"/>
    <col min="8454" max="8454" width="6.28515625" style="104" customWidth="1"/>
    <col min="8455" max="8455" width="11.42578125" style="104"/>
    <col min="8456" max="8456" width="14.28515625" style="104" customWidth="1"/>
    <col min="8457" max="8457" width="7.5703125" style="104" customWidth="1"/>
    <col min="8458" max="8458" width="11.42578125" style="104"/>
    <col min="8459" max="8460" width="14.28515625" style="104" customWidth="1"/>
    <col min="8461" max="8461" width="20.85546875" style="104" customWidth="1"/>
    <col min="8462" max="8462" width="14.42578125" style="104" customWidth="1"/>
    <col min="8463" max="8463" width="15" style="104" customWidth="1"/>
    <col min="8464" max="8464" width="2.7109375" style="104" customWidth="1"/>
    <col min="8465" max="8465" width="11.7109375" style="104" customWidth="1"/>
    <col min="8466" max="8466" width="11.5703125" style="104" customWidth="1"/>
    <col min="8467" max="8467" width="2.28515625" style="104" customWidth="1"/>
    <col min="8468" max="8468" width="41" style="104" customWidth="1"/>
    <col min="8469" max="8469" width="14.28515625" style="104" customWidth="1"/>
    <col min="8470" max="8471" width="11.5703125" style="104" customWidth="1"/>
    <col min="8472" max="8472" width="21.85546875" style="104" customWidth="1"/>
    <col min="8473" max="8664" width="11.42578125" style="104"/>
    <col min="8665" max="8665" width="21.85546875" style="104" customWidth="1"/>
    <col min="8666" max="8666" width="13.85546875" style="104" customWidth="1"/>
    <col min="8667" max="8667" width="38.7109375" style="104" customWidth="1"/>
    <col min="8668" max="8668" width="3" style="104" bestFit="1" customWidth="1"/>
    <col min="8669" max="8669" width="32.28515625" style="104" customWidth="1"/>
    <col min="8670" max="8670" width="46.28515625" style="104" customWidth="1"/>
    <col min="8671" max="8671" width="19" style="104" customWidth="1"/>
    <col min="8672" max="8672" width="11.42578125" style="104"/>
    <col min="8673" max="8673" width="17.7109375" style="104" customWidth="1"/>
    <col min="8674" max="8674" width="11.42578125" style="104"/>
    <col min="8675" max="8675" width="22.28515625" style="104" customWidth="1"/>
    <col min="8676" max="8676" width="5.28515625" style="104" customWidth="1"/>
    <col min="8677" max="8677" width="36.28515625" style="104" customWidth="1"/>
    <col min="8678" max="8678" width="5.7109375" style="104" customWidth="1"/>
    <col min="8679" max="8679" width="11.42578125" style="104"/>
    <col min="8680" max="8680" width="20.7109375" style="104" customWidth="1"/>
    <col min="8681" max="8681" width="4.85546875" style="104" customWidth="1"/>
    <col min="8682" max="8682" width="11.42578125" style="104"/>
    <col min="8683" max="8683" width="24.7109375" style="104" customWidth="1"/>
    <col min="8684" max="8684" width="12.28515625" style="104" customWidth="1"/>
    <col min="8685" max="8685" width="11.42578125" style="104"/>
    <col min="8686" max="8686" width="3.42578125" style="104" customWidth="1"/>
    <col min="8687" max="8687" width="11.42578125" style="104"/>
    <col min="8688" max="8688" width="17.7109375" style="104" customWidth="1"/>
    <col min="8689" max="8689" width="3.42578125" style="104" customWidth="1"/>
    <col min="8690" max="8690" width="11.42578125" style="104"/>
    <col min="8691" max="8691" width="23.7109375" style="104" customWidth="1"/>
    <col min="8692" max="8692" width="10" style="104" customWidth="1"/>
    <col min="8693" max="8693" width="11.42578125" style="104"/>
    <col min="8694" max="8695" width="14.7109375" style="104" customWidth="1"/>
    <col min="8696" max="8696" width="12.85546875" style="104" customWidth="1"/>
    <col min="8697" max="8697" width="3.28515625" style="104" customWidth="1"/>
    <col min="8698" max="8698" width="30.28515625" style="104" customWidth="1"/>
    <col min="8699" max="8699" width="5" style="104" customWidth="1"/>
    <col min="8700" max="8700" width="11.42578125" style="104"/>
    <col min="8701" max="8701" width="14.28515625" style="104" customWidth="1"/>
    <col min="8702" max="8702" width="5.7109375" style="104" customWidth="1"/>
    <col min="8703" max="8703" width="11.42578125" style="104"/>
    <col min="8704" max="8704" width="17.28515625" style="104" customWidth="1"/>
    <col min="8705" max="8705" width="12.7109375" style="104" customWidth="1"/>
    <col min="8706" max="8706" width="11.42578125" style="104"/>
    <col min="8707" max="8707" width="5.28515625" style="104" customWidth="1"/>
    <col min="8708" max="8708" width="11.42578125" style="104"/>
    <col min="8709" max="8709" width="17" style="104" customWidth="1"/>
    <col min="8710" max="8710" width="6.28515625" style="104" customWidth="1"/>
    <col min="8711" max="8711" width="11.42578125" style="104"/>
    <col min="8712" max="8712" width="14.28515625" style="104" customWidth="1"/>
    <col min="8713" max="8713" width="7.5703125" style="104" customWidth="1"/>
    <col min="8714" max="8714" width="11.42578125" style="104"/>
    <col min="8715" max="8716" width="14.28515625" style="104" customWidth="1"/>
    <col min="8717" max="8717" width="20.85546875" style="104" customWidth="1"/>
    <col min="8718" max="8718" width="14.42578125" style="104" customWidth="1"/>
    <col min="8719" max="8719" width="15" style="104" customWidth="1"/>
    <col min="8720" max="8720" width="2.7109375" style="104" customWidth="1"/>
    <col min="8721" max="8721" width="11.7109375" style="104" customWidth="1"/>
    <col min="8722" max="8722" width="11.5703125" style="104" customWidth="1"/>
    <col min="8723" max="8723" width="2.28515625" style="104" customWidth="1"/>
    <col min="8724" max="8724" width="41" style="104" customWidth="1"/>
    <col min="8725" max="8725" width="14.28515625" style="104" customWidth="1"/>
    <col min="8726" max="8727" width="11.5703125" style="104" customWidth="1"/>
    <col min="8728" max="8728" width="21.85546875" style="104" customWidth="1"/>
    <col min="8729" max="8920" width="11.42578125" style="104"/>
    <col min="8921" max="8921" width="21.85546875" style="104" customWidth="1"/>
    <col min="8922" max="8922" width="13.85546875" style="104" customWidth="1"/>
    <col min="8923" max="8923" width="38.7109375" style="104" customWidth="1"/>
    <col min="8924" max="8924" width="3" style="104" bestFit="1" customWidth="1"/>
    <col min="8925" max="8925" width="32.28515625" style="104" customWidth="1"/>
    <col min="8926" max="8926" width="46.28515625" style="104" customWidth="1"/>
    <col min="8927" max="8927" width="19" style="104" customWidth="1"/>
    <col min="8928" max="8928" width="11.42578125" style="104"/>
    <col min="8929" max="8929" width="17.7109375" style="104" customWidth="1"/>
    <col min="8930" max="8930" width="11.42578125" style="104"/>
    <col min="8931" max="8931" width="22.28515625" style="104" customWidth="1"/>
    <col min="8932" max="8932" width="5.28515625" style="104" customWidth="1"/>
    <col min="8933" max="8933" width="36.28515625" style="104" customWidth="1"/>
    <col min="8934" max="8934" width="5.7109375" style="104" customWidth="1"/>
    <col min="8935" max="8935" width="11.42578125" style="104"/>
    <col min="8936" max="8936" width="20.7109375" style="104" customWidth="1"/>
    <col min="8937" max="8937" width="4.85546875" style="104" customWidth="1"/>
    <col min="8938" max="8938" width="11.42578125" style="104"/>
    <col min="8939" max="8939" width="24.7109375" style="104" customWidth="1"/>
    <col min="8940" max="8940" width="12.28515625" style="104" customWidth="1"/>
    <col min="8941" max="8941" width="11.42578125" style="104"/>
    <col min="8942" max="8942" width="3.42578125" style="104" customWidth="1"/>
    <col min="8943" max="8943" width="11.42578125" style="104"/>
    <col min="8944" max="8944" width="17.7109375" style="104" customWidth="1"/>
    <col min="8945" max="8945" width="3.42578125" style="104" customWidth="1"/>
    <col min="8946" max="8946" width="11.42578125" style="104"/>
    <col min="8947" max="8947" width="23.7109375" style="104" customWidth="1"/>
    <col min="8948" max="8948" width="10" style="104" customWidth="1"/>
    <col min="8949" max="8949" width="11.42578125" style="104"/>
    <col min="8950" max="8951" width="14.7109375" style="104" customWidth="1"/>
    <col min="8952" max="8952" width="12.85546875" style="104" customWidth="1"/>
    <col min="8953" max="8953" width="3.28515625" style="104" customWidth="1"/>
    <col min="8954" max="8954" width="30.28515625" style="104" customWidth="1"/>
    <col min="8955" max="8955" width="5" style="104" customWidth="1"/>
    <col min="8956" max="8956" width="11.42578125" style="104"/>
    <col min="8957" max="8957" width="14.28515625" style="104" customWidth="1"/>
    <col min="8958" max="8958" width="5.7109375" style="104" customWidth="1"/>
    <col min="8959" max="8959" width="11.42578125" style="104"/>
    <col min="8960" max="8960" width="17.28515625" style="104" customWidth="1"/>
    <col min="8961" max="8961" width="12.7109375" style="104" customWidth="1"/>
    <col min="8962" max="8962" width="11.42578125" style="104"/>
    <col min="8963" max="8963" width="5.28515625" style="104" customWidth="1"/>
    <col min="8964" max="8964" width="11.42578125" style="104"/>
    <col min="8965" max="8965" width="17" style="104" customWidth="1"/>
    <col min="8966" max="8966" width="6.28515625" style="104" customWidth="1"/>
    <col min="8967" max="8967" width="11.42578125" style="104"/>
    <col min="8968" max="8968" width="14.28515625" style="104" customWidth="1"/>
    <col min="8969" max="8969" width="7.5703125" style="104" customWidth="1"/>
    <col min="8970" max="8970" width="11.42578125" style="104"/>
    <col min="8971" max="8972" width="14.28515625" style="104" customWidth="1"/>
    <col min="8973" max="8973" width="20.85546875" style="104" customWidth="1"/>
    <col min="8974" max="8974" width="14.42578125" style="104" customWidth="1"/>
    <col min="8975" max="8975" width="15" style="104" customWidth="1"/>
    <col min="8976" max="8976" width="2.7109375" style="104" customWidth="1"/>
    <col min="8977" max="8977" width="11.7109375" style="104" customWidth="1"/>
    <col min="8978" max="8978" width="11.5703125" style="104" customWidth="1"/>
    <col min="8979" max="8979" width="2.28515625" style="104" customWidth="1"/>
    <col min="8980" max="8980" width="41" style="104" customWidth="1"/>
    <col min="8981" max="8981" width="14.28515625" style="104" customWidth="1"/>
    <col min="8982" max="8983" width="11.5703125" style="104" customWidth="1"/>
    <col min="8984" max="8984" width="21.85546875" style="104" customWidth="1"/>
    <col min="8985" max="9176" width="11.42578125" style="104"/>
    <col min="9177" max="9177" width="21.85546875" style="104" customWidth="1"/>
    <col min="9178" max="9178" width="13.85546875" style="104" customWidth="1"/>
    <col min="9179" max="9179" width="38.7109375" style="104" customWidth="1"/>
    <col min="9180" max="9180" width="3" style="104" bestFit="1" customWidth="1"/>
    <col min="9181" max="9181" width="32.28515625" style="104" customWidth="1"/>
    <col min="9182" max="9182" width="46.28515625" style="104" customWidth="1"/>
    <col min="9183" max="9183" width="19" style="104" customWidth="1"/>
    <col min="9184" max="9184" width="11.42578125" style="104"/>
    <col min="9185" max="9185" width="17.7109375" style="104" customWidth="1"/>
    <col min="9186" max="9186" width="11.42578125" style="104"/>
    <col min="9187" max="9187" width="22.28515625" style="104" customWidth="1"/>
    <col min="9188" max="9188" width="5.28515625" style="104" customWidth="1"/>
    <col min="9189" max="9189" width="36.28515625" style="104" customWidth="1"/>
    <col min="9190" max="9190" width="5.7109375" style="104" customWidth="1"/>
    <col min="9191" max="9191" width="11.42578125" style="104"/>
    <col min="9192" max="9192" width="20.7109375" style="104" customWidth="1"/>
    <col min="9193" max="9193" width="4.85546875" style="104" customWidth="1"/>
    <col min="9194" max="9194" width="11.42578125" style="104"/>
    <col min="9195" max="9195" width="24.7109375" style="104" customWidth="1"/>
    <col min="9196" max="9196" width="12.28515625" style="104" customWidth="1"/>
    <col min="9197" max="9197" width="11.42578125" style="104"/>
    <col min="9198" max="9198" width="3.42578125" style="104" customWidth="1"/>
    <col min="9199" max="9199" width="11.42578125" style="104"/>
    <col min="9200" max="9200" width="17.7109375" style="104" customWidth="1"/>
    <col min="9201" max="9201" width="3.42578125" style="104" customWidth="1"/>
    <col min="9202" max="9202" width="11.42578125" style="104"/>
    <col min="9203" max="9203" width="23.7109375" style="104" customWidth="1"/>
    <col min="9204" max="9204" width="10" style="104" customWidth="1"/>
    <col min="9205" max="9205" width="11.42578125" style="104"/>
    <col min="9206" max="9207" width="14.7109375" style="104" customWidth="1"/>
    <col min="9208" max="9208" width="12.85546875" style="104" customWidth="1"/>
    <col min="9209" max="9209" width="3.28515625" style="104" customWidth="1"/>
    <col min="9210" max="9210" width="30.28515625" style="104" customWidth="1"/>
    <col min="9211" max="9211" width="5" style="104" customWidth="1"/>
    <col min="9212" max="9212" width="11.42578125" style="104"/>
    <col min="9213" max="9213" width="14.28515625" style="104" customWidth="1"/>
    <col min="9214" max="9214" width="5.7109375" style="104" customWidth="1"/>
    <col min="9215" max="9215" width="11.42578125" style="104"/>
    <col min="9216" max="9216" width="17.28515625" style="104" customWidth="1"/>
    <col min="9217" max="9217" width="12.7109375" style="104" customWidth="1"/>
    <col min="9218" max="9218" width="11.42578125" style="104"/>
    <col min="9219" max="9219" width="5.28515625" style="104" customWidth="1"/>
    <col min="9220" max="9220" width="11.42578125" style="104"/>
    <col min="9221" max="9221" width="17" style="104" customWidth="1"/>
    <col min="9222" max="9222" width="6.28515625" style="104" customWidth="1"/>
    <col min="9223" max="9223" width="11.42578125" style="104"/>
    <col min="9224" max="9224" width="14.28515625" style="104" customWidth="1"/>
    <col min="9225" max="9225" width="7.5703125" style="104" customWidth="1"/>
    <col min="9226" max="9226" width="11.42578125" style="104"/>
    <col min="9227" max="9228" width="14.28515625" style="104" customWidth="1"/>
    <col min="9229" max="9229" width="20.85546875" style="104" customWidth="1"/>
    <col min="9230" max="9230" width="14.42578125" style="104" customWidth="1"/>
    <col min="9231" max="9231" width="15" style="104" customWidth="1"/>
    <col min="9232" max="9232" width="2.7109375" style="104" customWidth="1"/>
    <col min="9233" max="9233" width="11.7109375" style="104" customWidth="1"/>
    <col min="9234" max="9234" width="11.5703125" style="104" customWidth="1"/>
    <col min="9235" max="9235" width="2.28515625" style="104" customWidth="1"/>
    <col min="9236" max="9236" width="41" style="104" customWidth="1"/>
    <col min="9237" max="9237" width="14.28515625" style="104" customWidth="1"/>
    <col min="9238" max="9239" width="11.5703125" style="104" customWidth="1"/>
    <col min="9240" max="9240" width="21.85546875" style="104" customWidth="1"/>
    <col min="9241" max="9432" width="11.42578125" style="104"/>
    <col min="9433" max="9433" width="21.85546875" style="104" customWidth="1"/>
    <col min="9434" max="9434" width="13.85546875" style="104" customWidth="1"/>
    <col min="9435" max="9435" width="38.7109375" style="104" customWidth="1"/>
    <col min="9436" max="9436" width="3" style="104" bestFit="1" customWidth="1"/>
    <col min="9437" max="9437" width="32.28515625" style="104" customWidth="1"/>
    <col min="9438" max="9438" width="46.28515625" style="104" customWidth="1"/>
    <col min="9439" max="9439" width="19" style="104" customWidth="1"/>
    <col min="9440" max="9440" width="11.42578125" style="104"/>
    <col min="9441" max="9441" width="17.7109375" style="104" customWidth="1"/>
    <col min="9442" max="9442" width="11.42578125" style="104"/>
    <col min="9443" max="9443" width="22.28515625" style="104" customWidth="1"/>
    <col min="9444" max="9444" width="5.28515625" style="104" customWidth="1"/>
    <col min="9445" max="9445" width="36.28515625" style="104" customWidth="1"/>
    <col min="9446" max="9446" width="5.7109375" style="104" customWidth="1"/>
    <col min="9447" max="9447" width="11.42578125" style="104"/>
    <col min="9448" max="9448" width="20.7109375" style="104" customWidth="1"/>
    <col min="9449" max="9449" width="4.85546875" style="104" customWidth="1"/>
    <col min="9450" max="9450" width="11.42578125" style="104"/>
    <col min="9451" max="9451" width="24.7109375" style="104" customWidth="1"/>
    <col min="9452" max="9452" width="12.28515625" style="104" customWidth="1"/>
    <col min="9453" max="9453" width="11.42578125" style="104"/>
    <col min="9454" max="9454" width="3.42578125" style="104" customWidth="1"/>
    <col min="9455" max="9455" width="11.42578125" style="104"/>
    <col min="9456" max="9456" width="17.7109375" style="104" customWidth="1"/>
    <col min="9457" max="9457" width="3.42578125" style="104" customWidth="1"/>
    <col min="9458" max="9458" width="11.42578125" style="104"/>
    <col min="9459" max="9459" width="23.7109375" style="104" customWidth="1"/>
    <col min="9460" max="9460" width="10" style="104" customWidth="1"/>
    <col min="9461" max="9461" width="11.42578125" style="104"/>
    <col min="9462" max="9463" width="14.7109375" style="104" customWidth="1"/>
    <col min="9464" max="9464" width="12.85546875" style="104" customWidth="1"/>
    <col min="9465" max="9465" width="3.28515625" style="104" customWidth="1"/>
    <col min="9466" max="9466" width="30.28515625" style="104" customWidth="1"/>
    <col min="9467" max="9467" width="5" style="104" customWidth="1"/>
    <col min="9468" max="9468" width="11.42578125" style="104"/>
    <col min="9469" max="9469" width="14.28515625" style="104" customWidth="1"/>
    <col min="9470" max="9470" width="5.7109375" style="104" customWidth="1"/>
    <col min="9471" max="9471" width="11.42578125" style="104"/>
    <col min="9472" max="9472" width="17.28515625" style="104" customWidth="1"/>
    <col min="9473" max="9473" width="12.7109375" style="104" customWidth="1"/>
    <col min="9474" max="9474" width="11.42578125" style="104"/>
    <col min="9475" max="9475" width="5.28515625" style="104" customWidth="1"/>
    <col min="9476" max="9476" width="11.42578125" style="104"/>
    <col min="9477" max="9477" width="17" style="104" customWidth="1"/>
    <col min="9478" max="9478" width="6.28515625" style="104" customWidth="1"/>
    <col min="9479" max="9479" width="11.42578125" style="104"/>
    <col min="9480" max="9480" width="14.28515625" style="104" customWidth="1"/>
    <col min="9481" max="9481" width="7.5703125" style="104" customWidth="1"/>
    <col min="9482" max="9482" width="11.42578125" style="104"/>
    <col min="9483" max="9484" width="14.28515625" style="104" customWidth="1"/>
    <col min="9485" max="9485" width="20.85546875" style="104" customWidth="1"/>
    <col min="9486" max="9486" width="14.42578125" style="104" customWidth="1"/>
    <col min="9487" max="9487" width="15" style="104" customWidth="1"/>
    <col min="9488" max="9488" width="2.7109375" style="104" customWidth="1"/>
    <col min="9489" max="9489" width="11.7109375" style="104" customWidth="1"/>
    <col min="9490" max="9490" width="11.5703125" style="104" customWidth="1"/>
    <col min="9491" max="9491" width="2.28515625" style="104" customWidth="1"/>
    <col min="9492" max="9492" width="41" style="104" customWidth="1"/>
    <col min="9493" max="9493" width="14.28515625" style="104" customWidth="1"/>
    <col min="9494" max="9495" width="11.5703125" style="104" customWidth="1"/>
    <col min="9496" max="9496" width="21.85546875" style="104" customWidth="1"/>
    <col min="9497" max="9688" width="11.42578125" style="104"/>
    <col min="9689" max="9689" width="21.85546875" style="104" customWidth="1"/>
    <col min="9690" max="9690" width="13.85546875" style="104" customWidth="1"/>
    <col min="9691" max="9691" width="38.7109375" style="104" customWidth="1"/>
    <col min="9692" max="9692" width="3" style="104" bestFit="1" customWidth="1"/>
    <col min="9693" max="9693" width="32.28515625" style="104" customWidth="1"/>
    <col min="9694" max="9694" width="46.28515625" style="104" customWidth="1"/>
    <col min="9695" max="9695" width="19" style="104" customWidth="1"/>
    <col min="9696" max="9696" width="11.42578125" style="104"/>
    <col min="9697" max="9697" width="17.7109375" style="104" customWidth="1"/>
    <col min="9698" max="9698" width="11.42578125" style="104"/>
    <col min="9699" max="9699" width="22.28515625" style="104" customWidth="1"/>
    <col min="9700" max="9700" width="5.28515625" style="104" customWidth="1"/>
    <col min="9701" max="9701" width="36.28515625" style="104" customWidth="1"/>
    <col min="9702" max="9702" width="5.7109375" style="104" customWidth="1"/>
    <col min="9703" max="9703" width="11.42578125" style="104"/>
    <col min="9704" max="9704" width="20.7109375" style="104" customWidth="1"/>
    <col min="9705" max="9705" width="4.85546875" style="104" customWidth="1"/>
    <col min="9706" max="9706" width="11.42578125" style="104"/>
    <col min="9707" max="9707" width="24.7109375" style="104" customWidth="1"/>
    <col min="9708" max="9708" width="12.28515625" style="104" customWidth="1"/>
    <col min="9709" max="9709" width="11.42578125" style="104"/>
    <col min="9710" max="9710" width="3.42578125" style="104" customWidth="1"/>
    <col min="9711" max="9711" width="11.42578125" style="104"/>
    <col min="9712" max="9712" width="17.7109375" style="104" customWidth="1"/>
    <col min="9713" max="9713" width="3.42578125" style="104" customWidth="1"/>
    <col min="9714" max="9714" width="11.42578125" style="104"/>
    <col min="9715" max="9715" width="23.7109375" style="104" customWidth="1"/>
    <col min="9716" max="9716" width="10" style="104" customWidth="1"/>
    <col min="9717" max="9717" width="11.42578125" style="104"/>
    <col min="9718" max="9719" width="14.7109375" style="104" customWidth="1"/>
    <col min="9720" max="9720" width="12.85546875" style="104" customWidth="1"/>
    <col min="9721" max="9721" width="3.28515625" style="104" customWidth="1"/>
    <col min="9722" max="9722" width="30.28515625" style="104" customWidth="1"/>
    <col min="9723" max="9723" width="5" style="104" customWidth="1"/>
    <col min="9724" max="9724" width="11.42578125" style="104"/>
    <col min="9725" max="9725" width="14.28515625" style="104" customWidth="1"/>
    <col min="9726" max="9726" width="5.7109375" style="104" customWidth="1"/>
    <col min="9727" max="9727" width="11.42578125" style="104"/>
    <col min="9728" max="9728" width="17.28515625" style="104" customWidth="1"/>
    <col min="9729" max="9729" width="12.7109375" style="104" customWidth="1"/>
    <col min="9730" max="9730" width="11.42578125" style="104"/>
    <col min="9731" max="9731" width="5.28515625" style="104" customWidth="1"/>
    <col min="9732" max="9732" width="11.42578125" style="104"/>
    <col min="9733" max="9733" width="17" style="104" customWidth="1"/>
    <col min="9734" max="9734" width="6.28515625" style="104" customWidth="1"/>
    <col min="9735" max="9735" width="11.42578125" style="104"/>
    <col min="9736" max="9736" width="14.28515625" style="104" customWidth="1"/>
    <col min="9737" max="9737" width="7.5703125" style="104" customWidth="1"/>
    <col min="9738" max="9738" width="11.42578125" style="104"/>
    <col min="9739" max="9740" width="14.28515625" style="104" customWidth="1"/>
    <col min="9741" max="9741" width="20.85546875" style="104" customWidth="1"/>
    <col min="9742" max="9742" width="14.42578125" style="104" customWidth="1"/>
    <col min="9743" max="9743" width="15" style="104" customWidth="1"/>
    <col min="9744" max="9744" width="2.7109375" style="104" customWidth="1"/>
    <col min="9745" max="9745" width="11.7109375" style="104" customWidth="1"/>
    <col min="9746" max="9746" width="11.5703125" style="104" customWidth="1"/>
    <col min="9747" max="9747" width="2.28515625" style="104" customWidth="1"/>
    <col min="9748" max="9748" width="41" style="104" customWidth="1"/>
    <col min="9749" max="9749" width="14.28515625" style="104" customWidth="1"/>
    <col min="9750" max="9751" width="11.5703125" style="104" customWidth="1"/>
    <col min="9752" max="9752" width="21.85546875" style="104" customWidth="1"/>
    <col min="9753" max="9944" width="11.42578125" style="104"/>
    <col min="9945" max="9945" width="21.85546875" style="104" customWidth="1"/>
    <col min="9946" max="9946" width="13.85546875" style="104" customWidth="1"/>
    <col min="9947" max="9947" width="38.7109375" style="104" customWidth="1"/>
    <col min="9948" max="9948" width="3" style="104" bestFit="1" customWidth="1"/>
    <col min="9949" max="9949" width="32.28515625" style="104" customWidth="1"/>
    <col min="9950" max="9950" width="46.28515625" style="104" customWidth="1"/>
    <col min="9951" max="9951" width="19" style="104" customWidth="1"/>
    <col min="9952" max="9952" width="11.42578125" style="104"/>
    <col min="9953" max="9953" width="17.7109375" style="104" customWidth="1"/>
    <col min="9954" max="9954" width="11.42578125" style="104"/>
    <col min="9955" max="9955" width="22.28515625" style="104" customWidth="1"/>
    <col min="9956" max="9956" width="5.28515625" style="104" customWidth="1"/>
    <col min="9957" max="9957" width="36.28515625" style="104" customWidth="1"/>
    <col min="9958" max="9958" width="5.7109375" style="104" customWidth="1"/>
    <col min="9959" max="9959" width="11.42578125" style="104"/>
    <col min="9960" max="9960" width="20.7109375" style="104" customWidth="1"/>
    <col min="9961" max="9961" width="4.85546875" style="104" customWidth="1"/>
    <col min="9962" max="9962" width="11.42578125" style="104"/>
    <col min="9963" max="9963" width="24.7109375" style="104" customWidth="1"/>
    <col min="9964" max="9964" width="12.28515625" style="104" customWidth="1"/>
    <col min="9965" max="9965" width="11.42578125" style="104"/>
    <col min="9966" max="9966" width="3.42578125" style="104" customWidth="1"/>
    <col min="9967" max="9967" width="11.42578125" style="104"/>
    <col min="9968" max="9968" width="17.7109375" style="104" customWidth="1"/>
    <col min="9969" max="9969" width="3.42578125" style="104" customWidth="1"/>
    <col min="9970" max="9970" width="11.42578125" style="104"/>
    <col min="9971" max="9971" width="23.7109375" style="104" customWidth="1"/>
    <col min="9972" max="9972" width="10" style="104" customWidth="1"/>
    <col min="9973" max="9973" width="11.42578125" style="104"/>
    <col min="9974" max="9975" width="14.7109375" style="104" customWidth="1"/>
    <col min="9976" max="9976" width="12.85546875" style="104" customWidth="1"/>
    <col min="9977" max="9977" width="3.28515625" style="104" customWidth="1"/>
    <col min="9978" max="9978" width="30.28515625" style="104" customWidth="1"/>
    <col min="9979" max="9979" width="5" style="104" customWidth="1"/>
    <col min="9980" max="9980" width="11.42578125" style="104"/>
    <col min="9981" max="9981" width="14.28515625" style="104" customWidth="1"/>
    <col min="9982" max="9982" width="5.7109375" style="104" customWidth="1"/>
    <col min="9983" max="9983" width="11.42578125" style="104"/>
    <col min="9984" max="9984" width="17.28515625" style="104" customWidth="1"/>
    <col min="9985" max="9985" width="12.7109375" style="104" customWidth="1"/>
    <col min="9986" max="9986" width="11.42578125" style="104"/>
    <col min="9987" max="9987" width="5.28515625" style="104" customWidth="1"/>
    <col min="9988" max="9988" width="11.42578125" style="104"/>
    <col min="9989" max="9989" width="17" style="104" customWidth="1"/>
    <col min="9990" max="9990" width="6.28515625" style="104" customWidth="1"/>
    <col min="9991" max="9991" width="11.42578125" style="104"/>
    <col min="9992" max="9992" width="14.28515625" style="104" customWidth="1"/>
    <col min="9993" max="9993" width="7.5703125" style="104" customWidth="1"/>
    <col min="9994" max="9994" width="11.42578125" style="104"/>
    <col min="9995" max="9996" width="14.28515625" style="104" customWidth="1"/>
    <col min="9997" max="9997" width="20.85546875" style="104" customWidth="1"/>
    <col min="9998" max="9998" width="14.42578125" style="104" customWidth="1"/>
    <col min="9999" max="9999" width="15" style="104" customWidth="1"/>
    <col min="10000" max="10000" width="2.7109375" style="104" customWidth="1"/>
    <col min="10001" max="10001" width="11.7109375" style="104" customWidth="1"/>
    <col min="10002" max="10002" width="11.5703125" style="104" customWidth="1"/>
    <col min="10003" max="10003" width="2.28515625" style="104" customWidth="1"/>
    <col min="10004" max="10004" width="41" style="104" customWidth="1"/>
    <col min="10005" max="10005" width="14.28515625" style="104" customWidth="1"/>
    <col min="10006" max="10007" width="11.5703125" style="104" customWidth="1"/>
    <col min="10008" max="10008" width="21.85546875" style="104" customWidth="1"/>
    <col min="10009" max="10200" width="11.42578125" style="104"/>
    <col min="10201" max="10201" width="21.85546875" style="104" customWidth="1"/>
    <col min="10202" max="10202" width="13.85546875" style="104" customWidth="1"/>
    <col min="10203" max="10203" width="38.7109375" style="104" customWidth="1"/>
    <col min="10204" max="10204" width="3" style="104" bestFit="1" customWidth="1"/>
    <col min="10205" max="10205" width="32.28515625" style="104" customWidth="1"/>
    <col min="10206" max="10206" width="46.28515625" style="104" customWidth="1"/>
    <col min="10207" max="10207" width="19" style="104" customWidth="1"/>
    <col min="10208" max="10208" width="11.42578125" style="104"/>
    <col min="10209" max="10209" width="17.7109375" style="104" customWidth="1"/>
    <col min="10210" max="10210" width="11.42578125" style="104"/>
    <col min="10211" max="10211" width="22.28515625" style="104" customWidth="1"/>
    <col min="10212" max="10212" width="5.28515625" style="104" customWidth="1"/>
    <col min="10213" max="10213" width="36.28515625" style="104" customWidth="1"/>
    <col min="10214" max="10214" width="5.7109375" style="104" customWidth="1"/>
    <col min="10215" max="10215" width="11.42578125" style="104"/>
    <col min="10216" max="10216" width="20.7109375" style="104" customWidth="1"/>
    <col min="10217" max="10217" width="4.85546875" style="104" customWidth="1"/>
    <col min="10218" max="10218" width="11.42578125" style="104"/>
    <col min="10219" max="10219" width="24.7109375" style="104" customWidth="1"/>
    <col min="10220" max="10220" width="12.28515625" style="104" customWidth="1"/>
    <col min="10221" max="10221" width="11.42578125" style="104"/>
    <col min="10222" max="10222" width="3.42578125" style="104" customWidth="1"/>
    <col min="10223" max="10223" width="11.42578125" style="104"/>
    <col min="10224" max="10224" width="17.7109375" style="104" customWidth="1"/>
    <col min="10225" max="10225" width="3.42578125" style="104" customWidth="1"/>
    <col min="10226" max="10226" width="11.42578125" style="104"/>
    <col min="10227" max="10227" width="23.7109375" style="104" customWidth="1"/>
    <col min="10228" max="10228" width="10" style="104" customWidth="1"/>
    <col min="10229" max="10229" width="11.42578125" style="104"/>
    <col min="10230" max="10231" width="14.7109375" style="104" customWidth="1"/>
    <col min="10232" max="10232" width="12.85546875" style="104" customWidth="1"/>
    <col min="10233" max="10233" width="3.28515625" style="104" customWidth="1"/>
    <col min="10234" max="10234" width="30.28515625" style="104" customWidth="1"/>
    <col min="10235" max="10235" width="5" style="104" customWidth="1"/>
    <col min="10236" max="10236" width="11.42578125" style="104"/>
    <col min="10237" max="10237" width="14.28515625" style="104" customWidth="1"/>
    <col min="10238" max="10238" width="5.7109375" style="104" customWidth="1"/>
    <col min="10239" max="10239" width="11.42578125" style="104"/>
    <col min="10240" max="10240" width="17.28515625" style="104" customWidth="1"/>
    <col min="10241" max="10241" width="12.7109375" style="104" customWidth="1"/>
    <col min="10242" max="10242" width="11.42578125" style="104"/>
    <col min="10243" max="10243" width="5.28515625" style="104" customWidth="1"/>
    <col min="10244" max="10244" width="11.42578125" style="104"/>
    <col min="10245" max="10245" width="17" style="104" customWidth="1"/>
    <col min="10246" max="10246" width="6.28515625" style="104" customWidth="1"/>
    <col min="10247" max="10247" width="11.42578125" style="104"/>
    <col min="10248" max="10248" width="14.28515625" style="104" customWidth="1"/>
    <col min="10249" max="10249" width="7.5703125" style="104" customWidth="1"/>
    <col min="10250" max="10250" width="11.42578125" style="104"/>
    <col min="10251" max="10252" width="14.28515625" style="104" customWidth="1"/>
    <col min="10253" max="10253" width="20.85546875" style="104" customWidth="1"/>
    <col min="10254" max="10254" width="14.42578125" style="104" customWidth="1"/>
    <col min="10255" max="10255" width="15" style="104" customWidth="1"/>
    <col min="10256" max="10256" width="2.7109375" style="104" customWidth="1"/>
    <col min="10257" max="10257" width="11.7109375" style="104" customWidth="1"/>
    <col min="10258" max="10258" width="11.5703125" style="104" customWidth="1"/>
    <col min="10259" max="10259" width="2.28515625" style="104" customWidth="1"/>
    <col min="10260" max="10260" width="41" style="104" customWidth="1"/>
    <col min="10261" max="10261" width="14.28515625" style="104" customWidth="1"/>
    <col min="10262" max="10263" width="11.5703125" style="104" customWidth="1"/>
    <col min="10264" max="10264" width="21.85546875" style="104" customWidth="1"/>
    <col min="10265" max="10456" width="11.42578125" style="104"/>
    <col min="10457" max="10457" width="21.85546875" style="104" customWidth="1"/>
    <col min="10458" max="10458" width="13.85546875" style="104" customWidth="1"/>
    <col min="10459" max="10459" width="38.7109375" style="104" customWidth="1"/>
    <col min="10460" max="10460" width="3" style="104" bestFit="1" customWidth="1"/>
    <col min="10461" max="10461" width="32.28515625" style="104" customWidth="1"/>
    <col min="10462" max="10462" width="46.28515625" style="104" customWidth="1"/>
    <col min="10463" max="10463" width="19" style="104" customWidth="1"/>
    <col min="10464" max="10464" width="11.42578125" style="104"/>
    <col min="10465" max="10465" width="17.7109375" style="104" customWidth="1"/>
    <col min="10466" max="10466" width="11.42578125" style="104"/>
    <col min="10467" max="10467" width="22.28515625" style="104" customWidth="1"/>
    <col min="10468" max="10468" width="5.28515625" style="104" customWidth="1"/>
    <col min="10469" max="10469" width="36.28515625" style="104" customWidth="1"/>
    <col min="10470" max="10470" width="5.7109375" style="104" customWidth="1"/>
    <col min="10471" max="10471" width="11.42578125" style="104"/>
    <col min="10472" max="10472" width="20.7109375" style="104" customWidth="1"/>
    <col min="10473" max="10473" width="4.85546875" style="104" customWidth="1"/>
    <col min="10474" max="10474" width="11.42578125" style="104"/>
    <col min="10475" max="10475" width="24.7109375" style="104" customWidth="1"/>
    <col min="10476" max="10476" width="12.28515625" style="104" customWidth="1"/>
    <col min="10477" max="10477" width="11.42578125" style="104"/>
    <col min="10478" max="10478" width="3.42578125" style="104" customWidth="1"/>
    <col min="10479" max="10479" width="11.42578125" style="104"/>
    <col min="10480" max="10480" width="17.7109375" style="104" customWidth="1"/>
    <col min="10481" max="10481" width="3.42578125" style="104" customWidth="1"/>
    <col min="10482" max="10482" width="11.42578125" style="104"/>
    <col min="10483" max="10483" width="23.7109375" style="104" customWidth="1"/>
    <col min="10484" max="10484" width="10" style="104" customWidth="1"/>
    <col min="10485" max="10485" width="11.42578125" style="104"/>
    <col min="10486" max="10487" width="14.7109375" style="104" customWidth="1"/>
    <col min="10488" max="10488" width="12.85546875" style="104" customWidth="1"/>
    <col min="10489" max="10489" width="3.28515625" style="104" customWidth="1"/>
    <col min="10490" max="10490" width="30.28515625" style="104" customWidth="1"/>
    <col min="10491" max="10491" width="5" style="104" customWidth="1"/>
    <col min="10492" max="10492" width="11.42578125" style="104"/>
    <col min="10493" max="10493" width="14.28515625" style="104" customWidth="1"/>
    <col min="10494" max="10494" width="5.7109375" style="104" customWidth="1"/>
    <col min="10495" max="10495" width="11.42578125" style="104"/>
    <col min="10496" max="10496" width="17.28515625" style="104" customWidth="1"/>
    <col min="10497" max="10497" width="12.7109375" style="104" customWidth="1"/>
    <col min="10498" max="10498" width="11.42578125" style="104"/>
    <col min="10499" max="10499" width="5.28515625" style="104" customWidth="1"/>
    <col min="10500" max="10500" width="11.42578125" style="104"/>
    <col min="10501" max="10501" width="17" style="104" customWidth="1"/>
    <col min="10502" max="10502" width="6.28515625" style="104" customWidth="1"/>
    <col min="10503" max="10503" width="11.42578125" style="104"/>
    <col min="10504" max="10504" width="14.28515625" style="104" customWidth="1"/>
    <col min="10505" max="10505" width="7.5703125" style="104" customWidth="1"/>
    <col min="10506" max="10506" width="11.42578125" style="104"/>
    <col min="10507" max="10508" width="14.28515625" style="104" customWidth="1"/>
    <col min="10509" max="10509" width="20.85546875" style="104" customWidth="1"/>
    <col min="10510" max="10510" width="14.42578125" style="104" customWidth="1"/>
    <col min="10511" max="10511" width="15" style="104" customWidth="1"/>
    <col min="10512" max="10512" width="2.7109375" style="104" customWidth="1"/>
    <col min="10513" max="10513" width="11.7109375" style="104" customWidth="1"/>
    <col min="10514" max="10514" width="11.5703125" style="104" customWidth="1"/>
    <col min="10515" max="10515" width="2.28515625" style="104" customWidth="1"/>
    <col min="10516" max="10516" width="41" style="104" customWidth="1"/>
    <col min="10517" max="10517" width="14.28515625" style="104" customWidth="1"/>
    <col min="10518" max="10519" width="11.5703125" style="104" customWidth="1"/>
    <col min="10520" max="10520" width="21.85546875" style="104" customWidth="1"/>
    <col min="10521" max="10712" width="11.42578125" style="104"/>
    <col min="10713" max="10713" width="21.85546875" style="104" customWidth="1"/>
    <col min="10714" max="10714" width="13.85546875" style="104" customWidth="1"/>
    <col min="10715" max="10715" width="38.7109375" style="104" customWidth="1"/>
    <col min="10716" max="10716" width="3" style="104" bestFit="1" customWidth="1"/>
    <col min="10717" max="10717" width="32.28515625" style="104" customWidth="1"/>
    <col min="10718" max="10718" width="46.28515625" style="104" customWidth="1"/>
    <col min="10719" max="10719" width="19" style="104" customWidth="1"/>
    <col min="10720" max="10720" width="11.42578125" style="104"/>
    <col min="10721" max="10721" width="17.7109375" style="104" customWidth="1"/>
    <col min="10722" max="10722" width="11.42578125" style="104"/>
    <col min="10723" max="10723" width="22.28515625" style="104" customWidth="1"/>
    <col min="10724" max="10724" width="5.28515625" style="104" customWidth="1"/>
    <col min="10725" max="10725" width="36.28515625" style="104" customWidth="1"/>
    <col min="10726" max="10726" width="5.7109375" style="104" customWidth="1"/>
    <col min="10727" max="10727" width="11.42578125" style="104"/>
    <col min="10728" max="10728" width="20.7109375" style="104" customWidth="1"/>
    <col min="10729" max="10729" width="4.85546875" style="104" customWidth="1"/>
    <col min="10730" max="10730" width="11.42578125" style="104"/>
    <col min="10731" max="10731" width="24.7109375" style="104" customWidth="1"/>
    <col min="10732" max="10732" width="12.28515625" style="104" customWidth="1"/>
    <col min="10733" max="10733" width="11.42578125" style="104"/>
    <col min="10734" max="10734" width="3.42578125" style="104" customWidth="1"/>
    <col min="10735" max="10735" width="11.42578125" style="104"/>
    <col min="10736" max="10736" width="17.7109375" style="104" customWidth="1"/>
    <col min="10737" max="10737" width="3.42578125" style="104" customWidth="1"/>
    <col min="10738" max="10738" width="11.42578125" style="104"/>
    <col min="10739" max="10739" width="23.7109375" style="104" customWidth="1"/>
    <col min="10740" max="10740" width="10" style="104" customWidth="1"/>
    <col min="10741" max="10741" width="11.42578125" style="104"/>
    <col min="10742" max="10743" width="14.7109375" style="104" customWidth="1"/>
    <col min="10744" max="10744" width="12.85546875" style="104" customWidth="1"/>
    <col min="10745" max="10745" width="3.28515625" style="104" customWidth="1"/>
    <col min="10746" max="10746" width="30.28515625" style="104" customWidth="1"/>
    <col min="10747" max="10747" width="5" style="104" customWidth="1"/>
    <col min="10748" max="10748" width="11.42578125" style="104"/>
    <col min="10749" max="10749" width="14.28515625" style="104" customWidth="1"/>
    <col min="10750" max="10750" width="5.7109375" style="104" customWidth="1"/>
    <col min="10751" max="10751" width="11.42578125" style="104"/>
    <col min="10752" max="10752" width="17.28515625" style="104" customWidth="1"/>
    <col min="10753" max="10753" width="12.7109375" style="104" customWidth="1"/>
    <col min="10754" max="10754" width="11.42578125" style="104"/>
    <col min="10755" max="10755" width="5.28515625" style="104" customWidth="1"/>
    <col min="10756" max="10756" width="11.42578125" style="104"/>
    <col min="10757" max="10757" width="17" style="104" customWidth="1"/>
    <col min="10758" max="10758" width="6.28515625" style="104" customWidth="1"/>
    <col min="10759" max="10759" width="11.42578125" style="104"/>
    <col min="10760" max="10760" width="14.28515625" style="104" customWidth="1"/>
    <col min="10761" max="10761" width="7.5703125" style="104" customWidth="1"/>
    <col min="10762" max="10762" width="11.42578125" style="104"/>
    <col min="10763" max="10764" width="14.28515625" style="104" customWidth="1"/>
    <col min="10765" max="10765" width="20.85546875" style="104" customWidth="1"/>
    <col min="10766" max="10766" width="14.42578125" style="104" customWidth="1"/>
    <col min="10767" max="10767" width="15" style="104" customWidth="1"/>
    <col min="10768" max="10768" width="2.7109375" style="104" customWidth="1"/>
    <col min="10769" max="10769" width="11.7109375" style="104" customWidth="1"/>
    <col min="10770" max="10770" width="11.5703125" style="104" customWidth="1"/>
    <col min="10771" max="10771" width="2.28515625" style="104" customWidth="1"/>
    <col min="10772" max="10772" width="41" style="104" customWidth="1"/>
    <col min="10773" max="10773" width="14.28515625" style="104" customWidth="1"/>
    <col min="10774" max="10775" width="11.5703125" style="104" customWidth="1"/>
    <col min="10776" max="10776" width="21.85546875" style="104" customWidth="1"/>
    <col min="10777" max="10968" width="11.42578125" style="104"/>
    <col min="10969" max="10969" width="21.85546875" style="104" customWidth="1"/>
    <col min="10970" max="10970" width="13.85546875" style="104" customWidth="1"/>
    <col min="10971" max="10971" width="38.7109375" style="104" customWidth="1"/>
    <col min="10972" max="10972" width="3" style="104" bestFit="1" customWidth="1"/>
    <col min="10973" max="10973" width="32.28515625" style="104" customWidth="1"/>
    <col min="10974" max="10974" width="46.28515625" style="104" customWidth="1"/>
    <col min="10975" max="10975" width="19" style="104" customWidth="1"/>
    <col min="10976" max="10976" width="11.42578125" style="104"/>
    <col min="10977" max="10977" width="17.7109375" style="104" customWidth="1"/>
    <col min="10978" max="10978" width="11.42578125" style="104"/>
    <col min="10979" max="10979" width="22.28515625" style="104" customWidth="1"/>
    <col min="10980" max="10980" width="5.28515625" style="104" customWidth="1"/>
    <col min="10981" max="10981" width="36.28515625" style="104" customWidth="1"/>
    <col min="10982" max="10982" width="5.7109375" style="104" customWidth="1"/>
    <col min="10983" max="10983" width="11.42578125" style="104"/>
    <col min="10984" max="10984" width="20.7109375" style="104" customWidth="1"/>
    <col min="10985" max="10985" width="4.85546875" style="104" customWidth="1"/>
    <col min="10986" max="10986" width="11.42578125" style="104"/>
    <col min="10987" max="10987" width="24.7109375" style="104" customWidth="1"/>
    <col min="10988" max="10988" width="12.28515625" style="104" customWidth="1"/>
    <col min="10989" max="10989" width="11.42578125" style="104"/>
    <col min="10990" max="10990" width="3.42578125" style="104" customWidth="1"/>
    <col min="10991" max="10991" width="11.42578125" style="104"/>
    <col min="10992" max="10992" width="17.7109375" style="104" customWidth="1"/>
    <col min="10993" max="10993" width="3.42578125" style="104" customWidth="1"/>
    <col min="10994" max="10994" width="11.42578125" style="104"/>
    <col min="10995" max="10995" width="23.7109375" style="104" customWidth="1"/>
    <col min="10996" max="10996" width="10" style="104" customWidth="1"/>
    <col min="10997" max="10997" width="11.42578125" style="104"/>
    <col min="10998" max="10999" width="14.7109375" style="104" customWidth="1"/>
    <col min="11000" max="11000" width="12.85546875" style="104" customWidth="1"/>
    <col min="11001" max="11001" width="3.28515625" style="104" customWidth="1"/>
    <col min="11002" max="11002" width="30.28515625" style="104" customWidth="1"/>
    <col min="11003" max="11003" width="5" style="104" customWidth="1"/>
    <col min="11004" max="11004" width="11.42578125" style="104"/>
    <col min="11005" max="11005" width="14.28515625" style="104" customWidth="1"/>
    <col min="11006" max="11006" width="5.7109375" style="104" customWidth="1"/>
    <col min="11007" max="11007" width="11.42578125" style="104"/>
    <col min="11008" max="11008" width="17.28515625" style="104" customWidth="1"/>
    <col min="11009" max="11009" width="12.7109375" style="104" customWidth="1"/>
    <col min="11010" max="11010" width="11.42578125" style="104"/>
    <col min="11011" max="11011" width="5.28515625" style="104" customWidth="1"/>
    <col min="11012" max="11012" width="11.42578125" style="104"/>
    <col min="11013" max="11013" width="17" style="104" customWidth="1"/>
    <col min="11014" max="11014" width="6.28515625" style="104" customWidth="1"/>
    <col min="11015" max="11015" width="11.42578125" style="104"/>
    <col min="11016" max="11016" width="14.28515625" style="104" customWidth="1"/>
    <col min="11017" max="11017" width="7.5703125" style="104" customWidth="1"/>
    <col min="11018" max="11018" width="11.42578125" style="104"/>
    <col min="11019" max="11020" width="14.28515625" style="104" customWidth="1"/>
    <col min="11021" max="11021" width="20.85546875" style="104" customWidth="1"/>
    <col min="11022" max="11022" width="14.42578125" style="104" customWidth="1"/>
    <col min="11023" max="11023" width="15" style="104" customWidth="1"/>
    <col min="11024" max="11024" width="2.7109375" style="104" customWidth="1"/>
    <col min="11025" max="11025" width="11.7109375" style="104" customWidth="1"/>
    <col min="11026" max="11026" width="11.5703125" style="104" customWidth="1"/>
    <col min="11027" max="11027" width="2.28515625" style="104" customWidth="1"/>
    <col min="11028" max="11028" width="41" style="104" customWidth="1"/>
    <col min="11029" max="11029" width="14.28515625" style="104" customWidth="1"/>
    <col min="11030" max="11031" width="11.5703125" style="104" customWidth="1"/>
    <col min="11032" max="11032" width="21.85546875" style="104" customWidth="1"/>
    <col min="11033" max="11224" width="11.42578125" style="104"/>
    <col min="11225" max="11225" width="21.85546875" style="104" customWidth="1"/>
    <col min="11226" max="11226" width="13.85546875" style="104" customWidth="1"/>
    <col min="11227" max="11227" width="38.7109375" style="104" customWidth="1"/>
    <col min="11228" max="11228" width="3" style="104" bestFit="1" customWidth="1"/>
    <col min="11229" max="11229" width="32.28515625" style="104" customWidth="1"/>
    <col min="11230" max="11230" width="46.28515625" style="104" customWidth="1"/>
    <col min="11231" max="11231" width="19" style="104" customWidth="1"/>
    <col min="11232" max="11232" width="11.42578125" style="104"/>
    <col min="11233" max="11233" width="17.7109375" style="104" customWidth="1"/>
    <col min="11234" max="11234" width="11.42578125" style="104"/>
    <col min="11235" max="11235" width="22.28515625" style="104" customWidth="1"/>
    <col min="11236" max="11236" width="5.28515625" style="104" customWidth="1"/>
    <col min="11237" max="11237" width="36.28515625" style="104" customWidth="1"/>
    <col min="11238" max="11238" width="5.7109375" style="104" customWidth="1"/>
    <col min="11239" max="11239" width="11.42578125" style="104"/>
    <col min="11240" max="11240" width="20.7109375" style="104" customWidth="1"/>
    <col min="11241" max="11241" width="4.85546875" style="104" customWidth="1"/>
    <col min="11242" max="11242" width="11.42578125" style="104"/>
    <col min="11243" max="11243" width="24.7109375" style="104" customWidth="1"/>
    <col min="11244" max="11244" width="12.28515625" style="104" customWidth="1"/>
    <col min="11245" max="11245" width="11.42578125" style="104"/>
    <col min="11246" max="11246" width="3.42578125" style="104" customWidth="1"/>
    <col min="11247" max="11247" width="11.42578125" style="104"/>
    <col min="11248" max="11248" width="17.7109375" style="104" customWidth="1"/>
    <col min="11249" max="11249" width="3.42578125" style="104" customWidth="1"/>
    <col min="11250" max="11250" width="11.42578125" style="104"/>
    <col min="11251" max="11251" width="23.7109375" style="104" customWidth="1"/>
    <col min="11252" max="11252" width="10" style="104" customWidth="1"/>
    <col min="11253" max="11253" width="11.42578125" style="104"/>
    <col min="11254" max="11255" width="14.7109375" style="104" customWidth="1"/>
    <col min="11256" max="11256" width="12.85546875" style="104" customWidth="1"/>
    <col min="11257" max="11257" width="3.28515625" style="104" customWidth="1"/>
    <col min="11258" max="11258" width="30.28515625" style="104" customWidth="1"/>
    <col min="11259" max="11259" width="5" style="104" customWidth="1"/>
    <col min="11260" max="11260" width="11.42578125" style="104"/>
    <col min="11261" max="11261" width="14.28515625" style="104" customWidth="1"/>
    <col min="11262" max="11262" width="5.7109375" style="104" customWidth="1"/>
    <col min="11263" max="11263" width="11.42578125" style="104"/>
    <col min="11264" max="11264" width="17.28515625" style="104" customWidth="1"/>
    <col min="11265" max="11265" width="12.7109375" style="104" customWidth="1"/>
    <col min="11266" max="11266" width="11.42578125" style="104"/>
    <col min="11267" max="11267" width="5.28515625" style="104" customWidth="1"/>
    <col min="11268" max="11268" width="11.42578125" style="104"/>
    <col min="11269" max="11269" width="17" style="104" customWidth="1"/>
    <col min="11270" max="11270" width="6.28515625" style="104" customWidth="1"/>
    <col min="11271" max="11271" width="11.42578125" style="104"/>
    <col min="11272" max="11272" width="14.28515625" style="104" customWidth="1"/>
    <col min="11273" max="11273" width="7.5703125" style="104" customWidth="1"/>
    <col min="11274" max="11274" width="11.42578125" style="104"/>
    <col min="11275" max="11276" width="14.28515625" style="104" customWidth="1"/>
    <col min="11277" max="11277" width="20.85546875" style="104" customWidth="1"/>
    <col min="11278" max="11278" width="14.42578125" style="104" customWidth="1"/>
    <col min="11279" max="11279" width="15" style="104" customWidth="1"/>
    <col min="11280" max="11280" width="2.7109375" style="104" customWidth="1"/>
    <col min="11281" max="11281" width="11.7109375" style="104" customWidth="1"/>
    <col min="11282" max="11282" width="11.5703125" style="104" customWidth="1"/>
    <col min="11283" max="11283" width="2.28515625" style="104" customWidth="1"/>
    <col min="11284" max="11284" width="41" style="104" customWidth="1"/>
    <col min="11285" max="11285" width="14.28515625" style="104" customWidth="1"/>
    <col min="11286" max="11287" width="11.5703125" style="104" customWidth="1"/>
    <col min="11288" max="11288" width="21.85546875" style="104" customWidth="1"/>
    <col min="11289" max="11480" width="11.42578125" style="104"/>
    <col min="11481" max="11481" width="21.85546875" style="104" customWidth="1"/>
    <col min="11482" max="11482" width="13.85546875" style="104" customWidth="1"/>
    <col min="11483" max="11483" width="38.7109375" style="104" customWidth="1"/>
    <col min="11484" max="11484" width="3" style="104" bestFit="1" customWidth="1"/>
    <col min="11485" max="11485" width="32.28515625" style="104" customWidth="1"/>
    <col min="11486" max="11486" width="46.28515625" style="104" customWidth="1"/>
    <col min="11487" max="11487" width="19" style="104" customWidth="1"/>
    <col min="11488" max="11488" width="11.42578125" style="104"/>
    <col min="11489" max="11489" width="17.7109375" style="104" customWidth="1"/>
    <col min="11490" max="11490" width="11.42578125" style="104"/>
    <col min="11491" max="11491" width="22.28515625" style="104" customWidth="1"/>
    <col min="11492" max="11492" width="5.28515625" style="104" customWidth="1"/>
    <col min="11493" max="11493" width="36.28515625" style="104" customWidth="1"/>
    <col min="11494" max="11494" width="5.7109375" style="104" customWidth="1"/>
    <col min="11495" max="11495" width="11.42578125" style="104"/>
    <col min="11496" max="11496" width="20.7109375" style="104" customWidth="1"/>
    <col min="11497" max="11497" width="4.85546875" style="104" customWidth="1"/>
    <col min="11498" max="11498" width="11.42578125" style="104"/>
    <col min="11499" max="11499" width="24.7109375" style="104" customWidth="1"/>
    <col min="11500" max="11500" width="12.28515625" style="104" customWidth="1"/>
    <col min="11501" max="11501" width="11.42578125" style="104"/>
    <col min="11502" max="11502" width="3.42578125" style="104" customWidth="1"/>
    <col min="11503" max="11503" width="11.42578125" style="104"/>
    <col min="11504" max="11504" width="17.7109375" style="104" customWidth="1"/>
    <col min="11505" max="11505" width="3.42578125" style="104" customWidth="1"/>
    <col min="11506" max="11506" width="11.42578125" style="104"/>
    <col min="11507" max="11507" width="23.7109375" style="104" customWidth="1"/>
    <col min="11508" max="11508" width="10" style="104" customWidth="1"/>
    <col min="11509" max="11509" width="11.42578125" style="104"/>
    <col min="11510" max="11511" width="14.7109375" style="104" customWidth="1"/>
    <col min="11512" max="11512" width="12.85546875" style="104" customWidth="1"/>
    <col min="11513" max="11513" width="3.28515625" style="104" customWidth="1"/>
    <col min="11514" max="11514" width="30.28515625" style="104" customWidth="1"/>
    <col min="11515" max="11515" width="5" style="104" customWidth="1"/>
    <col min="11516" max="11516" width="11.42578125" style="104"/>
    <col min="11517" max="11517" width="14.28515625" style="104" customWidth="1"/>
    <col min="11518" max="11518" width="5.7109375" style="104" customWidth="1"/>
    <col min="11519" max="11519" width="11.42578125" style="104"/>
    <col min="11520" max="11520" width="17.28515625" style="104" customWidth="1"/>
    <col min="11521" max="11521" width="12.7109375" style="104" customWidth="1"/>
    <col min="11522" max="11522" width="11.42578125" style="104"/>
    <col min="11523" max="11523" width="5.28515625" style="104" customWidth="1"/>
    <col min="11524" max="11524" width="11.42578125" style="104"/>
    <col min="11525" max="11525" width="17" style="104" customWidth="1"/>
    <col min="11526" max="11526" width="6.28515625" style="104" customWidth="1"/>
    <col min="11527" max="11527" width="11.42578125" style="104"/>
    <col min="11528" max="11528" width="14.28515625" style="104" customWidth="1"/>
    <col min="11529" max="11529" width="7.5703125" style="104" customWidth="1"/>
    <col min="11530" max="11530" width="11.42578125" style="104"/>
    <col min="11531" max="11532" width="14.28515625" style="104" customWidth="1"/>
    <col min="11533" max="11533" width="20.85546875" style="104" customWidth="1"/>
    <col min="11534" max="11534" width="14.42578125" style="104" customWidth="1"/>
    <col min="11535" max="11535" width="15" style="104" customWidth="1"/>
    <col min="11536" max="11536" width="2.7109375" style="104" customWidth="1"/>
    <col min="11537" max="11537" width="11.7109375" style="104" customWidth="1"/>
    <col min="11538" max="11538" width="11.5703125" style="104" customWidth="1"/>
    <col min="11539" max="11539" width="2.28515625" style="104" customWidth="1"/>
    <col min="11540" max="11540" width="41" style="104" customWidth="1"/>
    <col min="11541" max="11541" width="14.28515625" style="104" customWidth="1"/>
    <col min="11542" max="11543" width="11.5703125" style="104" customWidth="1"/>
    <col min="11544" max="11544" width="21.85546875" style="104" customWidth="1"/>
    <col min="11545" max="11736" width="11.42578125" style="104"/>
    <col min="11737" max="11737" width="21.85546875" style="104" customWidth="1"/>
    <col min="11738" max="11738" width="13.85546875" style="104" customWidth="1"/>
    <col min="11739" max="11739" width="38.7109375" style="104" customWidth="1"/>
    <col min="11740" max="11740" width="3" style="104" bestFit="1" customWidth="1"/>
    <col min="11741" max="11741" width="32.28515625" style="104" customWidth="1"/>
    <col min="11742" max="11742" width="46.28515625" style="104" customWidth="1"/>
    <col min="11743" max="11743" width="19" style="104" customWidth="1"/>
    <col min="11744" max="11744" width="11.42578125" style="104"/>
    <col min="11745" max="11745" width="17.7109375" style="104" customWidth="1"/>
    <col min="11746" max="11746" width="11.42578125" style="104"/>
    <col min="11747" max="11747" width="22.28515625" style="104" customWidth="1"/>
    <col min="11748" max="11748" width="5.28515625" style="104" customWidth="1"/>
    <col min="11749" max="11749" width="36.28515625" style="104" customWidth="1"/>
    <col min="11750" max="11750" width="5.7109375" style="104" customWidth="1"/>
    <col min="11751" max="11751" width="11.42578125" style="104"/>
    <col min="11752" max="11752" width="20.7109375" style="104" customWidth="1"/>
    <col min="11753" max="11753" width="4.85546875" style="104" customWidth="1"/>
    <col min="11754" max="11754" width="11.42578125" style="104"/>
    <col min="11755" max="11755" width="24.7109375" style="104" customWidth="1"/>
    <col min="11756" max="11756" width="12.28515625" style="104" customWidth="1"/>
    <col min="11757" max="11757" width="11.42578125" style="104"/>
    <col min="11758" max="11758" width="3.42578125" style="104" customWidth="1"/>
    <col min="11759" max="11759" width="11.42578125" style="104"/>
    <col min="11760" max="11760" width="17.7109375" style="104" customWidth="1"/>
    <col min="11761" max="11761" width="3.42578125" style="104" customWidth="1"/>
    <col min="11762" max="11762" width="11.42578125" style="104"/>
    <col min="11763" max="11763" width="23.7109375" style="104" customWidth="1"/>
    <col min="11764" max="11764" width="10" style="104" customWidth="1"/>
    <col min="11765" max="11765" width="11.42578125" style="104"/>
    <col min="11766" max="11767" width="14.7109375" style="104" customWidth="1"/>
    <col min="11768" max="11768" width="12.85546875" style="104" customWidth="1"/>
    <col min="11769" max="11769" width="3.28515625" style="104" customWidth="1"/>
    <col min="11770" max="11770" width="30.28515625" style="104" customWidth="1"/>
    <col min="11771" max="11771" width="5" style="104" customWidth="1"/>
    <col min="11772" max="11772" width="11.42578125" style="104"/>
    <col min="11773" max="11773" width="14.28515625" style="104" customWidth="1"/>
    <col min="11774" max="11774" width="5.7109375" style="104" customWidth="1"/>
    <col min="11775" max="11775" width="11.42578125" style="104"/>
    <col min="11776" max="11776" width="17.28515625" style="104" customWidth="1"/>
    <col min="11777" max="11777" width="12.7109375" style="104" customWidth="1"/>
    <col min="11778" max="11778" width="11.42578125" style="104"/>
    <col min="11779" max="11779" width="5.28515625" style="104" customWidth="1"/>
    <col min="11780" max="11780" width="11.42578125" style="104"/>
    <col min="11781" max="11781" width="17" style="104" customWidth="1"/>
    <col min="11782" max="11782" width="6.28515625" style="104" customWidth="1"/>
    <col min="11783" max="11783" width="11.42578125" style="104"/>
    <col min="11784" max="11784" width="14.28515625" style="104" customWidth="1"/>
    <col min="11785" max="11785" width="7.5703125" style="104" customWidth="1"/>
    <col min="11786" max="11786" width="11.42578125" style="104"/>
    <col min="11787" max="11788" width="14.28515625" style="104" customWidth="1"/>
    <col min="11789" max="11789" width="20.85546875" style="104" customWidth="1"/>
    <col min="11790" max="11790" width="14.42578125" style="104" customWidth="1"/>
    <col min="11791" max="11791" width="15" style="104" customWidth="1"/>
    <col min="11792" max="11792" width="2.7109375" style="104" customWidth="1"/>
    <col min="11793" max="11793" width="11.7109375" style="104" customWidth="1"/>
    <col min="11794" max="11794" width="11.5703125" style="104" customWidth="1"/>
    <col min="11795" max="11795" width="2.28515625" style="104" customWidth="1"/>
    <col min="11796" max="11796" width="41" style="104" customWidth="1"/>
    <col min="11797" max="11797" width="14.28515625" style="104" customWidth="1"/>
    <col min="11798" max="11799" width="11.5703125" style="104" customWidth="1"/>
    <col min="11800" max="11800" width="21.85546875" style="104" customWidth="1"/>
    <col min="11801" max="11992" width="11.42578125" style="104"/>
    <col min="11993" max="11993" width="21.85546875" style="104" customWidth="1"/>
    <col min="11994" max="11994" width="13.85546875" style="104" customWidth="1"/>
    <col min="11995" max="11995" width="38.7109375" style="104" customWidth="1"/>
    <col min="11996" max="11996" width="3" style="104" bestFit="1" customWidth="1"/>
    <col min="11997" max="11997" width="32.28515625" style="104" customWidth="1"/>
    <col min="11998" max="11998" width="46.28515625" style="104" customWidth="1"/>
    <col min="11999" max="11999" width="19" style="104" customWidth="1"/>
    <col min="12000" max="12000" width="11.42578125" style="104"/>
    <col min="12001" max="12001" width="17.7109375" style="104" customWidth="1"/>
    <col min="12002" max="12002" width="11.42578125" style="104"/>
    <col min="12003" max="12003" width="22.28515625" style="104" customWidth="1"/>
    <col min="12004" max="12004" width="5.28515625" style="104" customWidth="1"/>
    <col min="12005" max="12005" width="36.28515625" style="104" customWidth="1"/>
    <col min="12006" max="12006" width="5.7109375" style="104" customWidth="1"/>
    <col min="12007" max="12007" width="11.42578125" style="104"/>
    <col min="12008" max="12008" width="20.7109375" style="104" customWidth="1"/>
    <col min="12009" max="12009" width="4.85546875" style="104" customWidth="1"/>
    <col min="12010" max="12010" width="11.42578125" style="104"/>
    <col min="12011" max="12011" width="24.7109375" style="104" customWidth="1"/>
    <col min="12012" max="12012" width="12.28515625" style="104" customWidth="1"/>
    <col min="12013" max="12013" width="11.42578125" style="104"/>
    <col min="12014" max="12014" width="3.42578125" style="104" customWidth="1"/>
    <col min="12015" max="12015" width="11.42578125" style="104"/>
    <col min="12016" max="12016" width="17.7109375" style="104" customWidth="1"/>
    <col min="12017" max="12017" width="3.42578125" style="104" customWidth="1"/>
    <col min="12018" max="12018" width="11.42578125" style="104"/>
    <col min="12019" max="12019" width="23.7109375" style="104" customWidth="1"/>
    <col min="12020" max="12020" width="10" style="104" customWidth="1"/>
    <col min="12021" max="12021" width="11.42578125" style="104"/>
    <col min="12022" max="12023" width="14.7109375" style="104" customWidth="1"/>
    <col min="12024" max="12024" width="12.85546875" style="104" customWidth="1"/>
    <col min="12025" max="12025" width="3.28515625" style="104" customWidth="1"/>
    <col min="12026" max="12026" width="30.28515625" style="104" customWidth="1"/>
    <col min="12027" max="12027" width="5" style="104" customWidth="1"/>
    <col min="12028" max="12028" width="11.42578125" style="104"/>
    <col min="12029" max="12029" width="14.28515625" style="104" customWidth="1"/>
    <col min="12030" max="12030" width="5.7109375" style="104" customWidth="1"/>
    <col min="12031" max="12031" width="11.42578125" style="104"/>
    <col min="12032" max="12032" width="17.28515625" style="104" customWidth="1"/>
    <col min="12033" max="12033" width="12.7109375" style="104" customWidth="1"/>
    <col min="12034" max="12034" width="11.42578125" style="104"/>
    <col min="12035" max="12035" width="5.28515625" style="104" customWidth="1"/>
    <col min="12036" max="12036" width="11.42578125" style="104"/>
    <col min="12037" max="12037" width="17" style="104" customWidth="1"/>
    <col min="12038" max="12038" width="6.28515625" style="104" customWidth="1"/>
    <col min="12039" max="12039" width="11.42578125" style="104"/>
    <col min="12040" max="12040" width="14.28515625" style="104" customWidth="1"/>
    <col min="12041" max="12041" width="7.5703125" style="104" customWidth="1"/>
    <col min="12042" max="12042" width="11.42578125" style="104"/>
    <col min="12043" max="12044" width="14.28515625" style="104" customWidth="1"/>
    <col min="12045" max="12045" width="20.85546875" style="104" customWidth="1"/>
    <col min="12046" max="12046" width="14.42578125" style="104" customWidth="1"/>
    <col min="12047" max="12047" width="15" style="104" customWidth="1"/>
    <col min="12048" max="12048" width="2.7109375" style="104" customWidth="1"/>
    <col min="12049" max="12049" width="11.7109375" style="104" customWidth="1"/>
    <col min="12050" max="12050" width="11.5703125" style="104" customWidth="1"/>
    <col min="12051" max="12051" width="2.28515625" style="104" customWidth="1"/>
    <col min="12052" max="12052" width="41" style="104" customWidth="1"/>
    <col min="12053" max="12053" width="14.28515625" style="104" customWidth="1"/>
    <col min="12054" max="12055" width="11.5703125" style="104" customWidth="1"/>
    <col min="12056" max="12056" width="21.85546875" style="104" customWidth="1"/>
    <col min="12057" max="12248" width="11.42578125" style="104"/>
    <col min="12249" max="12249" width="21.85546875" style="104" customWidth="1"/>
    <col min="12250" max="12250" width="13.85546875" style="104" customWidth="1"/>
    <col min="12251" max="12251" width="38.7109375" style="104" customWidth="1"/>
    <col min="12252" max="12252" width="3" style="104" bestFit="1" customWidth="1"/>
    <col min="12253" max="12253" width="32.28515625" style="104" customWidth="1"/>
    <col min="12254" max="12254" width="46.28515625" style="104" customWidth="1"/>
    <col min="12255" max="12255" width="19" style="104" customWidth="1"/>
    <col min="12256" max="12256" width="11.42578125" style="104"/>
    <col min="12257" max="12257" width="17.7109375" style="104" customWidth="1"/>
    <col min="12258" max="12258" width="11.42578125" style="104"/>
    <col min="12259" max="12259" width="22.28515625" style="104" customWidth="1"/>
    <col min="12260" max="12260" width="5.28515625" style="104" customWidth="1"/>
    <col min="12261" max="12261" width="36.28515625" style="104" customWidth="1"/>
    <col min="12262" max="12262" width="5.7109375" style="104" customWidth="1"/>
    <col min="12263" max="12263" width="11.42578125" style="104"/>
    <col min="12264" max="12264" width="20.7109375" style="104" customWidth="1"/>
    <col min="12265" max="12265" width="4.85546875" style="104" customWidth="1"/>
    <col min="12266" max="12266" width="11.42578125" style="104"/>
    <col min="12267" max="12267" width="24.7109375" style="104" customWidth="1"/>
    <col min="12268" max="12268" width="12.28515625" style="104" customWidth="1"/>
    <col min="12269" max="12269" width="11.42578125" style="104"/>
    <col min="12270" max="12270" width="3.42578125" style="104" customWidth="1"/>
    <col min="12271" max="12271" width="11.42578125" style="104"/>
    <col min="12272" max="12272" width="17.7109375" style="104" customWidth="1"/>
    <col min="12273" max="12273" width="3.42578125" style="104" customWidth="1"/>
    <col min="12274" max="12274" width="11.42578125" style="104"/>
    <col min="12275" max="12275" width="23.7109375" style="104" customWidth="1"/>
    <col min="12276" max="12276" width="10" style="104" customWidth="1"/>
    <col min="12277" max="12277" width="11.42578125" style="104"/>
    <col min="12278" max="12279" width="14.7109375" style="104" customWidth="1"/>
    <col min="12280" max="12280" width="12.85546875" style="104" customWidth="1"/>
    <col min="12281" max="12281" width="3.28515625" style="104" customWidth="1"/>
    <col min="12282" max="12282" width="30.28515625" style="104" customWidth="1"/>
    <col min="12283" max="12283" width="5" style="104" customWidth="1"/>
    <col min="12284" max="12284" width="11.42578125" style="104"/>
    <col min="12285" max="12285" width="14.28515625" style="104" customWidth="1"/>
    <col min="12286" max="12286" width="5.7109375" style="104" customWidth="1"/>
    <col min="12287" max="12287" width="11.42578125" style="104"/>
    <col min="12288" max="12288" width="17.28515625" style="104" customWidth="1"/>
    <col min="12289" max="12289" width="12.7109375" style="104" customWidth="1"/>
    <col min="12290" max="12290" width="11.42578125" style="104"/>
    <col min="12291" max="12291" width="5.28515625" style="104" customWidth="1"/>
    <col min="12292" max="12292" width="11.42578125" style="104"/>
    <col min="12293" max="12293" width="17" style="104" customWidth="1"/>
    <col min="12294" max="12294" width="6.28515625" style="104" customWidth="1"/>
    <col min="12295" max="12295" width="11.42578125" style="104"/>
    <col min="12296" max="12296" width="14.28515625" style="104" customWidth="1"/>
    <col min="12297" max="12297" width="7.5703125" style="104" customWidth="1"/>
    <col min="12298" max="12298" width="11.42578125" style="104"/>
    <col min="12299" max="12300" width="14.28515625" style="104" customWidth="1"/>
    <col min="12301" max="12301" width="20.85546875" style="104" customWidth="1"/>
    <col min="12302" max="12302" width="14.42578125" style="104" customWidth="1"/>
    <col min="12303" max="12303" width="15" style="104" customWidth="1"/>
    <col min="12304" max="12304" width="2.7109375" style="104" customWidth="1"/>
    <col min="12305" max="12305" width="11.7109375" style="104" customWidth="1"/>
    <col min="12306" max="12306" width="11.5703125" style="104" customWidth="1"/>
    <col min="12307" max="12307" width="2.28515625" style="104" customWidth="1"/>
    <col min="12308" max="12308" width="41" style="104" customWidth="1"/>
    <col min="12309" max="12309" width="14.28515625" style="104" customWidth="1"/>
    <col min="12310" max="12311" width="11.5703125" style="104" customWidth="1"/>
    <col min="12312" max="12312" width="21.85546875" style="104" customWidth="1"/>
    <col min="12313" max="12504" width="11.42578125" style="104"/>
    <col min="12505" max="12505" width="21.85546875" style="104" customWidth="1"/>
    <col min="12506" max="12506" width="13.85546875" style="104" customWidth="1"/>
    <col min="12507" max="12507" width="38.7109375" style="104" customWidth="1"/>
    <col min="12508" max="12508" width="3" style="104" bestFit="1" customWidth="1"/>
    <col min="12509" max="12509" width="32.28515625" style="104" customWidth="1"/>
    <col min="12510" max="12510" width="46.28515625" style="104" customWidth="1"/>
    <col min="12511" max="12511" width="19" style="104" customWidth="1"/>
    <col min="12512" max="12512" width="11.42578125" style="104"/>
    <col min="12513" max="12513" width="17.7109375" style="104" customWidth="1"/>
    <col min="12514" max="12514" width="11.42578125" style="104"/>
    <col min="12515" max="12515" width="22.28515625" style="104" customWidth="1"/>
    <col min="12516" max="12516" width="5.28515625" style="104" customWidth="1"/>
    <col min="12517" max="12517" width="36.28515625" style="104" customWidth="1"/>
    <col min="12518" max="12518" width="5.7109375" style="104" customWidth="1"/>
    <col min="12519" max="12519" width="11.42578125" style="104"/>
    <col min="12520" max="12520" width="20.7109375" style="104" customWidth="1"/>
    <col min="12521" max="12521" width="4.85546875" style="104" customWidth="1"/>
    <col min="12522" max="12522" width="11.42578125" style="104"/>
    <col min="12523" max="12523" width="24.7109375" style="104" customWidth="1"/>
    <col min="12524" max="12524" width="12.28515625" style="104" customWidth="1"/>
    <col min="12525" max="12525" width="11.42578125" style="104"/>
    <col min="12526" max="12526" width="3.42578125" style="104" customWidth="1"/>
    <col min="12527" max="12527" width="11.42578125" style="104"/>
    <col min="12528" max="12528" width="17.7109375" style="104" customWidth="1"/>
    <col min="12529" max="12529" width="3.42578125" style="104" customWidth="1"/>
    <col min="12530" max="12530" width="11.42578125" style="104"/>
    <col min="12531" max="12531" width="23.7109375" style="104" customWidth="1"/>
    <col min="12532" max="12532" width="10" style="104" customWidth="1"/>
    <col min="12533" max="12533" width="11.42578125" style="104"/>
    <col min="12534" max="12535" width="14.7109375" style="104" customWidth="1"/>
    <col min="12536" max="12536" width="12.85546875" style="104" customWidth="1"/>
    <col min="12537" max="12537" width="3.28515625" style="104" customWidth="1"/>
    <col min="12538" max="12538" width="30.28515625" style="104" customWidth="1"/>
    <col min="12539" max="12539" width="5" style="104" customWidth="1"/>
    <col min="12540" max="12540" width="11.42578125" style="104"/>
    <col min="12541" max="12541" width="14.28515625" style="104" customWidth="1"/>
    <col min="12542" max="12542" width="5.7109375" style="104" customWidth="1"/>
    <col min="12543" max="12543" width="11.42578125" style="104"/>
    <col min="12544" max="12544" width="17.28515625" style="104" customWidth="1"/>
    <col min="12545" max="12545" width="12.7109375" style="104" customWidth="1"/>
    <col min="12546" max="12546" width="11.42578125" style="104"/>
    <col min="12547" max="12547" width="5.28515625" style="104" customWidth="1"/>
    <col min="12548" max="12548" width="11.42578125" style="104"/>
    <col min="12549" max="12549" width="17" style="104" customWidth="1"/>
    <col min="12550" max="12550" width="6.28515625" style="104" customWidth="1"/>
    <col min="12551" max="12551" width="11.42578125" style="104"/>
    <col min="12552" max="12552" width="14.28515625" style="104" customWidth="1"/>
    <col min="12553" max="12553" width="7.5703125" style="104" customWidth="1"/>
    <col min="12554" max="12554" width="11.42578125" style="104"/>
    <col min="12555" max="12556" width="14.28515625" style="104" customWidth="1"/>
    <col min="12557" max="12557" width="20.85546875" style="104" customWidth="1"/>
    <col min="12558" max="12558" width="14.42578125" style="104" customWidth="1"/>
    <col min="12559" max="12559" width="15" style="104" customWidth="1"/>
    <col min="12560" max="12560" width="2.7109375" style="104" customWidth="1"/>
    <col min="12561" max="12561" width="11.7109375" style="104" customWidth="1"/>
    <col min="12562" max="12562" width="11.5703125" style="104" customWidth="1"/>
    <col min="12563" max="12563" width="2.28515625" style="104" customWidth="1"/>
    <col min="12564" max="12564" width="41" style="104" customWidth="1"/>
    <col min="12565" max="12565" width="14.28515625" style="104" customWidth="1"/>
    <col min="12566" max="12567" width="11.5703125" style="104" customWidth="1"/>
    <col min="12568" max="12568" width="21.85546875" style="104" customWidth="1"/>
    <col min="12569" max="12760" width="11.42578125" style="104"/>
    <col min="12761" max="12761" width="21.85546875" style="104" customWidth="1"/>
    <col min="12762" max="12762" width="13.85546875" style="104" customWidth="1"/>
    <col min="12763" max="12763" width="38.7109375" style="104" customWidth="1"/>
    <col min="12764" max="12764" width="3" style="104" bestFit="1" customWidth="1"/>
    <col min="12765" max="12765" width="32.28515625" style="104" customWidth="1"/>
    <col min="12766" max="12766" width="46.28515625" style="104" customWidth="1"/>
    <col min="12767" max="12767" width="19" style="104" customWidth="1"/>
    <col min="12768" max="12768" width="11.42578125" style="104"/>
    <col min="12769" max="12769" width="17.7109375" style="104" customWidth="1"/>
    <col min="12770" max="12770" width="11.42578125" style="104"/>
    <col min="12771" max="12771" width="22.28515625" style="104" customWidth="1"/>
    <col min="12772" max="12772" width="5.28515625" style="104" customWidth="1"/>
    <col min="12773" max="12773" width="36.28515625" style="104" customWidth="1"/>
    <col min="12774" max="12774" width="5.7109375" style="104" customWidth="1"/>
    <col min="12775" max="12775" width="11.42578125" style="104"/>
    <col min="12776" max="12776" width="20.7109375" style="104" customWidth="1"/>
    <col min="12777" max="12777" width="4.85546875" style="104" customWidth="1"/>
    <col min="12778" max="12778" width="11.42578125" style="104"/>
    <col min="12779" max="12779" width="24.7109375" style="104" customWidth="1"/>
    <col min="12780" max="12780" width="12.28515625" style="104" customWidth="1"/>
    <col min="12781" max="12781" width="11.42578125" style="104"/>
    <col min="12782" max="12782" width="3.42578125" style="104" customWidth="1"/>
    <col min="12783" max="12783" width="11.42578125" style="104"/>
    <col min="12784" max="12784" width="17.7109375" style="104" customWidth="1"/>
    <col min="12785" max="12785" width="3.42578125" style="104" customWidth="1"/>
    <col min="12786" max="12786" width="11.42578125" style="104"/>
    <col min="12787" max="12787" width="23.7109375" style="104" customWidth="1"/>
    <col min="12788" max="12788" width="10" style="104" customWidth="1"/>
    <col min="12789" max="12789" width="11.42578125" style="104"/>
    <col min="12790" max="12791" width="14.7109375" style="104" customWidth="1"/>
    <col min="12792" max="12792" width="12.85546875" style="104" customWidth="1"/>
    <col min="12793" max="12793" width="3.28515625" style="104" customWidth="1"/>
    <col min="12794" max="12794" width="30.28515625" style="104" customWidth="1"/>
    <col min="12795" max="12795" width="5" style="104" customWidth="1"/>
    <col min="12796" max="12796" width="11.42578125" style="104"/>
    <col min="12797" max="12797" width="14.28515625" style="104" customWidth="1"/>
    <col min="12798" max="12798" width="5.7109375" style="104" customWidth="1"/>
    <col min="12799" max="12799" width="11.42578125" style="104"/>
    <col min="12800" max="12800" width="17.28515625" style="104" customWidth="1"/>
    <col min="12801" max="12801" width="12.7109375" style="104" customWidth="1"/>
    <col min="12802" max="12802" width="11.42578125" style="104"/>
    <col min="12803" max="12803" width="5.28515625" style="104" customWidth="1"/>
    <col min="12804" max="12804" width="11.42578125" style="104"/>
    <col min="12805" max="12805" width="17" style="104" customWidth="1"/>
    <col min="12806" max="12806" width="6.28515625" style="104" customWidth="1"/>
    <col min="12807" max="12807" width="11.42578125" style="104"/>
    <col min="12808" max="12808" width="14.28515625" style="104" customWidth="1"/>
    <col min="12809" max="12809" width="7.5703125" style="104" customWidth="1"/>
    <col min="12810" max="12810" width="11.42578125" style="104"/>
    <col min="12811" max="12812" width="14.28515625" style="104" customWidth="1"/>
    <col min="12813" max="12813" width="20.85546875" style="104" customWidth="1"/>
    <col min="12814" max="12814" width="14.42578125" style="104" customWidth="1"/>
    <col min="12815" max="12815" width="15" style="104" customWidth="1"/>
    <col min="12816" max="12816" width="2.7109375" style="104" customWidth="1"/>
    <col min="12817" max="12817" width="11.7109375" style="104" customWidth="1"/>
    <col min="12818" max="12818" width="11.5703125" style="104" customWidth="1"/>
    <col min="12819" max="12819" width="2.28515625" style="104" customWidth="1"/>
    <col min="12820" max="12820" width="41" style="104" customWidth="1"/>
    <col min="12821" max="12821" width="14.28515625" style="104" customWidth="1"/>
    <col min="12822" max="12823" width="11.5703125" style="104" customWidth="1"/>
    <col min="12824" max="12824" width="21.85546875" style="104" customWidth="1"/>
    <col min="12825" max="13016" width="11.42578125" style="104"/>
    <col min="13017" max="13017" width="21.85546875" style="104" customWidth="1"/>
    <col min="13018" max="13018" width="13.85546875" style="104" customWidth="1"/>
    <col min="13019" max="13019" width="38.7109375" style="104" customWidth="1"/>
    <col min="13020" max="13020" width="3" style="104" bestFit="1" customWidth="1"/>
    <col min="13021" max="13021" width="32.28515625" style="104" customWidth="1"/>
    <col min="13022" max="13022" width="46.28515625" style="104" customWidth="1"/>
    <col min="13023" max="13023" width="19" style="104" customWidth="1"/>
    <col min="13024" max="13024" width="11.42578125" style="104"/>
    <col min="13025" max="13025" width="17.7109375" style="104" customWidth="1"/>
    <col min="13026" max="13026" width="11.42578125" style="104"/>
    <col min="13027" max="13027" width="22.28515625" style="104" customWidth="1"/>
    <col min="13028" max="13028" width="5.28515625" style="104" customWidth="1"/>
    <col min="13029" max="13029" width="36.28515625" style="104" customWidth="1"/>
    <col min="13030" max="13030" width="5.7109375" style="104" customWidth="1"/>
    <col min="13031" max="13031" width="11.42578125" style="104"/>
    <col min="13032" max="13032" width="20.7109375" style="104" customWidth="1"/>
    <col min="13033" max="13033" width="4.85546875" style="104" customWidth="1"/>
    <col min="13034" max="13034" width="11.42578125" style="104"/>
    <col min="13035" max="13035" width="24.7109375" style="104" customWidth="1"/>
    <col min="13036" max="13036" width="12.28515625" style="104" customWidth="1"/>
    <col min="13037" max="13037" width="11.42578125" style="104"/>
    <col min="13038" max="13038" width="3.42578125" style="104" customWidth="1"/>
    <col min="13039" max="13039" width="11.42578125" style="104"/>
    <col min="13040" max="13040" width="17.7109375" style="104" customWidth="1"/>
    <col min="13041" max="13041" width="3.42578125" style="104" customWidth="1"/>
    <col min="13042" max="13042" width="11.42578125" style="104"/>
    <col min="13043" max="13043" width="23.7109375" style="104" customWidth="1"/>
    <col min="13044" max="13044" width="10" style="104" customWidth="1"/>
    <col min="13045" max="13045" width="11.42578125" style="104"/>
    <col min="13046" max="13047" width="14.7109375" style="104" customWidth="1"/>
    <col min="13048" max="13048" width="12.85546875" style="104" customWidth="1"/>
    <col min="13049" max="13049" width="3.28515625" style="104" customWidth="1"/>
    <col min="13050" max="13050" width="30.28515625" style="104" customWidth="1"/>
    <col min="13051" max="13051" width="5" style="104" customWidth="1"/>
    <col min="13052" max="13052" width="11.42578125" style="104"/>
    <col min="13053" max="13053" width="14.28515625" style="104" customWidth="1"/>
    <col min="13054" max="13054" width="5.7109375" style="104" customWidth="1"/>
    <col min="13055" max="13055" width="11.42578125" style="104"/>
    <col min="13056" max="13056" width="17.28515625" style="104" customWidth="1"/>
    <col min="13057" max="13057" width="12.7109375" style="104" customWidth="1"/>
    <col min="13058" max="13058" width="11.42578125" style="104"/>
    <col min="13059" max="13059" width="5.28515625" style="104" customWidth="1"/>
    <col min="13060" max="13060" width="11.42578125" style="104"/>
    <col min="13061" max="13061" width="17" style="104" customWidth="1"/>
    <col min="13062" max="13062" width="6.28515625" style="104" customWidth="1"/>
    <col min="13063" max="13063" width="11.42578125" style="104"/>
    <col min="13064" max="13064" width="14.28515625" style="104" customWidth="1"/>
    <col min="13065" max="13065" width="7.5703125" style="104" customWidth="1"/>
    <col min="13066" max="13066" width="11.42578125" style="104"/>
    <col min="13067" max="13068" width="14.28515625" style="104" customWidth="1"/>
    <col min="13069" max="13069" width="20.85546875" style="104" customWidth="1"/>
    <col min="13070" max="13070" width="14.42578125" style="104" customWidth="1"/>
    <col min="13071" max="13071" width="15" style="104" customWidth="1"/>
    <col min="13072" max="13072" width="2.7109375" style="104" customWidth="1"/>
    <col min="13073" max="13073" width="11.7109375" style="104" customWidth="1"/>
    <col min="13074" max="13074" width="11.5703125" style="104" customWidth="1"/>
    <col min="13075" max="13075" width="2.28515625" style="104" customWidth="1"/>
    <col min="13076" max="13076" width="41" style="104" customWidth="1"/>
    <col min="13077" max="13077" width="14.28515625" style="104" customWidth="1"/>
    <col min="13078" max="13079" width="11.5703125" style="104" customWidth="1"/>
    <col min="13080" max="13080" width="21.85546875" style="104" customWidth="1"/>
    <col min="13081" max="13272" width="11.42578125" style="104"/>
    <col min="13273" max="13273" width="21.85546875" style="104" customWidth="1"/>
    <col min="13274" max="13274" width="13.85546875" style="104" customWidth="1"/>
    <col min="13275" max="13275" width="38.7109375" style="104" customWidth="1"/>
    <col min="13276" max="13276" width="3" style="104" bestFit="1" customWidth="1"/>
    <col min="13277" max="13277" width="32.28515625" style="104" customWidth="1"/>
    <col min="13278" max="13278" width="46.28515625" style="104" customWidth="1"/>
    <col min="13279" max="13279" width="19" style="104" customWidth="1"/>
    <col min="13280" max="13280" width="11.42578125" style="104"/>
    <col min="13281" max="13281" width="17.7109375" style="104" customWidth="1"/>
    <col min="13282" max="13282" width="11.42578125" style="104"/>
    <col min="13283" max="13283" width="22.28515625" style="104" customWidth="1"/>
    <col min="13284" max="13284" width="5.28515625" style="104" customWidth="1"/>
    <col min="13285" max="13285" width="36.28515625" style="104" customWidth="1"/>
    <col min="13286" max="13286" width="5.7109375" style="104" customWidth="1"/>
    <col min="13287" max="13287" width="11.42578125" style="104"/>
    <col min="13288" max="13288" width="20.7109375" style="104" customWidth="1"/>
    <col min="13289" max="13289" width="4.85546875" style="104" customWidth="1"/>
    <col min="13290" max="13290" width="11.42578125" style="104"/>
    <col min="13291" max="13291" width="24.7109375" style="104" customWidth="1"/>
    <col min="13292" max="13292" width="12.28515625" style="104" customWidth="1"/>
    <col min="13293" max="13293" width="11.42578125" style="104"/>
    <col min="13294" max="13294" width="3.42578125" style="104" customWidth="1"/>
    <col min="13295" max="13295" width="11.42578125" style="104"/>
    <col min="13296" max="13296" width="17.7109375" style="104" customWidth="1"/>
    <col min="13297" max="13297" width="3.42578125" style="104" customWidth="1"/>
    <col min="13298" max="13298" width="11.42578125" style="104"/>
    <col min="13299" max="13299" width="23.7109375" style="104" customWidth="1"/>
    <col min="13300" max="13300" width="10" style="104" customWidth="1"/>
    <col min="13301" max="13301" width="11.42578125" style="104"/>
    <col min="13302" max="13303" width="14.7109375" style="104" customWidth="1"/>
    <col min="13304" max="13304" width="12.85546875" style="104" customWidth="1"/>
    <col min="13305" max="13305" width="3.28515625" style="104" customWidth="1"/>
    <col min="13306" max="13306" width="30.28515625" style="104" customWidth="1"/>
    <col min="13307" max="13307" width="5" style="104" customWidth="1"/>
    <col min="13308" max="13308" width="11.42578125" style="104"/>
    <col min="13309" max="13309" width="14.28515625" style="104" customWidth="1"/>
    <col min="13310" max="13310" width="5.7109375" style="104" customWidth="1"/>
    <col min="13311" max="13311" width="11.42578125" style="104"/>
    <col min="13312" max="13312" width="17.28515625" style="104" customWidth="1"/>
    <col min="13313" max="13313" width="12.7109375" style="104" customWidth="1"/>
    <col min="13314" max="13314" width="11.42578125" style="104"/>
    <col min="13315" max="13315" width="5.28515625" style="104" customWidth="1"/>
    <col min="13316" max="13316" width="11.42578125" style="104"/>
    <col min="13317" max="13317" width="17" style="104" customWidth="1"/>
    <col min="13318" max="13318" width="6.28515625" style="104" customWidth="1"/>
    <col min="13319" max="13319" width="11.42578125" style="104"/>
    <col min="13320" max="13320" width="14.28515625" style="104" customWidth="1"/>
    <col min="13321" max="13321" width="7.5703125" style="104" customWidth="1"/>
    <col min="13322" max="13322" width="11.42578125" style="104"/>
    <col min="13323" max="13324" width="14.28515625" style="104" customWidth="1"/>
    <col min="13325" max="13325" width="20.85546875" style="104" customWidth="1"/>
    <col min="13326" max="13326" width="14.42578125" style="104" customWidth="1"/>
    <col min="13327" max="13327" width="15" style="104" customWidth="1"/>
    <col min="13328" max="13328" width="2.7109375" style="104" customWidth="1"/>
    <col min="13329" max="13329" width="11.7109375" style="104" customWidth="1"/>
    <col min="13330" max="13330" width="11.5703125" style="104" customWidth="1"/>
    <col min="13331" max="13331" width="2.28515625" style="104" customWidth="1"/>
    <col min="13332" max="13332" width="41" style="104" customWidth="1"/>
    <col min="13333" max="13333" width="14.28515625" style="104" customWidth="1"/>
    <col min="13334" max="13335" width="11.5703125" style="104" customWidth="1"/>
    <col min="13336" max="13336" width="21.85546875" style="104" customWidth="1"/>
    <col min="13337" max="13528" width="11.42578125" style="104"/>
    <col min="13529" max="13529" width="21.85546875" style="104" customWidth="1"/>
    <col min="13530" max="13530" width="13.85546875" style="104" customWidth="1"/>
    <col min="13531" max="13531" width="38.7109375" style="104" customWidth="1"/>
    <col min="13532" max="13532" width="3" style="104" bestFit="1" customWidth="1"/>
    <col min="13533" max="13533" width="32.28515625" style="104" customWidth="1"/>
    <col min="13534" max="13534" width="46.28515625" style="104" customWidth="1"/>
    <col min="13535" max="13535" width="19" style="104" customWidth="1"/>
    <col min="13536" max="13536" width="11.42578125" style="104"/>
    <col min="13537" max="13537" width="17.7109375" style="104" customWidth="1"/>
    <col min="13538" max="13538" width="11.42578125" style="104"/>
    <col min="13539" max="13539" width="22.28515625" style="104" customWidth="1"/>
    <col min="13540" max="13540" width="5.28515625" style="104" customWidth="1"/>
    <col min="13541" max="13541" width="36.28515625" style="104" customWidth="1"/>
    <col min="13542" max="13542" width="5.7109375" style="104" customWidth="1"/>
    <col min="13543" max="13543" width="11.42578125" style="104"/>
    <col min="13544" max="13544" width="20.7109375" style="104" customWidth="1"/>
    <col min="13545" max="13545" width="4.85546875" style="104" customWidth="1"/>
    <col min="13546" max="13546" width="11.42578125" style="104"/>
    <col min="13547" max="13547" width="24.7109375" style="104" customWidth="1"/>
    <col min="13548" max="13548" width="12.28515625" style="104" customWidth="1"/>
    <col min="13549" max="13549" width="11.42578125" style="104"/>
    <col min="13550" max="13550" width="3.42578125" style="104" customWidth="1"/>
    <col min="13551" max="13551" width="11.42578125" style="104"/>
    <col min="13552" max="13552" width="17.7109375" style="104" customWidth="1"/>
    <col min="13553" max="13553" width="3.42578125" style="104" customWidth="1"/>
    <col min="13554" max="13554" width="11.42578125" style="104"/>
    <col min="13555" max="13555" width="23.7109375" style="104" customWidth="1"/>
    <col min="13556" max="13556" width="10" style="104" customWidth="1"/>
    <col min="13557" max="13557" width="11.42578125" style="104"/>
    <col min="13558" max="13559" width="14.7109375" style="104" customWidth="1"/>
    <col min="13560" max="13560" width="12.85546875" style="104" customWidth="1"/>
    <col min="13561" max="13561" width="3.28515625" style="104" customWidth="1"/>
    <col min="13562" max="13562" width="30.28515625" style="104" customWidth="1"/>
    <col min="13563" max="13563" width="5" style="104" customWidth="1"/>
    <col min="13564" max="13564" width="11.42578125" style="104"/>
    <col min="13565" max="13565" width="14.28515625" style="104" customWidth="1"/>
    <col min="13566" max="13566" width="5.7109375" style="104" customWidth="1"/>
    <col min="13567" max="13567" width="11.42578125" style="104"/>
    <col min="13568" max="13568" width="17.28515625" style="104" customWidth="1"/>
    <col min="13569" max="13569" width="12.7109375" style="104" customWidth="1"/>
    <col min="13570" max="13570" width="11.42578125" style="104"/>
    <col min="13571" max="13571" width="5.28515625" style="104" customWidth="1"/>
    <col min="13572" max="13572" width="11.42578125" style="104"/>
    <col min="13573" max="13573" width="17" style="104" customWidth="1"/>
    <col min="13574" max="13574" width="6.28515625" style="104" customWidth="1"/>
    <col min="13575" max="13575" width="11.42578125" style="104"/>
    <col min="13576" max="13576" width="14.28515625" style="104" customWidth="1"/>
    <col min="13577" max="13577" width="7.5703125" style="104" customWidth="1"/>
    <col min="13578" max="13578" width="11.42578125" style="104"/>
    <col min="13579" max="13580" width="14.28515625" style="104" customWidth="1"/>
    <col min="13581" max="13581" width="20.85546875" style="104" customWidth="1"/>
    <col min="13582" max="13582" width="14.42578125" style="104" customWidth="1"/>
    <col min="13583" max="13583" width="15" style="104" customWidth="1"/>
    <col min="13584" max="13584" width="2.7109375" style="104" customWidth="1"/>
    <col min="13585" max="13585" width="11.7109375" style="104" customWidth="1"/>
    <col min="13586" max="13586" width="11.5703125" style="104" customWidth="1"/>
    <col min="13587" max="13587" width="2.28515625" style="104" customWidth="1"/>
    <col min="13588" max="13588" width="41" style="104" customWidth="1"/>
    <col min="13589" max="13589" width="14.28515625" style="104" customWidth="1"/>
    <col min="13590" max="13591" width="11.5703125" style="104" customWidth="1"/>
    <col min="13592" max="13592" width="21.85546875" style="104" customWidth="1"/>
    <col min="13593" max="13784" width="11.42578125" style="104"/>
    <col min="13785" max="13785" width="21.85546875" style="104" customWidth="1"/>
    <col min="13786" max="13786" width="13.85546875" style="104" customWidth="1"/>
    <col min="13787" max="13787" width="38.7109375" style="104" customWidth="1"/>
    <col min="13788" max="13788" width="3" style="104" bestFit="1" customWidth="1"/>
    <col min="13789" max="13789" width="32.28515625" style="104" customWidth="1"/>
    <col min="13790" max="13790" width="46.28515625" style="104" customWidth="1"/>
    <col min="13791" max="13791" width="19" style="104" customWidth="1"/>
    <col min="13792" max="13792" width="11.42578125" style="104"/>
    <col min="13793" max="13793" width="17.7109375" style="104" customWidth="1"/>
    <col min="13794" max="13794" width="11.42578125" style="104"/>
    <col min="13795" max="13795" width="22.28515625" style="104" customWidth="1"/>
    <col min="13796" max="13796" width="5.28515625" style="104" customWidth="1"/>
    <col min="13797" max="13797" width="36.28515625" style="104" customWidth="1"/>
    <col min="13798" max="13798" width="5.7109375" style="104" customWidth="1"/>
    <col min="13799" max="13799" width="11.42578125" style="104"/>
    <col min="13800" max="13800" width="20.7109375" style="104" customWidth="1"/>
    <col min="13801" max="13801" width="4.85546875" style="104" customWidth="1"/>
    <col min="13802" max="13802" width="11.42578125" style="104"/>
    <col min="13803" max="13803" width="24.7109375" style="104" customWidth="1"/>
    <col min="13804" max="13804" width="12.28515625" style="104" customWidth="1"/>
    <col min="13805" max="13805" width="11.42578125" style="104"/>
    <col min="13806" max="13806" width="3.42578125" style="104" customWidth="1"/>
    <col min="13807" max="13807" width="11.42578125" style="104"/>
    <col min="13808" max="13808" width="17.7109375" style="104" customWidth="1"/>
    <col min="13809" max="13809" width="3.42578125" style="104" customWidth="1"/>
    <col min="13810" max="13810" width="11.42578125" style="104"/>
    <col min="13811" max="13811" width="23.7109375" style="104" customWidth="1"/>
    <col min="13812" max="13812" width="10" style="104" customWidth="1"/>
    <col min="13813" max="13813" width="11.42578125" style="104"/>
    <col min="13814" max="13815" width="14.7109375" style="104" customWidth="1"/>
    <col min="13816" max="13816" width="12.85546875" style="104" customWidth="1"/>
    <col min="13817" max="13817" width="3.28515625" style="104" customWidth="1"/>
    <col min="13818" max="13818" width="30.28515625" style="104" customWidth="1"/>
    <col min="13819" max="13819" width="5" style="104" customWidth="1"/>
    <col min="13820" max="13820" width="11.42578125" style="104"/>
    <col min="13821" max="13821" width="14.28515625" style="104" customWidth="1"/>
    <col min="13822" max="13822" width="5.7109375" style="104" customWidth="1"/>
    <col min="13823" max="13823" width="11.42578125" style="104"/>
    <col min="13824" max="13824" width="17.28515625" style="104" customWidth="1"/>
    <col min="13825" max="13825" width="12.7109375" style="104" customWidth="1"/>
    <col min="13826" max="13826" width="11.42578125" style="104"/>
    <col min="13827" max="13827" width="5.28515625" style="104" customWidth="1"/>
    <col min="13828" max="13828" width="11.42578125" style="104"/>
    <col min="13829" max="13829" width="17" style="104" customWidth="1"/>
    <col min="13830" max="13830" width="6.28515625" style="104" customWidth="1"/>
    <col min="13831" max="13831" width="11.42578125" style="104"/>
    <col min="13832" max="13832" width="14.28515625" style="104" customWidth="1"/>
    <col min="13833" max="13833" width="7.5703125" style="104" customWidth="1"/>
    <col min="13834" max="13834" width="11.42578125" style="104"/>
    <col min="13835" max="13836" width="14.28515625" style="104" customWidth="1"/>
    <col min="13837" max="13837" width="20.85546875" style="104" customWidth="1"/>
    <col min="13838" max="13838" width="14.42578125" style="104" customWidth="1"/>
    <col min="13839" max="13839" width="15" style="104" customWidth="1"/>
    <col min="13840" max="13840" width="2.7109375" style="104" customWidth="1"/>
    <col min="13841" max="13841" width="11.7109375" style="104" customWidth="1"/>
    <col min="13842" max="13842" width="11.5703125" style="104" customWidth="1"/>
    <col min="13843" max="13843" width="2.28515625" style="104" customWidth="1"/>
    <col min="13844" max="13844" width="41" style="104" customWidth="1"/>
    <col min="13845" max="13845" width="14.28515625" style="104" customWidth="1"/>
    <col min="13846" max="13847" width="11.5703125" style="104" customWidth="1"/>
    <col min="13848" max="13848" width="21.85546875" style="104" customWidth="1"/>
    <col min="13849" max="14040" width="11.42578125" style="104"/>
    <col min="14041" max="14041" width="21.85546875" style="104" customWidth="1"/>
    <col min="14042" max="14042" width="13.85546875" style="104" customWidth="1"/>
    <col min="14043" max="14043" width="38.7109375" style="104" customWidth="1"/>
    <col min="14044" max="14044" width="3" style="104" bestFit="1" customWidth="1"/>
    <col min="14045" max="14045" width="32.28515625" style="104" customWidth="1"/>
    <col min="14046" max="14046" width="46.28515625" style="104" customWidth="1"/>
    <col min="14047" max="14047" width="19" style="104" customWidth="1"/>
    <col min="14048" max="14048" width="11.42578125" style="104"/>
    <col min="14049" max="14049" width="17.7109375" style="104" customWidth="1"/>
    <col min="14050" max="14050" width="11.42578125" style="104"/>
    <col min="14051" max="14051" width="22.28515625" style="104" customWidth="1"/>
    <col min="14052" max="14052" width="5.28515625" style="104" customWidth="1"/>
    <col min="14053" max="14053" width="36.28515625" style="104" customWidth="1"/>
    <col min="14054" max="14054" width="5.7109375" style="104" customWidth="1"/>
    <col min="14055" max="14055" width="11.42578125" style="104"/>
    <col min="14056" max="14056" width="20.7109375" style="104" customWidth="1"/>
    <col min="14057" max="14057" width="4.85546875" style="104" customWidth="1"/>
    <col min="14058" max="14058" width="11.42578125" style="104"/>
    <col min="14059" max="14059" width="24.7109375" style="104" customWidth="1"/>
    <col min="14060" max="14060" width="12.28515625" style="104" customWidth="1"/>
    <col min="14061" max="14061" width="11.42578125" style="104"/>
    <col min="14062" max="14062" width="3.42578125" style="104" customWidth="1"/>
    <col min="14063" max="14063" width="11.42578125" style="104"/>
    <col min="14064" max="14064" width="17.7109375" style="104" customWidth="1"/>
    <col min="14065" max="14065" width="3.42578125" style="104" customWidth="1"/>
    <col min="14066" max="14066" width="11.42578125" style="104"/>
    <col min="14067" max="14067" width="23.7109375" style="104" customWidth="1"/>
    <col min="14068" max="14068" width="10" style="104" customWidth="1"/>
    <col min="14069" max="14069" width="11.42578125" style="104"/>
    <col min="14070" max="14071" width="14.7109375" style="104" customWidth="1"/>
    <col min="14072" max="14072" width="12.85546875" style="104" customWidth="1"/>
    <col min="14073" max="14073" width="3.28515625" style="104" customWidth="1"/>
    <col min="14074" max="14074" width="30.28515625" style="104" customWidth="1"/>
    <col min="14075" max="14075" width="5" style="104" customWidth="1"/>
    <col min="14076" max="14076" width="11.42578125" style="104"/>
    <col min="14077" max="14077" width="14.28515625" style="104" customWidth="1"/>
    <col min="14078" max="14078" width="5.7109375" style="104" customWidth="1"/>
    <col min="14079" max="14079" width="11.42578125" style="104"/>
    <col min="14080" max="14080" width="17.28515625" style="104" customWidth="1"/>
    <col min="14081" max="14081" width="12.7109375" style="104" customWidth="1"/>
    <col min="14082" max="14082" width="11.42578125" style="104"/>
    <col min="14083" max="14083" width="5.28515625" style="104" customWidth="1"/>
    <col min="14084" max="14084" width="11.42578125" style="104"/>
    <col min="14085" max="14085" width="17" style="104" customWidth="1"/>
    <col min="14086" max="14086" width="6.28515625" style="104" customWidth="1"/>
    <col min="14087" max="14087" width="11.42578125" style="104"/>
    <col min="14088" max="14088" width="14.28515625" style="104" customWidth="1"/>
    <col min="14089" max="14089" width="7.5703125" style="104" customWidth="1"/>
    <col min="14090" max="14090" width="11.42578125" style="104"/>
    <col min="14091" max="14092" width="14.28515625" style="104" customWidth="1"/>
    <col min="14093" max="14093" width="20.85546875" style="104" customWidth="1"/>
    <col min="14094" max="14094" width="14.42578125" style="104" customWidth="1"/>
    <col min="14095" max="14095" width="15" style="104" customWidth="1"/>
    <col min="14096" max="14096" width="2.7109375" style="104" customWidth="1"/>
    <col min="14097" max="14097" width="11.7109375" style="104" customWidth="1"/>
    <col min="14098" max="14098" width="11.5703125" style="104" customWidth="1"/>
    <col min="14099" max="14099" width="2.28515625" style="104" customWidth="1"/>
    <col min="14100" max="14100" width="41" style="104" customWidth="1"/>
    <col min="14101" max="14101" width="14.28515625" style="104" customWidth="1"/>
    <col min="14102" max="14103" width="11.5703125" style="104" customWidth="1"/>
    <col min="14104" max="14104" width="21.85546875" style="104" customWidth="1"/>
    <col min="14105" max="14296" width="11.42578125" style="104"/>
    <col min="14297" max="14297" width="21.85546875" style="104" customWidth="1"/>
    <col min="14298" max="14298" width="13.85546875" style="104" customWidth="1"/>
    <col min="14299" max="14299" width="38.7109375" style="104" customWidth="1"/>
    <col min="14300" max="14300" width="3" style="104" bestFit="1" customWidth="1"/>
    <col min="14301" max="14301" width="32.28515625" style="104" customWidth="1"/>
    <col min="14302" max="14302" width="46.28515625" style="104" customWidth="1"/>
    <col min="14303" max="14303" width="19" style="104" customWidth="1"/>
    <col min="14304" max="14304" width="11.42578125" style="104"/>
    <col min="14305" max="14305" width="17.7109375" style="104" customWidth="1"/>
    <col min="14306" max="14306" width="11.42578125" style="104"/>
    <col min="14307" max="14307" width="22.28515625" style="104" customWidth="1"/>
    <col min="14308" max="14308" width="5.28515625" style="104" customWidth="1"/>
    <col min="14309" max="14309" width="36.28515625" style="104" customWidth="1"/>
    <col min="14310" max="14310" width="5.7109375" style="104" customWidth="1"/>
    <col min="14311" max="14311" width="11.42578125" style="104"/>
    <col min="14312" max="14312" width="20.7109375" style="104" customWidth="1"/>
    <col min="14313" max="14313" width="4.85546875" style="104" customWidth="1"/>
    <col min="14314" max="14314" width="11.42578125" style="104"/>
    <col min="14315" max="14315" width="24.7109375" style="104" customWidth="1"/>
    <col min="14316" max="14316" width="12.28515625" style="104" customWidth="1"/>
    <col min="14317" max="14317" width="11.42578125" style="104"/>
    <col min="14318" max="14318" width="3.42578125" style="104" customWidth="1"/>
    <col min="14319" max="14319" width="11.42578125" style="104"/>
    <col min="14320" max="14320" width="17.7109375" style="104" customWidth="1"/>
    <col min="14321" max="14321" width="3.42578125" style="104" customWidth="1"/>
    <col min="14322" max="14322" width="11.42578125" style="104"/>
    <col min="14323" max="14323" width="23.7109375" style="104" customWidth="1"/>
    <col min="14324" max="14324" width="10" style="104" customWidth="1"/>
    <col min="14325" max="14325" width="11.42578125" style="104"/>
    <col min="14326" max="14327" width="14.7109375" style="104" customWidth="1"/>
    <col min="14328" max="14328" width="12.85546875" style="104" customWidth="1"/>
    <col min="14329" max="14329" width="3.28515625" style="104" customWidth="1"/>
    <col min="14330" max="14330" width="30.28515625" style="104" customWidth="1"/>
    <col min="14331" max="14331" width="5" style="104" customWidth="1"/>
    <col min="14332" max="14332" width="11.42578125" style="104"/>
    <col min="14333" max="14333" width="14.28515625" style="104" customWidth="1"/>
    <col min="14334" max="14334" width="5.7109375" style="104" customWidth="1"/>
    <col min="14335" max="14335" width="11.42578125" style="104"/>
    <col min="14336" max="14336" width="17.28515625" style="104" customWidth="1"/>
    <col min="14337" max="14337" width="12.7109375" style="104" customWidth="1"/>
    <col min="14338" max="14338" width="11.42578125" style="104"/>
    <col min="14339" max="14339" width="5.28515625" style="104" customWidth="1"/>
    <col min="14340" max="14340" width="11.42578125" style="104"/>
    <col min="14341" max="14341" width="17" style="104" customWidth="1"/>
    <col min="14342" max="14342" width="6.28515625" style="104" customWidth="1"/>
    <col min="14343" max="14343" width="11.42578125" style="104"/>
    <col min="14344" max="14344" width="14.28515625" style="104" customWidth="1"/>
    <col min="14345" max="14345" width="7.5703125" style="104" customWidth="1"/>
    <col min="14346" max="14346" width="11.42578125" style="104"/>
    <col min="14347" max="14348" width="14.28515625" style="104" customWidth="1"/>
    <col min="14349" max="14349" width="20.85546875" style="104" customWidth="1"/>
    <col min="14350" max="14350" width="14.42578125" style="104" customWidth="1"/>
    <col min="14351" max="14351" width="15" style="104" customWidth="1"/>
    <col min="14352" max="14352" width="2.7109375" style="104" customWidth="1"/>
    <col min="14353" max="14353" width="11.7109375" style="104" customWidth="1"/>
    <col min="14354" max="14354" width="11.5703125" style="104" customWidth="1"/>
    <col min="14355" max="14355" width="2.28515625" style="104" customWidth="1"/>
    <col min="14356" max="14356" width="41" style="104" customWidth="1"/>
    <col min="14357" max="14357" width="14.28515625" style="104" customWidth="1"/>
    <col min="14358" max="14359" width="11.5703125" style="104" customWidth="1"/>
    <col min="14360" max="14360" width="21.85546875" style="104" customWidth="1"/>
    <col min="14361" max="14552" width="11.42578125" style="104"/>
    <col min="14553" max="14553" width="21.85546875" style="104" customWidth="1"/>
    <col min="14554" max="14554" width="13.85546875" style="104" customWidth="1"/>
    <col min="14555" max="14555" width="38.7109375" style="104" customWidth="1"/>
    <col min="14556" max="14556" width="3" style="104" bestFit="1" customWidth="1"/>
    <col min="14557" max="14557" width="32.28515625" style="104" customWidth="1"/>
    <col min="14558" max="14558" width="46.28515625" style="104" customWidth="1"/>
    <col min="14559" max="14559" width="19" style="104" customWidth="1"/>
    <col min="14560" max="14560" width="11.42578125" style="104"/>
    <col min="14561" max="14561" width="17.7109375" style="104" customWidth="1"/>
    <col min="14562" max="14562" width="11.42578125" style="104"/>
    <col min="14563" max="14563" width="22.28515625" style="104" customWidth="1"/>
    <col min="14564" max="14564" width="5.28515625" style="104" customWidth="1"/>
    <col min="14565" max="14565" width="36.28515625" style="104" customWidth="1"/>
    <col min="14566" max="14566" width="5.7109375" style="104" customWidth="1"/>
    <col min="14567" max="14567" width="11.42578125" style="104"/>
    <col min="14568" max="14568" width="20.7109375" style="104" customWidth="1"/>
    <col min="14569" max="14569" width="4.85546875" style="104" customWidth="1"/>
    <col min="14570" max="14570" width="11.42578125" style="104"/>
    <col min="14571" max="14571" width="24.7109375" style="104" customWidth="1"/>
    <col min="14572" max="14572" width="12.28515625" style="104" customWidth="1"/>
    <col min="14573" max="14573" width="11.42578125" style="104"/>
    <col min="14574" max="14574" width="3.42578125" style="104" customWidth="1"/>
    <col min="14575" max="14575" width="11.42578125" style="104"/>
    <col min="14576" max="14576" width="17.7109375" style="104" customWidth="1"/>
    <col min="14577" max="14577" width="3.42578125" style="104" customWidth="1"/>
    <col min="14578" max="14578" width="11.42578125" style="104"/>
    <col min="14579" max="14579" width="23.7109375" style="104" customWidth="1"/>
    <col min="14580" max="14580" width="10" style="104" customWidth="1"/>
    <col min="14581" max="14581" width="11.42578125" style="104"/>
    <col min="14582" max="14583" width="14.7109375" style="104" customWidth="1"/>
    <col min="14584" max="14584" width="12.85546875" style="104" customWidth="1"/>
    <col min="14585" max="14585" width="3.28515625" style="104" customWidth="1"/>
    <col min="14586" max="14586" width="30.28515625" style="104" customWidth="1"/>
    <col min="14587" max="14587" width="5" style="104" customWidth="1"/>
    <col min="14588" max="14588" width="11.42578125" style="104"/>
    <col min="14589" max="14589" width="14.28515625" style="104" customWidth="1"/>
    <col min="14590" max="14590" width="5.7109375" style="104" customWidth="1"/>
    <col min="14591" max="14591" width="11.42578125" style="104"/>
    <col min="14592" max="14592" width="17.28515625" style="104" customWidth="1"/>
    <col min="14593" max="14593" width="12.7109375" style="104" customWidth="1"/>
    <col min="14594" max="14594" width="11.42578125" style="104"/>
    <col min="14595" max="14595" width="5.28515625" style="104" customWidth="1"/>
    <col min="14596" max="14596" width="11.42578125" style="104"/>
    <col min="14597" max="14597" width="17" style="104" customWidth="1"/>
    <col min="14598" max="14598" width="6.28515625" style="104" customWidth="1"/>
    <col min="14599" max="14599" width="11.42578125" style="104"/>
    <col min="14600" max="14600" width="14.28515625" style="104" customWidth="1"/>
    <col min="14601" max="14601" width="7.5703125" style="104" customWidth="1"/>
    <col min="14602" max="14602" width="11.42578125" style="104"/>
    <col min="14603" max="14604" width="14.28515625" style="104" customWidth="1"/>
    <col min="14605" max="14605" width="20.85546875" style="104" customWidth="1"/>
    <col min="14606" max="14606" width="14.42578125" style="104" customWidth="1"/>
    <col min="14607" max="14607" width="15" style="104" customWidth="1"/>
    <col min="14608" max="14608" width="2.7109375" style="104" customWidth="1"/>
    <col min="14609" max="14609" width="11.7109375" style="104" customWidth="1"/>
    <col min="14610" max="14610" width="11.5703125" style="104" customWidth="1"/>
    <col min="14611" max="14611" width="2.28515625" style="104" customWidth="1"/>
    <col min="14612" max="14612" width="41" style="104" customWidth="1"/>
    <col min="14613" max="14613" width="14.28515625" style="104" customWidth="1"/>
    <col min="14614" max="14615" width="11.5703125" style="104" customWidth="1"/>
    <col min="14616" max="14616" width="21.85546875" style="104" customWidth="1"/>
    <col min="14617" max="14808" width="11.42578125" style="104"/>
    <col min="14809" max="14809" width="21.85546875" style="104" customWidth="1"/>
    <col min="14810" max="14810" width="13.85546875" style="104" customWidth="1"/>
    <col min="14811" max="14811" width="38.7109375" style="104" customWidth="1"/>
    <col min="14812" max="14812" width="3" style="104" bestFit="1" customWidth="1"/>
    <col min="14813" max="14813" width="32.28515625" style="104" customWidth="1"/>
    <col min="14814" max="14814" width="46.28515625" style="104" customWidth="1"/>
    <col min="14815" max="14815" width="19" style="104" customWidth="1"/>
    <col min="14816" max="14816" width="11.42578125" style="104"/>
    <col min="14817" max="14817" width="17.7109375" style="104" customWidth="1"/>
    <col min="14818" max="14818" width="11.42578125" style="104"/>
    <col min="14819" max="14819" width="22.28515625" style="104" customWidth="1"/>
    <col min="14820" max="14820" width="5.28515625" style="104" customWidth="1"/>
    <col min="14821" max="14821" width="36.28515625" style="104" customWidth="1"/>
    <col min="14822" max="14822" width="5.7109375" style="104" customWidth="1"/>
    <col min="14823" max="14823" width="11.42578125" style="104"/>
    <col min="14824" max="14824" width="20.7109375" style="104" customWidth="1"/>
    <col min="14825" max="14825" width="4.85546875" style="104" customWidth="1"/>
    <col min="14826" max="14826" width="11.42578125" style="104"/>
    <col min="14827" max="14827" width="24.7109375" style="104" customWidth="1"/>
    <col min="14828" max="14828" width="12.28515625" style="104" customWidth="1"/>
    <col min="14829" max="14829" width="11.42578125" style="104"/>
    <col min="14830" max="14830" width="3.42578125" style="104" customWidth="1"/>
    <col min="14831" max="14831" width="11.42578125" style="104"/>
    <col min="14832" max="14832" width="17.7109375" style="104" customWidth="1"/>
    <col min="14833" max="14833" width="3.42578125" style="104" customWidth="1"/>
    <col min="14834" max="14834" width="11.42578125" style="104"/>
    <col min="14835" max="14835" width="23.7109375" style="104" customWidth="1"/>
    <col min="14836" max="14836" width="10" style="104" customWidth="1"/>
    <col min="14837" max="14837" width="11.42578125" style="104"/>
    <col min="14838" max="14839" width="14.7109375" style="104" customWidth="1"/>
    <col min="14840" max="14840" width="12.85546875" style="104" customWidth="1"/>
    <col min="14841" max="14841" width="3.28515625" style="104" customWidth="1"/>
    <col min="14842" max="14842" width="30.28515625" style="104" customWidth="1"/>
    <col min="14843" max="14843" width="5" style="104" customWidth="1"/>
    <col min="14844" max="14844" width="11.42578125" style="104"/>
    <col min="14845" max="14845" width="14.28515625" style="104" customWidth="1"/>
    <col min="14846" max="14846" width="5.7109375" style="104" customWidth="1"/>
    <col min="14847" max="14847" width="11.42578125" style="104"/>
    <col min="14848" max="14848" width="17.28515625" style="104" customWidth="1"/>
    <col min="14849" max="14849" width="12.7109375" style="104" customWidth="1"/>
    <col min="14850" max="14850" width="11.42578125" style="104"/>
    <col min="14851" max="14851" width="5.28515625" style="104" customWidth="1"/>
    <col min="14852" max="14852" width="11.42578125" style="104"/>
    <col min="14853" max="14853" width="17" style="104" customWidth="1"/>
    <col min="14854" max="14854" width="6.28515625" style="104" customWidth="1"/>
    <col min="14855" max="14855" width="11.42578125" style="104"/>
    <col min="14856" max="14856" width="14.28515625" style="104" customWidth="1"/>
    <col min="14857" max="14857" width="7.5703125" style="104" customWidth="1"/>
    <col min="14858" max="14858" width="11.42578125" style="104"/>
    <col min="14859" max="14860" width="14.28515625" style="104" customWidth="1"/>
    <col min="14861" max="14861" width="20.85546875" style="104" customWidth="1"/>
    <col min="14862" max="14862" width="14.42578125" style="104" customWidth="1"/>
    <col min="14863" max="14863" width="15" style="104" customWidth="1"/>
    <col min="14864" max="14864" width="2.7109375" style="104" customWidth="1"/>
    <col min="14865" max="14865" width="11.7109375" style="104" customWidth="1"/>
    <col min="14866" max="14866" width="11.5703125" style="104" customWidth="1"/>
    <col min="14867" max="14867" width="2.28515625" style="104" customWidth="1"/>
    <col min="14868" max="14868" width="41" style="104" customWidth="1"/>
    <col min="14869" max="14869" width="14.28515625" style="104" customWidth="1"/>
    <col min="14870" max="14871" width="11.5703125" style="104" customWidth="1"/>
    <col min="14872" max="14872" width="21.85546875" style="104" customWidth="1"/>
    <col min="14873" max="15064" width="11.42578125" style="104"/>
    <col min="15065" max="15065" width="21.85546875" style="104" customWidth="1"/>
    <col min="15066" max="15066" width="13.85546875" style="104" customWidth="1"/>
    <col min="15067" max="15067" width="38.7109375" style="104" customWidth="1"/>
    <col min="15068" max="15068" width="3" style="104" bestFit="1" customWidth="1"/>
    <col min="15069" max="15069" width="32.28515625" style="104" customWidth="1"/>
    <col min="15070" max="15070" width="46.28515625" style="104" customWidth="1"/>
    <col min="15071" max="15071" width="19" style="104" customWidth="1"/>
    <col min="15072" max="15072" width="11.42578125" style="104"/>
    <col min="15073" max="15073" width="17.7109375" style="104" customWidth="1"/>
    <col min="15074" max="15074" width="11.42578125" style="104"/>
    <col min="15075" max="15075" width="22.28515625" style="104" customWidth="1"/>
    <col min="15076" max="15076" width="5.28515625" style="104" customWidth="1"/>
    <col min="15077" max="15077" width="36.28515625" style="104" customWidth="1"/>
    <col min="15078" max="15078" width="5.7109375" style="104" customWidth="1"/>
    <col min="15079" max="15079" width="11.42578125" style="104"/>
    <col min="15080" max="15080" width="20.7109375" style="104" customWidth="1"/>
    <col min="15081" max="15081" width="4.85546875" style="104" customWidth="1"/>
    <col min="15082" max="15082" width="11.42578125" style="104"/>
    <col min="15083" max="15083" width="24.7109375" style="104" customWidth="1"/>
    <col min="15084" max="15084" width="12.28515625" style="104" customWidth="1"/>
    <col min="15085" max="15085" width="11.42578125" style="104"/>
    <col min="15086" max="15086" width="3.42578125" style="104" customWidth="1"/>
    <col min="15087" max="15087" width="11.42578125" style="104"/>
    <col min="15088" max="15088" width="17.7109375" style="104" customWidth="1"/>
    <col min="15089" max="15089" width="3.42578125" style="104" customWidth="1"/>
    <col min="15090" max="15090" width="11.42578125" style="104"/>
    <col min="15091" max="15091" width="23.7109375" style="104" customWidth="1"/>
    <col min="15092" max="15092" width="10" style="104" customWidth="1"/>
    <col min="15093" max="15093" width="11.42578125" style="104"/>
    <col min="15094" max="15095" width="14.7109375" style="104" customWidth="1"/>
    <col min="15096" max="15096" width="12.85546875" style="104" customWidth="1"/>
    <col min="15097" max="15097" width="3.28515625" style="104" customWidth="1"/>
    <col min="15098" max="15098" width="30.28515625" style="104" customWidth="1"/>
    <col min="15099" max="15099" width="5" style="104" customWidth="1"/>
    <col min="15100" max="15100" width="11.42578125" style="104"/>
    <col min="15101" max="15101" width="14.28515625" style="104" customWidth="1"/>
    <col min="15102" max="15102" width="5.7109375" style="104" customWidth="1"/>
    <col min="15103" max="15103" width="11.42578125" style="104"/>
    <col min="15104" max="15104" width="17.28515625" style="104" customWidth="1"/>
    <col min="15105" max="15105" width="12.7109375" style="104" customWidth="1"/>
    <col min="15106" max="15106" width="11.42578125" style="104"/>
    <col min="15107" max="15107" width="5.28515625" style="104" customWidth="1"/>
    <col min="15108" max="15108" width="11.42578125" style="104"/>
    <col min="15109" max="15109" width="17" style="104" customWidth="1"/>
    <col min="15110" max="15110" width="6.28515625" style="104" customWidth="1"/>
    <col min="15111" max="15111" width="11.42578125" style="104"/>
    <col min="15112" max="15112" width="14.28515625" style="104" customWidth="1"/>
    <col min="15113" max="15113" width="7.5703125" style="104" customWidth="1"/>
    <col min="15114" max="15114" width="11.42578125" style="104"/>
    <col min="15115" max="15116" width="14.28515625" style="104" customWidth="1"/>
    <col min="15117" max="15117" width="20.85546875" style="104" customWidth="1"/>
    <col min="15118" max="15118" width="14.42578125" style="104" customWidth="1"/>
    <col min="15119" max="15119" width="15" style="104" customWidth="1"/>
    <col min="15120" max="15120" width="2.7109375" style="104" customWidth="1"/>
    <col min="15121" max="15121" width="11.7109375" style="104" customWidth="1"/>
    <col min="15122" max="15122" width="11.5703125" style="104" customWidth="1"/>
    <col min="15123" max="15123" width="2.28515625" style="104" customWidth="1"/>
    <col min="15124" max="15124" width="41" style="104" customWidth="1"/>
    <col min="15125" max="15125" width="14.28515625" style="104" customWidth="1"/>
    <col min="15126" max="15127" width="11.5703125" style="104" customWidth="1"/>
    <col min="15128" max="15128" width="21.85546875" style="104" customWidth="1"/>
    <col min="15129" max="15320" width="11.42578125" style="104"/>
    <col min="15321" max="15321" width="21.85546875" style="104" customWidth="1"/>
    <col min="15322" max="15322" width="13.85546875" style="104" customWidth="1"/>
    <col min="15323" max="15323" width="38.7109375" style="104" customWidth="1"/>
    <col min="15324" max="15324" width="3" style="104" bestFit="1" customWidth="1"/>
    <col min="15325" max="15325" width="32.28515625" style="104" customWidth="1"/>
    <col min="15326" max="15326" width="46.28515625" style="104" customWidth="1"/>
    <col min="15327" max="15327" width="19" style="104" customWidth="1"/>
    <col min="15328" max="15328" width="11.42578125" style="104"/>
    <col min="15329" max="15329" width="17.7109375" style="104" customWidth="1"/>
    <col min="15330" max="15330" width="11.42578125" style="104"/>
    <col min="15331" max="15331" width="22.28515625" style="104" customWidth="1"/>
    <col min="15332" max="15332" width="5.28515625" style="104" customWidth="1"/>
    <col min="15333" max="15333" width="36.28515625" style="104" customWidth="1"/>
    <col min="15334" max="15334" width="5.7109375" style="104" customWidth="1"/>
    <col min="15335" max="15335" width="11.42578125" style="104"/>
    <col min="15336" max="15336" width="20.7109375" style="104" customWidth="1"/>
    <col min="15337" max="15337" width="4.85546875" style="104" customWidth="1"/>
    <col min="15338" max="15338" width="11.42578125" style="104"/>
    <col min="15339" max="15339" width="24.7109375" style="104" customWidth="1"/>
    <col min="15340" max="15340" width="12.28515625" style="104" customWidth="1"/>
    <col min="15341" max="15341" width="11.42578125" style="104"/>
    <col min="15342" max="15342" width="3.42578125" style="104" customWidth="1"/>
    <col min="15343" max="15343" width="11.42578125" style="104"/>
    <col min="15344" max="15344" width="17.7109375" style="104" customWidth="1"/>
    <col min="15345" max="15345" width="3.42578125" style="104" customWidth="1"/>
    <col min="15346" max="15346" width="11.42578125" style="104"/>
    <col min="15347" max="15347" width="23.7109375" style="104" customWidth="1"/>
    <col min="15348" max="15348" width="10" style="104" customWidth="1"/>
    <col min="15349" max="15349" width="11.42578125" style="104"/>
    <col min="15350" max="15351" width="14.7109375" style="104" customWidth="1"/>
    <col min="15352" max="15352" width="12.85546875" style="104" customWidth="1"/>
    <col min="15353" max="15353" width="3.28515625" style="104" customWidth="1"/>
    <col min="15354" max="15354" width="30.28515625" style="104" customWidth="1"/>
    <col min="15355" max="15355" width="5" style="104" customWidth="1"/>
    <col min="15356" max="15356" width="11.42578125" style="104"/>
    <col min="15357" max="15357" width="14.28515625" style="104" customWidth="1"/>
    <col min="15358" max="15358" width="5.7109375" style="104" customWidth="1"/>
    <col min="15359" max="15359" width="11.42578125" style="104"/>
    <col min="15360" max="15360" width="17.28515625" style="104" customWidth="1"/>
    <col min="15361" max="15361" width="12.7109375" style="104" customWidth="1"/>
    <col min="15362" max="15362" width="11.42578125" style="104"/>
    <col min="15363" max="15363" width="5.28515625" style="104" customWidth="1"/>
    <col min="15364" max="15364" width="11.42578125" style="104"/>
    <col min="15365" max="15365" width="17" style="104" customWidth="1"/>
    <col min="15366" max="15366" width="6.28515625" style="104" customWidth="1"/>
    <col min="15367" max="15367" width="11.42578125" style="104"/>
    <col min="15368" max="15368" width="14.28515625" style="104" customWidth="1"/>
    <col min="15369" max="15369" width="7.5703125" style="104" customWidth="1"/>
    <col min="15370" max="15370" width="11.42578125" style="104"/>
    <col min="15371" max="15372" width="14.28515625" style="104" customWidth="1"/>
    <col min="15373" max="15373" width="20.85546875" style="104" customWidth="1"/>
    <col min="15374" max="15374" width="14.42578125" style="104" customWidth="1"/>
    <col min="15375" max="15375" width="15" style="104" customWidth="1"/>
    <col min="15376" max="15376" width="2.7109375" style="104" customWidth="1"/>
    <col min="15377" max="15377" width="11.7109375" style="104" customWidth="1"/>
    <col min="15378" max="15378" width="11.5703125" style="104" customWidth="1"/>
    <col min="15379" max="15379" width="2.28515625" style="104" customWidth="1"/>
    <col min="15380" max="15380" width="41" style="104" customWidth="1"/>
    <col min="15381" max="15381" width="14.28515625" style="104" customWidth="1"/>
    <col min="15382" max="15383" width="11.5703125" style="104" customWidth="1"/>
    <col min="15384" max="15384" width="21.85546875" style="104" customWidth="1"/>
    <col min="15385" max="15576" width="11.42578125" style="104"/>
    <col min="15577" max="15577" width="21.85546875" style="104" customWidth="1"/>
    <col min="15578" max="15578" width="13.85546875" style="104" customWidth="1"/>
    <col min="15579" max="15579" width="38.7109375" style="104" customWidth="1"/>
    <col min="15580" max="15580" width="3" style="104" bestFit="1" customWidth="1"/>
    <col min="15581" max="15581" width="32.28515625" style="104" customWidth="1"/>
    <col min="15582" max="15582" width="46.28515625" style="104" customWidth="1"/>
    <col min="15583" max="15583" width="19" style="104" customWidth="1"/>
    <col min="15584" max="15584" width="11.42578125" style="104"/>
    <col min="15585" max="15585" width="17.7109375" style="104" customWidth="1"/>
    <col min="15586" max="15586" width="11.42578125" style="104"/>
    <col min="15587" max="15587" width="22.28515625" style="104" customWidth="1"/>
    <col min="15588" max="15588" width="5.28515625" style="104" customWidth="1"/>
    <col min="15589" max="15589" width="36.28515625" style="104" customWidth="1"/>
    <col min="15590" max="15590" width="5.7109375" style="104" customWidth="1"/>
    <col min="15591" max="15591" width="11.42578125" style="104"/>
    <col min="15592" max="15592" width="20.7109375" style="104" customWidth="1"/>
    <col min="15593" max="15593" width="4.85546875" style="104" customWidth="1"/>
    <col min="15594" max="15594" width="11.42578125" style="104"/>
    <col min="15595" max="15595" width="24.7109375" style="104" customWidth="1"/>
    <col min="15596" max="15596" width="12.28515625" style="104" customWidth="1"/>
    <col min="15597" max="15597" width="11.42578125" style="104"/>
    <col min="15598" max="15598" width="3.42578125" style="104" customWidth="1"/>
    <col min="15599" max="15599" width="11.42578125" style="104"/>
    <col min="15600" max="15600" width="17.7109375" style="104" customWidth="1"/>
    <col min="15601" max="15601" width="3.42578125" style="104" customWidth="1"/>
    <col min="15602" max="15602" width="11.42578125" style="104"/>
    <col min="15603" max="15603" width="23.7109375" style="104" customWidth="1"/>
    <col min="15604" max="15604" width="10" style="104" customWidth="1"/>
    <col min="15605" max="15605" width="11.42578125" style="104"/>
    <col min="15606" max="15607" width="14.7109375" style="104" customWidth="1"/>
    <col min="15608" max="15608" width="12.85546875" style="104" customWidth="1"/>
    <col min="15609" max="15609" width="3.28515625" style="104" customWidth="1"/>
    <col min="15610" max="15610" width="30.28515625" style="104" customWidth="1"/>
    <col min="15611" max="15611" width="5" style="104" customWidth="1"/>
    <col min="15612" max="15612" width="11.42578125" style="104"/>
    <col min="15613" max="15613" width="14.28515625" style="104" customWidth="1"/>
    <col min="15614" max="15614" width="5.7109375" style="104" customWidth="1"/>
    <col min="15615" max="15615" width="11.42578125" style="104"/>
    <col min="15616" max="15616" width="17.28515625" style="104" customWidth="1"/>
    <col min="15617" max="15617" width="12.7109375" style="104" customWidth="1"/>
    <col min="15618" max="15618" width="11.42578125" style="104"/>
    <col min="15619" max="15619" width="5.28515625" style="104" customWidth="1"/>
    <col min="15620" max="15620" width="11.42578125" style="104"/>
    <col min="15621" max="15621" width="17" style="104" customWidth="1"/>
    <col min="15622" max="15622" width="6.28515625" style="104" customWidth="1"/>
    <col min="15623" max="15623" width="11.42578125" style="104"/>
    <col min="15624" max="15624" width="14.28515625" style="104" customWidth="1"/>
    <col min="15625" max="15625" width="7.5703125" style="104" customWidth="1"/>
    <col min="15626" max="15626" width="11.42578125" style="104"/>
    <col min="15627" max="15628" width="14.28515625" style="104" customWidth="1"/>
    <col min="15629" max="15629" width="20.85546875" style="104" customWidth="1"/>
    <col min="15630" max="15630" width="14.42578125" style="104" customWidth="1"/>
    <col min="15631" max="15631" width="15" style="104" customWidth="1"/>
    <col min="15632" max="15632" width="2.7109375" style="104" customWidth="1"/>
    <col min="15633" max="15633" width="11.7109375" style="104" customWidth="1"/>
    <col min="15634" max="15634" width="11.5703125" style="104" customWidth="1"/>
    <col min="15635" max="15635" width="2.28515625" style="104" customWidth="1"/>
    <col min="15636" max="15636" width="41" style="104" customWidth="1"/>
    <col min="15637" max="15637" width="14.28515625" style="104" customWidth="1"/>
    <col min="15638" max="15639" width="11.5703125" style="104" customWidth="1"/>
    <col min="15640" max="15640" width="21.85546875" style="104" customWidth="1"/>
    <col min="15641" max="15832" width="11.42578125" style="104"/>
    <col min="15833" max="15833" width="21.85546875" style="104" customWidth="1"/>
    <col min="15834" max="15834" width="13.85546875" style="104" customWidth="1"/>
    <col min="15835" max="15835" width="38.7109375" style="104" customWidth="1"/>
    <col min="15836" max="15836" width="3" style="104" bestFit="1" customWidth="1"/>
    <col min="15837" max="15837" width="32.28515625" style="104" customWidth="1"/>
    <col min="15838" max="15838" width="46.28515625" style="104" customWidth="1"/>
    <col min="15839" max="15839" width="19" style="104" customWidth="1"/>
    <col min="15840" max="15840" width="11.42578125" style="104"/>
    <col min="15841" max="15841" width="17.7109375" style="104" customWidth="1"/>
    <col min="15842" max="15842" width="11.42578125" style="104"/>
    <col min="15843" max="15843" width="22.28515625" style="104" customWidth="1"/>
    <col min="15844" max="15844" width="5.28515625" style="104" customWidth="1"/>
    <col min="15845" max="15845" width="36.28515625" style="104" customWidth="1"/>
    <col min="15846" max="15846" width="5.7109375" style="104" customWidth="1"/>
    <col min="15847" max="15847" width="11.42578125" style="104"/>
    <col min="15848" max="15848" width="20.7109375" style="104" customWidth="1"/>
    <col min="15849" max="15849" width="4.85546875" style="104" customWidth="1"/>
    <col min="15850" max="15850" width="11.42578125" style="104"/>
    <col min="15851" max="15851" width="24.7109375" style="104" customWidth="1"/>
    <col min="15852" max="15852" width="12.28515625" style="104" customWidth="1"/>
    <col min="15853" max="15853" width="11.42578125" style="104"/>
    <col min="15854" max="15854" width="3.42578125" style="104" customWidth="1"/>
    <col min="15855" max="15855" width="11.42578125" style="104"/>
    <col min="15856" max="15856" width="17.7109375" style="104" customWidth="1"/>
    <col min="15857" max="15857" width="3.42578125" style="104" customWidth="1"/>
    <col min="15858" max="15858" width="11.42578125" style="104"/>
    <col min="15859" max="15859" width="23.7109375" style="104" customWidth="1"/>
    <col min="15860" max="15860" width="10" style="104" customWidth="1"/>
    <col min="15861" max="15861" width="11.42578125" style="104"/>
    <col min="15862" max="15863" width="14.7109375" style="104" customWidth="1"/>
    <col min="15864" max="15864" width="12.85546875" style="104" customWidth="1"/>
    <col min="15865" max="15865" width="3.28515625" style="104" customWidth="1"/>
    <col min="15866" max="15866" width="30.28515625" style="104" customWidth="1"/>
    <col min="15867" max="15867" width="5" style="104" customWidth="1"/>
    <col min="15868" max="15868" width="11.42578125" style="104"/>
    <col min="15869" max="15869" width="14.28515625" style="104" customWidth="1"/>
    <col min="15870" max="15870" width="5.7109375" style="104" customWidth="1"/>
    <col min="15871" max="15871" width="11.42578125" style="104"/>
    <col min="15872" max="15872" width="17.28515625" style="104" customWidth="1"/>
    <col min="15873" max="15873" width="12.7109375" style="104" customWidth="1"/>
    <col min="15874" max="15874" width="11.42578125" style="104"/>
    <col min="15875" max="15875" width="5.28515625" style="104" customWidth="1"/>
    <col min="15876" max="15876" width="11.42578125" style="104"/>
    <col min="15877" max="15877" width="17" style="104" customWidth="1"/>
    <col min="15878" max="15878" width="6.28515625" style="104" customWidth="1"/>
    <col min="15879" max="15879" width="11.42578125" style="104"/>
    <col min="15880" max="15880" width="14.28515625" style="104" customWidth="1"/>
    <col min="15881" max="15881" width="7.5703125" style="104" customWidth="1"/>
    <col min="15882" max="15882" width="11.42578125" style="104"/>
    <col min="15883" max="15884" width="14.28515625" style="104" customWidth="1"/>
    <col min="15885" max="15885" width="20.85546875" style="104" customWidth="1"/>
    <col min="15886" max="15886" width="14.42578125" style="104" customWidth="1"/>
    <col min="15887" max="15887" width="15" style="104" customWidth="1"/>
    <col min="15888" max="15888" width="2.7109375" style="104" customWidth="1"/>
    <col min="15889" max="15889" width="11.7109375" style="104" customWidth="1"/>
    <col min="15890" max="15890" width="11.5703125" style="104" customWidth="1"/>
    <col min="15891" max="15891" width="2.28515625" style="104" customWidth="1"/>
    <col min="15892" max="15892" width="41" style="104" customWidth="1"/>
    <col min="15893" max="15893" width="14.28515625" style="104" customWidth="1"/>
    <col min="15894" max="15895" width="11.5703125" style="104" customWidth="1"/>
    <col min="15896" max="15896" width="21.85546875" style="104" customWidth="1"/>
    <col min="15897" max="16088" width="11.42578125" style="104"/>
    <col min="16089" max="16089" width="21.85546875" style="104" customWidth="1"/>
    <col min="16090" max="16090" width="13.85546875" style="104" customWidth="1"/>
    <col min="16091" max="16091" width="38.7109375" style="104" customWidth="1"/>
    <col min="16092" max="16092" width="3" style="104" bestFit="1" customWidth="1"/>
    <col min="16093" max="16093" width="32.28515625" style="104" customWidth="1"/>
    <col min="16094" max="16094" width="46.28515625" style="104" customWidth="1"/>
    <col min="16095" max="16095" width="19" style="104" customWidth="1"/>
    <col min="16096" max="16096" width="11.42578125" style="104"/>
    <col min="16097" max="16097" width="17.7109375" style="104" customWidth="1"/>
    <col min="16098" max="16098" width="11.42578125" style="104"/>
    <col min="16099" max="16099" width="22.28515625" style="104" customWidth="1"/>
    <col min="16100" max="16100" width="5.28515625" style="104" customWidth="1"/>
    <col min="16101" max="16101" width="36.28515625" style="104" customWidth="1"/>
    <col min="16102" max="16102" width="5.7109375" style="104" customWidth="1"/>
    <col min="16103" max="16103" width="11.42578125" style="104"/>
    <col min="16104" max="16104" width="20.7109375" style="104" customWidth="1"/>
    <col min="16105" max="16105" width="4.85546875" style="104" customWidth="1"/>
    <col min="16106" max="16106" width="11.42578125" style="104"/>
    <col min="16107" max="16107" width="24.7109375" style="104" customWidth="1"/>
    <col min="16108" max="16108" width="12.28515625" style="104" customWidth="1"/>
    <col min="16109" max="16109" width="11.42578125" style="104"/>
    <col min="16110" max="16110" width="3.42578125" style="104" customWidth="1"/>
    <col min="16111" max="16111" width="11.42578125" style="104"/>
    <col min="16112" max="16112" width="17.7109375" style="104" customWidth="1"/>
    <col min="16113" max="16113" width="3.42578125" style="104" customWidth="1"/>
    <col min="16114" max="16114" width="11.42578125" style="104"/>
    <col min="16115" max="16115" width="23.7109375" style="104" customWidth="1"/>
    <col min="16116" max="16116" width="10" style="104" customWidth="1"/>
    <col min="16117" max="16117" width="11.42578125" style="104"/>
    <col min="16118" max="16119" width="14.7109375" style="104" customWidth="1"/>
    <col min="16120" max="16120" width="12.85546875" style="104" customWidth="1"/>
    <col min="16121" max="16121" width="3.28515625" style="104" customWidth="1"/>
    <col min="16122" max="16122" width="30.28515625" style="104" customWidth="1"/>
    <col min="16123" max="16123" width="5" style="104" customWidth="1"/>
    <col min="16124" max="16124" width="11.42578125" style="104"/>
    <col min="16125" max="16125" width="14.28515625" style="104" customWidth="1"/>
    <col min="16126" max="16126" width="5.7109375" style="104" customWidth="1"/>
    <col min="16127" max="16127" width="11.42578125" style="104"/>
    <col min="16128" max="16128" width="17.28515625" style="104" customWidth="1"/>
    <col min="16129" max="16129" width="12.7109375" style="104" customWidth="1"/>
    <col min="16130" max="16130" width="11.42578125" style="104"/>
    <col min="16131" max="16131" width="5.28515625" style="104" customWidth="1"/>
    <col min="16132" max="16132" width="11.42578125" style="104"/>
    <col min="16133" max="16133" width="17" style="104" customWidth="1"/>
    <col min="16134" max="16134" width="6.28515625" style="104" customWidth="1"/>
    <col min="16135" max="16135" width="11.42578125" style="104"/>
    <col min="16136" max="16136" width="14.28515625" style="104" customWidth="1"/>
    <col min="16137" max="16137" width="7.5703125" style="104" customWidth="1"/>
    <col min="16138" max="16138" width="11.42578125" style="104"/>
    <col min="16139" max="16140" width="14.28515625" style="104" customWidth="1"/>
    <col min="16141" max="16141" width="20.85546875" style="104" customWidth="1"/>
    <col min="16142" max="16142" width="14.42578125" style="104" customWidth="1"/>
    <col min="16143" max="16143" width="15" style="104" customWidth="1"/>
    <col min="16144" max="16144" width="2.7109375" style="104" customWidth="1"/>
    <col min="16145" max="16145" width="11.7109375" style="104" customWidth="1"/>
    <col min="16146" max="16146" width="11.5703125" style="104" customWidth="1"/>
    <col min="16147" max="16147" width="2.28515625" style="104" customWidth="1"/>
    <col min="16148" max="16148" width="41" style="104" customWidth="1"/>
    <col min="16149" max="16149" width="14.28515625" style="104" customWidth="1"/>
    <col min="16150" max="16151" width="11.5703125" style="104" customWidth="1"/>
    <col min="16152" max="16152" width="21.85546875" style="104" customWidth="1"/>
    <col min="16153" max="16346" width="11.42578125" style="104"/>
    <col min="16347" max="16384" width="11.5703125" style="104" customWidth="1"/>
  </cols>
  <sheetData>
    <row r="1" spans="1:59" ht="82.15" customHeight="1" x14ac:dyDescent="0.25">
      <c r="A1" s="914" t="s">
        <v>178</v>
      </c>
      <c r="B1" s="914"/>
      <c r="C1" s="914"/>
      <c r="D1" s="914"/>
      <c r="E1" s="914"/>
      <c r="F1" s="914"/>
      <c r="G1" s="914"/>
      <c r="H1" s="914"/>
      <c r="I1" s="914"/>
      <c r="J1" s="914"/>
      <c r="K1" s="914"/>
      <c r="L1" s="914"/>
      <c r="M1" s="914"/>
      <c r="N1" s="914"/>
      <c r="O1" s="914"/>
      <c r="P1" s="914"/>
      <c r="Q1" s="914"/>
      <c r="R1" s="914"/>
      <c r="S1" s="914"/>
      <c r="T1" s="914"/>
      <c r="U1" s="881" t="s">
        <v>179</v>
      </c>
      <c r="V1" s="881"/>
      <c r="W1" s="881"/>
      <c r="X1" s="881"/>
      <c r="Y1" s="881"/>
      <c r="Z1" s="881"/>
      <c r="AA1" s="881"/>
      <c r="AB1" s="881"/>
      <c r="AC1" s="915" t="s">
        <v>180</v>
      </c>
      <c r="AD1" s="915"/>
      <c r="AE1" s="915"/>
      <c r="AF1" s="915"/>
      <c r="AG1" s="915"/>
      <c r="AH1" s="915"/>
      <c r="AI1" s="915"/>
      <c r="AJ1" s="915"/>
      <c r="AK1" s="915"/>
      <c r="AL1" s="122"/>
      <c r="AM1" s="916" t="s">
        <v>181</v>
      </c>
      <c r="AN1" s="916"/>
      <c r="AO1" s="916"/>
      <c r="AP1" s="917"/>
      <c r="AQ1" s="917"/>
      <c r="AR1" s="917"/>
      <c r="AS1" s="917"/>
      <c r="AT1" s="917"/>
      <c r="AU1" s="917"/>
      <c r="AV1" s="918" t="s">
        <v>461</v>
      </c>
      <c r="AW1" s="918"/>
      <c r="AX1" s="918"/>
      <c r="AY1" s="918"/>
      <c r="AZ1" s="918"/>
      <c r="BA1" s="918"/>
      <c r="BB1" s="918"/>
      <c r="BC1" s="918"/>
      <c r="BD1" s="918"/>
      <c r="BE1" s="918"/>
      <c r="BF1" s="108" t="s">
        <v>546</v>
      </c>
      <c r="BG1" s="108" t="s">
        <v>547</v>
      </c>
    </row>
    <row r="2" spans="1:59" ht="38.450000000000003" customHeight="1" x14ac:dyDescent="0.25">
      <c r="A2" s="914"/>
      <c r="B2" s="914"/>
      <c r="C2" s="914"/>
      <c r="D2" s="914"/>
      <c r="E2" s="914"/>
      <c r="F2" s="914"/>
      <c r="G2" s="914"/>
      <c r="H2" s="914"/>
      <c r="I2" s="914"/>
      <c r="J2" s="914"/>
      <c r="K2" s="914"/>
      <c r="L2" s="914"/>
      <c r="M2" s="914"/>
      <c r="N2" s="914"/>
      <c r="O2" s="914"/>
      <c r="P2" s="914"/>
      <c r="Q2" s="914"/>
      <c r="R2" s="914"/>
      <c r="S2" s="914"/>
      <c r="T2" s="914"/>
      <c r="U2" s="881"/>
      <c r="V2" s="881"/>
      <c r="W2" s="881"/>
      <c r="X2" s="881"/>
      <c r="Y2" s="881"/>
      <c r="Z2" s="881"/>
      <c r="AA2" s="881"/>
      <c r="AB2" s="881"/>
      <c r="AC2" s="842" t="s">
        <v>182</v>
      </c>
      <c r="AD2" s="842" t="s">
        <v>184</v>
      </c>
      <c r="AE2" s="842"/>
      <c r="AF2" s="842"/>
      <c r="AG2" s="842"/>
      <c r="AH2" s="842" t="s">
        <v>185</v>
      </c>
      <c r="AI2" s="842" t="s">
        <v>186</v>
      </c>
      <c r="AJ2" s="842"/>
      <c r="AK2" s="842"/>
      <c r="AL2" s="873" t="s">
        <v>187</v>
      </c>
      <c r="AM2" s="873"/>
      <c r="AN2" s="873"/>
      <c r="AO2" s="873" t="s">
        <v>24</v>
      </c>
      <c r="AP2" s="871" t="s">
        <v>188</v>
      </c>
      <c r="AQ2" s="871"/>
      <c r="AR2" s="871" t="s">
        <v>143</v>
      </c>
      <c r="AS2" s="871" t="s">
        <v>189</v>
      </c>
      <c r="AT2" s="871" t="s">
        <v>190</v>
      </c>
      <c r="AU2" s="871" t="s">
        <v>191</v>
      </c>
      <c r="AV2" s="918" t="s">
        <v>454</v>
      </c>
      <c r="AW2" s="918"/>
      <c r="AX2" s="918"/>
      <c r="AY2" s="918"/>
      <c r="AZ2" s="918"/>
      <c r="BA2" s="851" t="s">
        <v>455</v>
      </c>
      <c r="BB2" s="851"/>
      <c r="BC2" s="851"/>
      <c r="BD2" s="851"/>
      <c r="BE2" s="851"/>
      <c r="BF2" s="123"/>
      <c r="BG2" s="123"/>
    </row>
    <row r="3" spans="1:59" s="56" customFormat="1" ht="82.15" customHeight="1" x14ac:dyDescent="0.25">
      <c r="A3" s="52" t="s">
        <v>192</v>
      </c>
      <c r="B3" s="52" t="s">
        <v>141</v>
      </c>
      <c r="C3" s="52" t="s">
        <v>21</v>
      </c>
      <c r="D3" s="52" t="s">
        <v>16</v>
      </c>
      <c r="E3" s="52" t="s">
        <v>17</v>
      </c>
      <c r="F3" s="52" t="s">
        <v>193</v>
      </c>
      <c r="G3" s="872" t="s">
        <v>194</v>
      </c>
      <c r="H3" s="872"/>
      <c r="I3" s="52" t="s">
        <v>195</v>
      </c>
      <c r="J3" s="52" t="s">
        <v>31</v>
      </c>
      <c r="K3" s="52" t="s">
        <v>196</v>
      </c>
      <c r="L3" s="52" t="s">
        <v>197</v>
      </c>
      <c r="M3" s="52" t="s">
        <v>28</v>
      </c>
      <c r="N3" s="52" t="s">
        <v>174</v>
      </c>
      <c r="O3" s="52" t="s">
        <v>29</v>
      </c>
      <c r="P3" s="52" t="s">
        <v>174</v>
      </c>
      <c r="Q3" s="52" t="s">
        <v>30</v>
      </c>
      <c r="R3" s="52" t="s">
        <v>174</v>
      </c>
      <c r="S3" s="52" t="s">
        <v>198</v>
      </c>
      <c r="T3" s="52" t="s">
        <v>26</v>
      </c>
      <c r="U3" s="53" t="s">
        <v>199</v>
      </c>
      <c r="V3" s="54" t="s">
        <v>200</v>
      </c>
      <c r="W3" s="53" t="s">
        <v>174</v>
      </c>
      <c r="X3" s="54" t="s">
        <v>201</v>
      </c>
      <c r="Y3" s="53" t="s">
        <v>174</v>
      </c>
      <c r="Z3" s="54" t="s">
        <v>202</v>
      </c>
      <c r="AA3" s="54" t="s">
        <v>174</v>
      </c>
      <c r="AB3" s="54" t="s">
        <v>203</v>
      </c>
      <c r="AC3" s="842"/>
      <c r="AD3" s="50" t="s">
        <v>20</v>
      </c>
      <c r="AE3" s="55" t="s">
        <v>204</v>
      </c>
      <c r="AF3" s="50" t="s">
        <v>205</v>
      </c>
      <c r="AG3" s="50" t="s">
        <v>204</v>
      </c>
      <c r="AH3" s="842"/>
      <c r="AI3" s="50" t="s">
        <v>206</v>
      </c>
      <c r="AJ3" s="842" t="s">
        <v>22</v>
      </c>
      <c r="AK3" s="842"/>
      <c r="AL3" s="873"/>
      <c r="AM3" s="873"/>
      <c r="AN3" s="873"/>
      <c r="AO3" s="873"/>
      <c r="AP3" s="871"/>
      <c r="AQ3" s="871"/>
      <c r="AR3" s="871"/>
      <c r="AS3" s="871"/>
      <c r="AT3" s="871"/>
      <c r="AU3" s="871"/>
      <c r="AV3" s="89" t="s">
        <v>456</v>
      </c>
      <c r="AW3" s="89" t="s">
        <v>457</v>
      </c>
      <c r="AX3" s="89" t="s">
        <v>458</v>
      </c>
      <c r="AY3" s="124" t="s">
        <v>459</v>
      </c>
      <c r="AZ3" s="124" t="s">
        <v>460</v>
      </c>
      <c r="BA3" s="89" t="s">
        <v>456</v>
      </c>
      <c r="BB3" s="89" t="s">
        <v>457</v>
      </c>
      <c r="BC3" s="89" t="s">
        <v>458</v>
      </c>
      <c r="BD3" s="124" t="s">
        <v>459</v>
      </c>
      <c r="BE3" s="124" t="s">
        <v>460</v>
      </c>
      <c r="BF3" s="125"/>
      <c r="BG3" s="125"/>
    </row>
    <row r="4" spans="1:59" ht="185.25" customHeight="1" thickBot="1" x14ac:dyDescent="0.3">
      <c r="A4" s="996" t="s">
        <v>66</v>
      </c>
      <c r="B4" s="992" t="s">
        <v>77</v>
      </c>
      <c r="C4" s="992" t="s">
        <v>149</v>
      </c>
      <c r="D4" s="992" t="s">
        <v>27</v>
      </c>
      <c r="E4" s="992" t="s">
        <v>111</v>
      </c>
      <c r="F4" s="1002" t="s">
        <v>1276</v>
      </c>
      <c r="G4" s="1014" t="s">
        <v>707</v>
      </c>
      <c r="H4" s="1002" t="s">
        <v>708</v>
      </c>
      <c r="I4" s="1002" t="s">
        <v>709</v>
      </c>
      <c r="J4" s="992" t="s">
        <v>81</v>
      </c>
      <c r="K4" s="992">
        <v>1</v>
      </c>
      <c r="L4" s="972">
        <f>IF(J4="Diaria",+(K4/360),IF(J4="Semanal",+(K4/52),IF(J4="Mensual",+(K4/12),IF(J4="Bimestral",+(K4/6),IF(J4="Trimestral",+(K4/4),IF(J4="Semestral",+(K4/2),IF(J4="Anual",+(K4/1),"")))))))</f>
        <v>8.3333333333333329E-2</v>
      </c>
      <c r="M4" s="992" t="s">
        <v>101</v>
      </c>
      <c r="N4" s="972">
        <f>IF(M4="Menor al 1% del patrimonio de la Lotería de Bogotá",20%,IF(M4="Entre el 1% y el 3% del patrimonio de la Lotería de Bogotá",40%,IF(M4="Entre el 3% y el 6% del patrimonio de la Lotería de Bogotá",60%,IF(M4="Entre el 6% y el 10% del patrimonio de la Lotería de Bogotá",80%,IF(M4="Mayor al 10% del patrimonio de la Lotería de Bogotá",100%,IF(M4="NA",0%,""))))))</f>
        <v>1</v>
      </c>
      <c r="O4" s="992" t="s">
        <v>102</v>
      </c>
      <c r="P4" s="972">
        <f>IF(O4="El riesgo afecta la imagen de algún área de la organización",20%,IF(O4="El riesgo afecta la imagen de la entidad internamente, de conocimiento general nivel interno, de junta directiva y accionistas y/o de proveedores",40%,IF(O4="El riesgo afecta la imagen de la entidad con algunos usuarios de relevancia frente al logro de los objetivos",60%,IF(O4="El riesgo afecta la imagen de la entidad con efecto publicitario sostenido a nivel de sector administrativo, nivel departamental o municipal",80%,IF(O4="El riesgo afecta la imagen de la entidad a nivel nacional, con efecto publicitario sostenido a nivel país",100%,IF(O4="NA",0%,""))))))</f>
        <v>1</v>
      </c>
      <c r="Q4" s="992" t="s">
        <v>88</v>
      </c>
      <c r="R4" s="972">
        <f>IF(Q4="Interrupción de la operación por menos de un día",20%,IF(Q4="Interrupción de la operación por un día completo",40%,IF(Q4="Interrupción de la operación mayor a 1 día y menor a 2 días",60%,IF(Q4="Interrupción de la operación por dos días completos",80%,IF(Q4="Interrupción de la operación por más de dos días",100%,IF(Q4="NA",0%,""))))))</f>
        <v>0</v>
      </c>
      <c r="S4" s="996" t="s">
        <v>75</v>
      </c>
      <c r="T4" s="996" t="s">
        <v>76</v>
      </c>
      <c r="U4" s="972">
        <f>+MAX(N4,P4,R4)</f>
        <v>1</v>
      </c>
      <c r="V4" s="913" t="str">
        <f>IF(L4&lt;=20%,"Muy baja",IF(L4&lt;=40%,"Baja",IF(L4&lt;=60%,"Media",IF(L4&lt;=80%,"Alta",IF(L4&lt;=100%,"Muy alta",IF(L4&gt;=100%,"Muy alta",""))))))</f>
        <v>Muy baja</v>
      </c>
      <c r="W4" s="972">
        <f>+IFERROR(VLOOKUP(V4,formulas!$F$1:$G$6,2,FALSE),"")</f>
        <v>0.2</v>
      </c>
      <c r="X4" s="912" t="str">
        <f>IF(U4=20%,"Leve",IF(U4=40%,"Menor",IF(U4=60%,"Moderado",IF(U4=80%,"Mayor",IF(U4=100%,"Catastrófico","")))))</f>
        <v>Catastrófico</v>
      </c>
      <c r="Y4" s="972">
        <f>+IFERROR(VLOOKUP(X4,formulas!$H$1:$I$6,2,FALSE),"")</f>
        <v>1</v>
      </c>
      <c r="Z4" s="912" t="str">
        <f>+IFERROR(VLOOKUP(V4&amp;X4,formulas!$C$2:$D$26,2,FALSE),"")</f>
        <v>Extremo</v>
      </c>
      <c r="AA4" s="972">
        <f>IF(Z4="Bajo",25%,IF(Z4="Moderado",50%,IF(Z4="Alto",75%,IF(Z4="Extremo",100%,""))))</f>
        <v>1</v>
      </c>
      <c r="AB4" s="999" t="s">
        <v>714</v>
      </c>
      <c r="AC4" s="296" t="s">
        <v>1263</v>
      </c>
      <c r="AD4" s="1002" t="s">
        <v>72</v>
      </c>
      <c r="AE4" s="972">
        <f t="shared" ref="AE4:AE11" si="0">IF(AD4="Preventivo",25%,IF(AD4="Detectivo",15%,IF(AD4="Correctivo",10%,"")))</f>
        <v>0.25</v>
      </c>
      <c r="AF4" s="1002" t="s">
        <v>217</v>
      </c>
      <c r="AG4" s="972">
        <f>IF(AF4="Manual",15%,IF(AF4="Automático",25%,""))</f>
        <v>0.15</v>
      </c>
      <c r="AH4" s="972">
        <f t="shared" ref="AH4:AH11" si="1">+AG4+AE4</f>
        <v>0.4</v>
      </c>
      <c r="AI4" s="1002" t="s">
        <v>218</v>
      </c>
      <c r="AJ4" s="1002" t="s">
        <v>39</v>
      </c>
      <c r="AK4" s="1002" t="s">
        <v>719</v>
      </c>
      <c r="AL4" s="1005">
        <f>+AA4*AH4</f>
        <v>0.4</v>
      </c>
      <c r="AM4" s="1005">
        <f>+AA4-AL4</f>
        <v>0.6</v>
      </c>
      <c r="AN4" s="912" t="str">
        <f>+IF(C4="Corrupción","Moderado",IF(AM4&lt;=25%,"Bajo",IF(AM4&lt;=50%,"Moderado",IF(AM4&lt;=75%,"Alto",IF(AM4&gt;75%,"Extremo","")))))</f>
        <v>Alto</v>
      </c>
      <c r="AO4" s="1017" t="s">
        <v>74</v>
      </c>
      <c r="AP4" s="1019">
        <v>1</v>
      </c>
      <c r="AQ4" s="1002" t="s">
        <v>722</v>
      </c>
      <c r="AR4" s="992" t="s">
        <v>723</v>
      </c>
      <c r="AS4" s="1022">
        <v>45658</v>
      </c>
      <c r="AT4" s="1008">
        <v>46022</v>
      </c>
      <c r="AU4" s="1011" t="s">
        <v>724</v>
      </c>
      <c r="AV4" s="641"/>
      <c r="AW4" s="641"/>
      <c r="AX4" s="641"/>
      <c r="AY4" s="641"/>
      <c r="AZ4" s="641"/>
      <c r="BA4" s="641"/>
      <c r="BB4" s="641"/>
      <c r="BC4" s="641"/>
      <c r="BD4" s="641"/>
      <c r="BE4" s="641"/>
      <c r="BF4" s="642"/>
      <c r="BG4" s="642"/>
    </row>
    <row r="5" spans="1:59" ht="181.5" customHeight="1" x14ac:dyDescent="0.25">
      <c r="A5" s="997"/>
      <c r="B5" s="993"/>
      <c r="C5" s="993"/>
      <c r="D5" s="993"/>
      <c r="E5" s="993"/>
      <c r="F5" s="1003"/>
      <c r="G5" s="1015"/>
      <c r="H5" s="1003"/>
      <c r="I5" s="1003"/>
      <c r="J5" s="993"/>
      <c r="K5" s="993"/>
      <c r="L5" s="995"/>
      <c r="M5" s="993"/>
      <c r="N5" s="995"/>
      <c r="O5" s="993"/>
      <c r="P5" s="995"/>
      <c r="Q5" s="993"/>
      <c r="R5" s="995"/>
      <c r="S5" s="997"/>
      <c r="T5" s="997"/>
      <c r="U5" s="995"/>
      <c r="V5" s="905"/>
      <c r="W5" s="995"/>
      <c r="X5" s="814"/>
      <c r="Y5" s="995"/>
      <c r="Z5" s="814"/>
      <c r="AA5" s="995"/>
      <c r="AB5" s="1000"/>
      <c r="AC5" s="639" t="s">
        <v>1261</v>
      </c>
      <c r="AD5" s="1003"/>
      <c r="AE5" s="995"/>
      <c r="AF5" s="1003"/>
      <c r="AG5" s="995"/>
      <c r="AH5" s="995"/>
      <c r="AI5" s="1003"/>
      <c r="AJ5" s="1003"/>
      <c r="AK5" s="1003"/>
      <c r="AL5" s="1006"/>
      <c r="AM5" s="1006"/>
      <c r="AN5" s="814"/>
      <c r="AO5" s="1018"/>
      <c r="AP5" s="1020"/>
      <c r="AQ5" s="1003"/>
      <c r="AR5" s="993"/>
      <c r="AS5" s="1023"/>
      <c r="AT5" s="1009"/>
      <c r="AU5" s="1012"/>
      <c r="AV5" s="61"/>
      <c r="AW5" s="61"/>
      <c r="AX5" s="61"/>
      <c r="AY5" s="61"/>
      <c r="AZ5" s="61"/>
      <c r="BA5" s="61"/>
      <c r="BB5" s="61"/>
      <c r="BC5" s="61"/>
      <c r="BD5" s="61"/>
      <c r="BE5" s="61"/>
      <c r="BF5" s="323"/>
      <c r="BG5" s="323"/>
    </row>
    <row r="6" spans="1:59" ht="207" customHeight="1" thickBot="1" x14ac:dyDescent="0.3">
      <c r="A6" s="998"/>
      <c r="B6" s="994"/>
      <c r="C6" s="994"/>
      <c r="D6" s="994"/>
      <c r="E6" s="994"/>
      <c r="F6" s="1004"/>
      <c r="G6" s="1016"/>
      <c r="H6" s="1004"/>
      <c r="I6" s="1004"/>
      <c r="J6" s="994"/>
      <c r="K6" s="994"/>
      <c r="L6" s="973"/>
      <c r="M6" s="994"/>
      <c r="N6" s="973"/>
      <c r="O6" s="994"/>
      <c r="P6" s="973"/>
      <c r="Q6" s="994"/>
      <c r="R6" s="973"/>
      <c r="S6" s="998"/>
      <c r="T6" s="998"/>
      <c r="U6" s="973"/>
      <c r="V6" s="906"/>
      <c r="W6" s="973"/>
      <c r="X6" s="815"/>
      <c r="Y6" s="973"/>
      <c r="Z6" s="815"/>
      <c r="AA6" s="973"/>
      <c r="AB6" s="1001"/>
      <c r="AC6" s="639" t="s">
        <v>1262</v>
      </c>
      <c r="AD6" s="1004"/>
      <c r="AE6" s="973"/>
      <c r="AF6" s="1004"/>
      <c r="AG6" s="973"/>
      <c r="AH6" s="973"/>
      <c r="AI6" s="1004"/>
      <c r="AJ6" s="1004"/>
      <c r="AK6" s="1004"/>
      <c r="AL6" s="1006"/>
      <c r="AM6" s="1007"/>
      <c r="AN6" s="815"/>
      <c r="AO6" s="989"/>
      <c r="AP6" s="1021"/>
      <c r="AQ6" s="1004"/>
      <c r="AR6" s="994"/>
      <c r="AS6" s="1024"/>
      <c r="AT6" s="1010"/>
      <c r="AU6" s="1013"/>
      <c r="AV6" s="115"/>
      <c r="AW6" s="115"/>
      <c r="AX6" s="115"/>
      <c r="AY6" s="115"/>
      <c r="AZ6" s="115"/>
      <c r="BA6" s="115"/>
      <c r="BB6" s="115"/>
      <c r="BC6" s="115"/>
      <c r="BD6" s="115"/>
      <c r="BE6" s="115"/>
      <c r="BF6" s="640"/>
      <c r="BG6" s="640"/>
    </row>
    <row r="7" spans="1:59" ht="82.15" customHeight="1" x14ac:dyDescent="0.25">
      <c r="A7" s="982" t="s">
        <v>219</v>
      </c>
      <c r="B7" s="984" t="s">
        <v>77</v>
      </c>
      <c r="C7" s="984" t="s">
        <v>107</v>
      </c>
      <c r="D7" s="984" t="s">
        <v>33</v>
      </c>
      <c r="E7" s="984" t="s">
        <v>82</v>
      </c>
      <c r="F7" s="986" t="s">
        <v>710</v>
      </c>
      <c r="G7" s="986" t="s">
        <v>711</v>
      </c>
      <c r="H7" s="986" t="s">
        <v>712</v>
      </c>
      <c r="I7" s="986" t="s">
        <v>713</v>
      </c>
      <c r="J7" s="984" t="s">
        <v>110</v>
      </c>
      <c r="K7" s="984">
        <v>2</v>
      </c>
      <c r="L7" s="958">
        <f t="shared" ref="L7:L11" si="2">IF(J7="Diaria",+(K7/360),IF(J7="Semanal",+(K7/52),IF(J7="Mensual",+(K7/12),IF(J7="Bimestral",+(K7/6),IF(J7="Trimestral",+(K7/4),IF(J7="Semestral",+(K7/2),IF(J7="Anual",+(K7/1),"")))))))</f>
        <v>1</v>
      </c>
      <c r="M7" s="984" t="s">
        <v>101</v>
      </c>
      <c r="N7" s="958">
        <f t="shared" ref="N7:N11" si="3">IF(M7="Menor al 1% del patrimonio de la Lotería de Bogotá",20%,IF(M7="Entre el 1% y el 3% del patrimonio de la Lotería de Bogotá",40%,IF(M7="Entre el 3% y el 6% del patrimonio de la Lotería de Bogotá",60%,IF(M7="Entre el 6% y el 10% del patrimonio de la Lotería de Bogotá",80%,IF(M7="Mayor al 10% del patrimonio de la Lotería de Bogotá",100%,IF(M7="NA",0%,""))))))</f>
        <v>1</v>
      </c>
      <c r="O7" s="984" t="s">
        <v>91</v>
      </c>
      <c r="P7" s="958">
        <f t="shared" ref="P7:P11" si="4">IF(O7="El riesgo afecta la imagen de algún área de la organización",20%,IF(O7="El riesgo afecta la imagen de la entidad internamente, de conocimiento general nivel interno, de junta directiva y accionistas y/o de proveedores",40%,IF(O7="El riesgo afecta la imagen de la entidad con algunos usuarios de relevancia frente al logro de los objetivos",60%,IF(O7="El riesgo afecta la imagen de la entidad con efecto publicitario sostenido a nivel de sector administrativo, nivel departamental o municipal",80%,IF(O7="El riesgo afecta la imagen de la entidad a nivel nacional, con efecto publicitario sostenido a nivel país",100%,IF(O7="NA",0%,""))))))</f>
        <v>0.8</v>
      </c>
      <c r="Q7" s="984" t="s">
        <v>88</v>
      </c>
      <c r="R7" s="958">
        <f t="shared" ref="R7:R11" si="5">IF(Q7="Interrupción de la operación por menos de un día",20%,IF(Q7="Interrupción de la operación por un día completo",40%,IF(Q7="Interrupción de la operación mayor a 1 día y menor a 2 días",60%,IF(Q7="Interrupción de la operación por dos días completos",80%,IF(Q7="Interrupción de la operación por más de dos días",100%,IF(Q7="NA",0%,""))))))</f>
        <v>0</v>
      </c>
      <c r="S7" s="982" t="s">
        <v>75</v>
      </c>
      <c r="T7" s="982" t="s">
        <v>88</v>
      </c>
      <c r="U7" s="958">
        <f t="shared" ref="U7:U11" si="6">+MAX(N7,P7,R7)</f>
        <v>1</v>
      </c>
      <c r="V7" s="904" t="str">
        <f t="shared" ref="V7:V11" si="7">IF(L7&lt;=20%,"Muy baja",IF(L7&lt;=40%,"Baja",IF(L7&lt;=60%,"Media",IF(L7&lt;=80%,"Alta",IF(L7&lt;=100%,"Muy alta",IF(L7&gt;=100%,"Muy alta",""))))))</f>
        <v>Muy alta</v>
      </c>
      <c r="W7" s="958">
        <f>+IFERROR(VLOOKUP(V7,formulas!$F$1:$G$6,2,FALSE),"")</f>
        <v>1</v>
      </c>
      <c r="X7" s="813" t="str">
        <f t="shared" ref="X7:X11" si="8">IF(U7=20%,"Leve",IF(U7=40%,"Menor",IF(U7=60%,"Moderado",IF(U7=80%,"Mayor",IF(U7=100%,"Catastrófico","")))))</f>
        <v>Catastrófico</v>
      </c>
      <c r="Y7" s="958">
        <f>+IFERROR(VLOOKUP(X7,formulas!$H$1:$I$6,2,FALSE),"")</f>
        <v>1</v>
      </c>
      <c r="Z7" s="813" t="str">
        <f>+IFERROR(VLOOKUP(V7&amp;X7,formulas!$C$2:$D$26,2,FALSE),"")</f>
        <v>Extremo</v>
      </c>
      <c r="AA7" s="958">
        <f t="shared" ref="AA7:AA11" si="9">IF(Z7="Bajo",25%,IF(Z7="Moderado",50%,IF(Z7="Alto",75%,IF(Z7="Extremo",100%,""))))</f>
        <v>1</v>
      </c>
      <c r="AB7" s="990" t="s">
        <v>715</v>
      </c>
      <c r="AC7" s="297" t="s">
        <v>716</v>
      </c>
      <c r="AD7" s="252" t="s">
        <v>72</v>
      </c>
      <c r="AE7" s="109">
        <f t="shared" si="0"/>
        <v>0.25</v>
      </c>
      <c r="AF7" s="252" t="s">
        <v>217</v>
      </c>
      <c r="AG7" s="109">
        <f t="shared" ref="AG7:AG11" si="10">IF(AF7="Manual",15%,IF(AF7="Automático",25%,""))</f>
        <v>0.15</v>
      </c>
      <c r="AH7" s="109">
        <f t="shared" si="1"/>
        <v>0.4</v>
      </c>
      <c r="AI7" s="252" t="s">
        <v>218</v>
      </c>
      <c r="AJ7" s="252" t="s">
        <v>39</v>
      </c>
      <c r="AK7" s="252" t="s">
        <v>720</v>
      </c>
      <c r="AL7" s="610">
        <f t="shared" ref="AL7:AL11" si="11">+AA7*AH7</f>
        <v>0.4</v>
      </c>
      <c r="AM7" s="248">
        <f t="shared" ref="AM7:AM11" si="12">+AA7-AL7</f>
        <v>0.6</v>
      </c>
      <c r="AN7" s="813" t="str">
        <f>+IF(C7="Corrupción","Moderado",IF(AM8&lt;=25%,"Bajo",IF(AM8&lt;=50%,"Moderado",IF(AM8&lt;=75%,"Alto",IF(AM8&gt;75%,"Extremo","")))))</f>
        <v>Moderado</v>
      </c>
      <c r="AO7" s="988" t="s">
        <v>74</v>
      </c>
      <c r="AP7" s="298">
        <v>1</v>
      </c>
      <c r="AQ7" s="299" t="s">
        <v>725</v>
      </c>
      <c r="AR7" s="253" t="s">
        <v>726</v>
      </c>
      <c r="AS7" s="254">
        <v>45658</v>
      </c>
      <c r="AT7" s="255">
        <v>46022</v>
      </c>
      <c r="AU7" s="300" t="s">
        <v>727</v>
      </c>
      <c r="AV7" s="79"/>
      <c r="AW7" s="79"/>
      <c r="AX7" s="79"/>
      <c r="AY7" s="79"/>
      <c r="AZ7" s="79"/>
      <c r="BA7" s="79"/>
      <c r="BB7" s="79"/>
      <c r="BC7" s="79"/>
      <c r="BD7" s="79"/>
      <c r="BE7" s="79"/>
      <c r="BF7" s="314"/>
      <c r="BG7" s="314"/>
    </row>
    <row r="8" spans="1:59" ht="82.15" customHeight="1" thickBot="1" x14ac:dyDescent="0.3">
      <c r="A8" s="983"/>
      <c r="B8" s="985"/>
      <c r="C8" s="985"/>
      <c r="D8" s="985"/>
      <c r="E8" s="985"/>
      <c r="F8" s="987"/>
      <c r="G8" s="987"/>
      <c r="H8" s="987"/>
      <c r="I8" s="987"/>
      <c r="J8" s="985"/>
      <c r="K8" s="985"/>
      <c r="L8" s="957"/>
      <c r="M8" s="985"/>
      <c r="N8" s="957"/>
      <c r="O8" s="985"/>
      <c r="P8" s="957"/>
      <c r="Q8" s="985"/>
      <c r="R8" s="957"/>
      <c r="S8" s="983"/>
      <c r="T8" s="983"/>
      <c r="U8" s="957"/>
      <c r="V8" s="906"/>
      <c r="W8" s="957"/>
      <c r="X8" s="815"/>
      <c r="Y8" s="957"/>
      <c r="Z8" s="815"/>
      <c r="AA8" s="957"/>
      <c r="AB8" s="991"/>
      <c r="AC8" s="301" t="s">
        <v>717</v>
      </c>
      <c r="AD8" s="116" t="s">
        <v>72</v>
      </c>
      <c r="AE8" s="110">
        <f t="shared" si="0"/>
        <v>0.25</v>
      </c>
      <c r="AF8" s="116" t="s">
        <v>217</v>
      </c>
      <c r="AG8" s="110">
        <f t="shared" si="10"/>
        <v>0.15</v>
      </c>
      <c r="AH8" s="110">
        <f t="shared" si="1"/>
        <v>0.4</v>
      </c>
      <c r="AI8" s="116" t="s">
        <v>218</v>
      </c>
      <c r="AJ8" s="116" t="s">
        <v>39</v>
      </c>
      <c r="AK8" s="116" t="s">
        <v>721</v>
      </c>
      <c r="AL8" s="611">
        <f>+AM7*AH8</f>
        <v>0.24</v>
      </c>
      <c r="AM8" s="249">
        <f>+AM7-AL8</f>
        <v>0.36</v>
      </c>
      <c r="AN8" s="815"/>
      <c r="AO8" s="989"/>
      <c r="AP8" s="143">
        <v>2</v>
      </c>
      <c r="AQ8" s="116" t="s">
        <v>728</v>
      </c>
      <c r="AR8" s="144" t="s">
        <v>729</v>
      </c>
      <c r="AS8" s="250">
        <v>45658</v>
      </c>
      <c r="AT8" s="251">
        <v>46022</v>
      </c>
      <c r="AU8" s="82" t="s">
        <v>730</v>
      </c>
      <c r="AV8" s="70"/>
      <c r="AW8" s="70"/>
      <c r="AX8" s="70"/>
      <c r="AY8" s="70"/>
      <c r="AZ8" s="70"/>
      <c r="BA8" s="70"/>
      <c r="BB8" s="70"/>
      <c r="BC8" s="70"/>
      <c r="BD8" s="70"/>
      <c r="BE8" s="70"/>
      <c r="BF8" s="313"/>
      <c r="BG8" s="313"/>
    </row>
    <row r="9" spans="1:59" ht="82.15" customHeight="1" thickBot="1" x14ac:dyDescent="0.3">
      <c r="A9" s="161" t="s">
        <v>219</v>
      </c>
      <c r="B9" s="162" t="s">
        <v>77</v>
      </c>
      <c r="C9" s="162" t="s">
        <v>107</v>
      </c>
      <c r="D9" s="162" t="s">
        <v>94</v>
      </c>
      <c r="E9" s="162" t="s">
        <v>51</v>
      </c>
      <c r="F9" s="162" t="s">
        <v>478</v>
      </c>
      <c r="G9" s="162" t="s">
        <v>479</v>
      </c>
      <c r="H9" s="162" t="s">
        <v>480</v>
      </c>
      <c r="I9" s="162" t="s">
        <v>481</v>
      </c>
      <c r="J9" s="162" t="s">
        <v>81</v>
      </c>
      <c r="K9" s="162">
        <v>1</v>
      </c>
      <c r="L9" s="302">
        <f t="shared" si="2"/>
        <v>8.3333333333333329E-2</v>
      </c>
      <c r="M9" s="162" t="s">
        <v>45</v>
      </c>
      <c r="N9" s="302">
        <f t="shared" si="3"/>
        <v>0.2</v>
      </c>
      <c r="O9" s="162" t="s">
        <v>79</v>
      </c>
      <c r="P9" s="302">
        <f t="shared" si="4"/>
        <v>0.6</v>
      </c>
      <c r="Q9" s="162" t="s">
        <v>88</v>
      </c>
      <c r="R9" s="302">
        <f t="shared" si="5"/>
        <v>0</v>
      </c>
      <c r="S9" s="165" t="s">
        <v>75</v>
      </c>
      <c r="T9" s="165" t="s">
        <v>60</v>
      </c>
      <c r="U9" s="302">
        <f t="shared" si="6"/>
        <v>0.6</v>
      </c>
      <c r="V9" s="571" t="str">
        <f t="shared" si="7"/>
        <v>Muy baja</v>
      </c>
      <c r="W9" s="302">
        <f>+IFERROR(VLOOKUP(V9,formulas!$F$1:$G$6,2,FALSE),"")</f>
        <v>0.2</v>
      </c>
      <c r="X9" s="480" t="str">
        <f t="shared" si="8"/>
        <v>Moderado</v>
      </c>
      <c r="Y9" s="302">
        <f>+IFERROR(VLOOKUP(X9,formulas!$H$1:$I$6,2,FALSE),"")</f>
        <v>0.6</v>
      </c>
      <c r="Z9" s="480" t="str">
        <f>+IFERROR(VLOOKUP(V9&amp;X9,formulas!$C$2:$D$26,2,FALSE),"")</f>
        <v>Moderado</v>
      </c>
      <c r="AA9" s="302">
        <f t="shared" si="9"/>
        <v>0.5</v>
      </c>
      <c r="AB9" s="303" t="s">
        <v>498</v>
      </c>
      <c r="AC9" s="304" t="s">
        <v>718</v>
      </c>
      <c r="AD9" s="162" t="s">
        <v>72</v>
      </c>
      <c r="AE9" s="302">
        <f t="shared" si="0"/>
        <v>0.25</v>
      </c>
      <c r="AF9" s="162" t="s">
        <v>217</v>
      </c>
      <c r="AG9" s="302">
        <f t="shared" si="10"/>
        <v>0.15</v>
      </c>
      <c r="AH9" s="302">
        <f t="shared" si="1"/>
        <v>0.4</v>
      </c>
      <c r="AI9" s="162" t="s">
        <v>218</v>
      </c>
      <c r="AJ9" s="162" t="s">
        <v>39</v>
      </c>
      <c r="AK9" s="162" t="s">
        <v>634</v>
      </c>
      <c r="AL9" s="305">
        <f t="shared" si="11"/>
        <v>0.2</v>
      </c>
      <c r="AM9" s="305">
        <f t="shared" si="12"/>
        <v>0.3</v>
      </c>
      <c r="AN9" s="480" t="str">
        <f>+IF(C9="Corrupción","Moderado",IF(AM9&lt;=25%,"Bajo",IF(AM9&lt;=50%,"Moderado",IF(AM9&lt;=75%,"Alto",IF(AM9&gt;75%,"Extremo","")))))</f>
        <v>Moderado</v>
      </c>
      <c r="AO9" s="306" t="s">
        <v>74</v>
      </c>
      <c r="AP9" s="307">
        <v>2</v>
      </c>
      <c r="AQ9" s="307" t="s">
        <v>540</v>
      </c>
      <c r="AR9" s="256" t="s">
        <v>641</v>
      </c>
      <c r="AS9" s="178">
        <v>45658</v>
      </c>
      <c r="AT9" s="178">
        <v>46022</v>
      </c>
      <c r="AU9" s="178" t="s">
        <v>541</v>
      </c>
      <c r="AV9" s="162"/>
      <c r="AW9" s="162"/>
      <c r="AX9" s="162"/>
      <c r="AY9" s="162"/>
      <c r="AZ9" s="162"/>
      <c r="BA9" s="162"/>
      <c r="BB9" s="162"/>
      <c r="BC9" s="162"/>
      <c r="BD9" s="162"/>
      <c r="BE9" s="162"/>
      <c r="BF9" s="247"/>
      <c r="BG9" s="247"/>
    </row>
    <row r="10" spans="1:59" ht="82.15" customHeight="1" thickBot="1" x14ac:dyDescent="0.3">
      <c r="A10" s="182" t="s">
        <v>66</v>
      </c>
      <c r="B10" s="162" t="s">
        <v>486</v>
      </c>
      <c r="C10" s="162" t="s">
        <v>73</v>
      </c>
      <c r="D10" s="162" t="s">
        <v>94</v>
      </c>
      <c r="E10" s="162" t="s">
        <v>95</v>
      </c>
      <c r="F10" s="174" t="s">
        <v>487</v>
      </c>
      <c r="G10" s="308" t="s">
        <v>441</v>
      </c>
      <c r="H10" s="309" t="s">
        <v>488</v>
      </c>
      <c r="I10" s="174" t="s">
        <v>489</v>
      </c>
      <c r="J10" s="310" t="s">
        <v>110</v>
      </c>
      <c r="K10" s="174">
        <v>1</v>
      </c>
      <c r="L10" s="302">
        <f t="shared" si="2"/>
        <v>0.5</v>
      </c>
      <c r="M10" s="174" t="s">
        <v>62</v>
      </c>
      <c r="N10" s="302">
        <f t="shared" si="3"/>
        <v>0.4</v>
      </c>
      <c r="O10" s="311" t="s">
        <v>91</v>
      </c>
      <c r="P10" s="302">
        <f t="shared" si="4"/>
        <v>0.8</v>
      </c>
      <c r="Q10" s="174" t="s">
        <v>88</v>
      </c>
      <c r="R10" s="302">
        <f t="shared" si="5"/>
        <v>0</v>
      </c>
      <c r="S10" s="312" t="s">
        <v>75</v>
      </c>
      <c r="T10" s="312" t="s">
        <v>88</v>
      </c>
      <c r="U10" s="302">
        <f t="shared" si="6"/>
        <v>0.8</v>
      </c>
      <c r="V10" s="571" t="str">
        <f t="shared" si="7"/>
        <v>Media</v>
      </c>
      <c r="W10" s="302">
        <f>+IFERROR(VLOOKUP(V10,formulas!$F$1:$G$6,2,FALSE),"")</f>
        <v>0.6</v>
      </c>
      <c r="X10" s="480" t="str">
        <f t="shared" si="8"/>
        <v>Mayor</v>
      </c>
      <c r="Y10" s="302">
        <f>+IFERROR(VLOOKUP(X10,formulas!$H$1:$I$6,2,FALSE),"")</f>
        <v>0.8</v>
      </c>
      <c r="Z10" s="480" t="str">
        <f>+IFERROR(VLOOKUP(V10&amp;X10,formulas!$C$2:$D$26,2,FALSE),"")</f>
        <v>Alto</v>
      </c>
      <c r="AA10" s="302">
        <f t="shared" si="9"/>
        <v>0.75</v>
      </c>
      <c r="AB10" s="305"/>
      <c r="AC10" s="310" t="s">
        <v>513</v>
      </c>
      <c r="AD10" s="174" t="s">
        <v>72</v>
      </c>
      <c r="AE10" s="302">
        <f t="shared" si="0"/>
        <v>0.25</v>
      </c>
      <c r="AF10" s="174" t="s">
        <v>217</v>
      </c>
      <c r="AG10" s="302">
        <f t="shared" si="10"/>
        <v>0.15</v>
      </c>
      <c r="AH10" s="302">
        <f t="shared" si="1"/>
        <v>0.4</v>
      </c>
      <c r="AI10" s="174" t="s">
        <v>218</v>
      </c>
      <c r="AJ10" s="174" t="s">
        <v>39</v>
      </c>
      <c r="AK10" s="174" t="s">
        <v>522</v>
      </c>
      <c r="AL10" s="305">
        <f>+AA9*AH10</f>
        <v>0.2</v>
      </c>
      <c r="AM10" s="305">
        <f>+AA9-AL10</f>
        <v>0.3</v>
      </c>
      <c r="AN10" s="480" t="str">
        <f>+IF(C10="Corrupción","Moderado",IF(AM10&lt;=25%,"Bajo",IF(AM10&lt;=50%,"Moderado",IF(AM10&lt;=75%,"Alto",IF(AM10&gt;75%,"Extremo","")))))</f>
        <v>Moderado</v>
      </c>
      <c r="AO10" s="306" t="s">
        <v>74</v>
      </c>
      <c r="AP10" s="684"/>
      <c r="AQ10" s="684"/>
      <c r="AR10" s="683"/>
      <c r="AS10" s="683"/>
      <c r="AT10" s="684"/>
      <c r="AU10" s="685"/>
      <c r="AV10" s="162"/>
      <c r="AW10" s="162"/>
      <c r="AX10" s="162"/>
      <c r="AY10" s="162"/>
      <c r="AZ10" s="162"/>
      <c r="BA10" s="162"/>
      <c r="BB10" s="162"/>
      <c r="BC10" s="162"/>
      <c r="BD10" s="162"/>
      <c r="BE10" s="162"/>
      <c r="BF10" s="247"/>
      <c r="BG10" s="247"/>
    </row>
    <row r="11" spans="1:59" ht="82.15" customHeight="1" thickBot="1" x14ac:dyDescent="0.3">
      <c r="A11" s="161" t="s">
        <v>219</v>
      </c>
      <c r="B11" s="162" t="s">
        <v>44</v>
      </c>
      <c r="C11" s="162" t="s">
        <v>107</v>
      </c>
      <c r="D11" s="162" t="s">
        <v>94</v>
      </c>
      <c r="E11" s="162" t="s">
        <v>51</v>
      </c>
      <c r="F11" s="162" t="s">
        <v>490</v>
      </c>
      <c r="G11" s="162" t="s">
        <v>491</v>
      </c>
      <c r="H11" s="164" t="s">
        <v>492</v>
      </c>
      <c r="I11" s="162" t="s">
        <v>493</v>
      </c>
      <c r="J11" s="162" t="s">
        <v>81</v>
      </c>
      <c r="K11" s="162">
        <v>1</v>
      </c>
      <c r="L11" s="302">
        <f t="shared" si="2"/>
        <v>8.3333333333333329E-2</v>
      </c>
      <c r="M11" s="162" t="s">
        <v>88</v>
      </c>
      <c r="N11" s="302">
        <f t="shared" si="3"/>
        <v>0</v>
      </c>
      <c r="O11" s="162" t="s">
        <v>46</v>
      </c>
      <c r="P11" s="302">
        <f t="shared" si="4"/>
        <v>0.2</v>
      </c>
      <c r="Q11" s="162" t="s">
        <v>88</v>
      </c>
      <c r="R11" s="302">
        <f t="shared" si="5"/>
        <v>0</v>
      </c>
      <c r="S11" s="165" t="s">
        <v>75</v>
      </c>
      <c r="T11" s="165" t="s">
        <v>60</v>
      </c>
      <c r="U11" s="302">
        <f t="shared" si="6"/>
        <v>0.2</v>
      </c>
      <c r="V11" s="571" t="str">
        <f t="shared" si="7"/>
        <v>Muy baja</v>
      </c>
      <c r="W11" s="302">
        <f>+IFERROR(VLOOKUP(V11,formulas!$F$1:$G$6,2,FALSE),"")</f>
        <v>0.2</v>
      </c>
      <c r="X11" s="480" t="str">
        <f t="shared" si="8"/>
        <v>Leve</v>
      </c>
      <c r="Y11" s="302">
        <f>+IFERROR(VLOOKUP(X11,formulas!$H$1:$I$6,2,FALSE),"")</f>
        <v>0.2</v>
      </c>
      <c r="Z11" s="480" t="str">
        <f>+IFERROR(VLOOKUP(V11&amp;X11,formulas!$C$2:$D$26,2,FALSE),"")</f>
        <v>Bajo</v>
      </c>
      <c r="AA11" s="302">
        <f t="shared" si="9"/>
        <v>0.25</v>
      </c>
      <c r="AB11" s="303" t="s">
        <v>500</v>
      </c>
      <c r="AC11" s="164" t="s">
        <v>514</v>
      </c>
      <c r="AD11" s="162" t="s">
        <v>72</v>
      </c>
      <c r="AE11" s="302">
        <f t="shared" si="0"/>
        <v>0.25</v>
      </c>
      <c r="AF11" s="162" t="s">
        <v>451</v>
      </c>
      <c r="AG11" s="302">
        <f t="shared" si="10"/>
        <v>0.25</v>
      </c>
      <c r="AH11" s="302">
        <f t="shared" si="1"/>
        <v>0.5</v>
      </c>
      <c r="AI11" s="174" t="s">
        <v>218</v>
      </c>
      <c r="AJ11" s="162" t="s">
        <v>39</v>
      </c>
      <c r="AK11" s="162" t="s">
        <v>523</v>
      </c>
      <c r="AL11" s="305">
        <f t="shared" si="11"/>
        <v>0.125</v>
      </c>
      <c r="AM11" s="305">
        <f t="shared" si="12"/>
        <v>0.125</v>
      </c>
      <c r="AN11" s="480" t="str">
        <f>+IF(C11="Corrupción","Moderado",IF(AM11&lt;=25%,"Bajo",IF(AM11&lt;=50%,"Moderado",IF(AM11&lt;=75%,"Alto",IF(AM11&gt;75%,"Extremo","")))))</f>
        <v>Bajo</v>
      </c>
      <c r="AO11" s="417" t="s">
        <v>74</v>
      </c>
      <c r="AP11" s="686"/>
      <c r="AQ11" s="667"/>
      <c r="AR11" s="675"/>
      <c r="AS11" s="675"/>
      <c r="AT11" s="687"/>
      <c r="AU11" s="688"/>
      <c r="AV11" s="162"/>
      <c r="AW11" s="162"/>
      <c r="AX11" s="162"/>
      <c r="AY11" s="162"/>
      <c r="AZ11" s="162"/>
      <c r="BA11" s="162"/>
      <c r="BB11" s="162"/>
      <c r="BC11" s="162"/>
      <c r="BD11" s="162"/>
      <c r="BE11" s="162"/>
      <c r="BF11" s="247"/>
      <c r="BG11" s="247"/>
    </row>
    <row r="12" spans="1:59" ht="82.15" customHeight="1" x14ac:dyDescent="0.25">
      <c r="W12" s="119"/>
      <c r="Y12" s="119"/>
      <c r="AE12" s="119"/>
      <c r="AF12" s="119"/>
      <c r="AG12" s="119"/>
      <c r="AH12" s="119"/>
      <c r="AM12" s="120"/>
    </row>
    <row r="13" spans="1:59" ht="82.15" customHeight="1" x14ac:dyDescent="0.25">
      <c r="W13" s="119"/>
      <c r="Y13" s="119"/>
      <c r="AE13" s="119"/>
      <c r="AF13" s="119"/>
      <c r="AG13" s="119"/>
      <c r="AH13" s="119"/>
      <c r="AM13" s="120"/>
    </row>
    <row r="14" spans="1:59" ht="82.15" customHeight="1" x14ac:dyDescent="0.25">
      <c r="W14" s="119"/>
      <c r="Y14" s="119"/>
      <c r="AE14" s="119"/>
      <c r="AF14" s="119"/>
      <c r="AG14" s="119"/>
      <c r="AH14" s="119"/>
      <c r="AM14" s="120"/>
    </row>
    <row r="15" spans="1:59" ht="82.15" customHeight="1" x14ac:dyDescent="0.25">
      <c r="W15" s="119"/>
      <c r="Y15" s="119"/>
      <c r="AE15" s="119"/>
      <c r="AF15" s="119"/>
      <c r="AG15" s="119"/>
      <c r="AH15" s="119"/>
      <c r="AM15" s="120"/>
    </row>
    <row r="16" spans="1:59" ht="82.15" customHeight="1" x14ac:dyDescent="0.25">
      <c r="W16" s="119"/>
      <c r="Y16" s="119"/>
      <c r="AE16" s="119"/>
      <c r="AF16" s="119"/>
      <c r="AG16" s="119"/>
      <c r="AH16" s="119"/>
      <c r="AM16" s="120"/>
    </row>
    <row r="17" spans="23:39" ht="82.15" customHeight="1" x14ac:dyDescent="0.25">
      <c r="W17" s="119"/>
      <c r="Y17" s="119"/>
      <c r="AE17" s="119"/>
      <c r="AF17" s="119"/>
      <c r="AG17" s="119"/>
      <c r="AH17" s="119"/>
      <c r="AM17" s="120"/>
    </row>
    <row r="18" spans="23:39" ht="82.15" customHeight="1" x14ac:dyDescent="0.25">
      <c r="W18" s="119"/>
      <c r="Y18" s="119"/>
      <c r="AE18" s="119"/>
      <c r="AF18" s="119"/>
      <c r="AG18" s="119"/>
      <c r="AH18" s="119"/>
      <c r="AM18" s="120"/>
    </row>
  </sheetData>
  <mergeCells count="97">
    <mergeCell ref="AT4:AT6"/>
    <mergeCell ref="AU4:AU6"/>
    <mergeCell ref="A4:A6"/>
    <mergeCell ref="B4:B6"/>
    <mergeCell ref="C4:C6"/>
    <mergeCell ref="D4:D6"/>
    <mergeCell ref="E4:E6"/>
    <mergeCell ref="F4:F6"/>
    <mergeCell ref="G4:G6"/>
    <mergeCell ref="H4:H6"/>
    <mergeCell ref="I4:I6"/>
    <mergeCell ref="AO4:AO6"/>
    <mergeCell ref="AP4:AP6"/>
    <mergeCell ref="AQ4:AQ6"/>
    <mergeCell ref="AR4:AR6"/>
    <mergeCell ref="AS4:AS6"/>
    <mergeCell ref="AJ4:AJ6"/>
    <mergeCell ref="AK4:AK6"/>
    <mergeCell ref="AL4:AL6"/>
    <mergeCell ref="AM4:AM6"/>
    <mergeCell ref="AN4:AN6"/>
    <mergeCell ref="AE4:AE6"/>
    <mergeCell ref="AF4:AF6"/>
    <mergeCell ref="AG4:AG6"/>
    <mergeCell ref="AH4:AH6"/>
    <mergeCell ref="AI4:AI6"/>
    <mergeCell ref="Y4:Y6"/>
    <mergeCell ref="Z4:Z6"/>
    <mergeCell ref="AA4:AA6"/>
    <mergeCell ref="AB4:AB6"/>
    <mergeCell ref="AD4:AD6"/>
    <mergeCell ref="T4:T6"/>
    <mergeCell ref="U4:U6"/>
    <mergeCell ref="V4:V6"/>
    <mergeCell ref="W4:W6"/>
    <mergeCell ref="X4:X6"/>
    <mergeCell ref="O4:O6"/>
    <mergeCell ref="P4:P6"/>
    <mergeCell ref="Q4:Q6"/>
    <mergeCell ref="R4:R6"/>
    <mergeCell ref="S4:S6"/>
    <mergeCell ref="J4:J6"/>
    <mergeCell ref="K4:K6"/>
    <mergeCell ref="L4:L6"/>
    <mergeCell ref="M4:M6"/>
    <mergeCell ref="N4:N6"/>
    <mergeCell ref="AN7:AN8"/>
    <mergeCell ref="AO7:AO8"/>
    <mergeCell ref="W7:W8"/>
    <mergeCell ref="X7:X8"/>
    <mergeCell ref="Y7:Y8"/>
    <mergeCell ref="Z7:Z8"/>
    <mergeCell ref="AA7:AA8"/>
    <mergeCell ref="AB7:AB8"/>
    <mergeCell ref="P7:P8"/>
    <mergeCell ref="A7:A8"/>
    <mergeCell ref="B7:B8"/>
    <mergeCell ref="C7:C8"/>
    <mergeCell ref="D7:D8"/>
    <mergeCell ref="E7:E8"/>
    <mergeCell ref="G7:G8"/>
    <mergeCell ref="H7:H8"/>
    <mergeCell ref="I7:I8"/>
    <mergeCell ref="J7:J8"/>
    <mergeCell ref="F7:F8"/>
    <mergeCell ref="K7:K8"/>
    <mergeCell ref="L7:L8"/>
    <mergeCell ref="M7:M8"/>
    <mergeCell ref="N7:N8"/>
    <mergeCell ref="O7:O8"/>
    <mergeCell ref="S7:S8"/>
    <mergeCell ref="T7:T8"/>
    <mergeCell ref="U7:U8"/>
    <mergeCell ref="V7:V8"/>
    <mergeCell ref="Q7:Q8"/>
    <mergeCell ref="R7:R8"/>
    <mergeCell ref="G3:H3"/>
    <mergeCell ref="AJ3:AK3"/>
    <mergeCell ref="AL2:AN3"/>
    <mergeCell ref="AO2:AO3"/>
    <mergeCell ref="AP2:AQ3"/>
    <mergeCell ref="A1:T2"/>
    <mergeCell ref="U1:AB2"/>
    <mergeCell ref="AC1:AK1"/>
    <mergeCell ref="AM1:AO1"/>
    <mergeCell ref="AP1:AU1"/>
    <mergeCell ref="AU2:AU3"/>
    <mergeCell ref="AV1:BE1"/>
    <mergeCell ref="AC2:AC3"/>
    <mergeCell ref="AD2:AG2"/>
    <mergeCell ref="AH2:AH3"/>
    <mergeCell ref="AI2:AK2"/>
    <mergeCell ref="AR2:AR3"/>
    <mergeCell ref="AS2:AS3"/>
    <mergeCell ref="AT2:AT3"/>
    <mergeCell ref="AV2:AZ2"/>
    <mergeCell ref="BA2:BE2"/>
  </mergeCells>
  <conditionalFormatting sqref="V4 V7 V9:V11">
    <cfRule type="beginsWith" dxfId="466" priority="14" operator="beginsWith" text="Muy baja">
      <formula>LEFT(V4,LEN("Muy baja"))="Muy baja"</formula>
    </cfRule>
    <cfRule type="containsText" dxfId="465" priority="15" operator="containsText" text="Muy alta">
      <formula>NOT(ISERROR(SEARCH("Muy alta",V4)))</formula>
    </cfRule>
    <cfRule type="containsText" dxfId="464" priority="16" operator="containsText" text="Alta">
      <formula>NOT(ISERROR(SEARCH("Alta",V4)))</formula>
    </cfRule>
    <cfRule type="containsText" dxfId="463" priority="17" operator="containsText" text="Media">
      <formula>NOT(ISERROR(SEARCH("Media",V4)))</formula>
    </cfRule>
    <cfRule type="containsText" dxfId="462" priority="18" operator="containsText" text="Baja">
      <formula>NOT(ISERROR(SEARCH("Baja",V4)))</formula>
    </cfRule>
  </conditionalFormatting>
  <conditionalFormatting sqref="X4 X7 X9:X11">
    <cfRule type="containsText" dxfId="461" priority="9" operator="containsText" text="Catastrófico">
      <formula>NOT(ISERROR(SEARCH("Catastrófico",X4)))</formula>
    </cfRule>
    <cfRule type="containsText" dxfId="460" priority="10" operator="containsText" text="Mayor">
      <formula>NOT(ISERROR(SEARCH("Mayor",X4)))</formula>
    </cfRule>
    <cfRule type="containsText" dxfId="459" priority="11" operator="containsText" text="Moderado">
      <formula>NOT(ISERROR(SEARCH("Moderado",X4)))</formula>
    </cfRule>
    <cfRule type="containsText" dxfId="458" priority="12" operator="containsText" text="Menor">
      <formula>NOT(ISERROR(SEARCH("Menor",X4)))</formula>
    </cfRule>
    <cfRule type="containsText" dxfId="457" priority="13" operator="containsText" text="Leve">
      <formula>NOT(ISERROR(SEARCH("Leve",X4)))</formula>
    </cfRule>
  </conditionalFormatting>
  <conditionalFormatting sqref="Z4 Z7 Z9:Z11">
    <cfRule type="containsText" dxfId="456" priority="5" operator="containsText" text="Alto">
      <formula>NOT(ISERROR(SEARCH("Alto",Z4)))</formula>
    </cfRule>
    <cfRule type="containsText" dxfId="455" priority="6" operator="containsText" text="Moderado">
      <formula>NOT(ISERROR(SEARCH("Moderado",Z4)))</formula>
    </cfRule>
    <cfRule type="containsText" dxfId="454" priority="7" operator="containsText" text="Extremo">
      <formula>NOT(ISERROR(SEARCH("Extremo",Z4)))</formula>
    </cfRule>
    <cfRule type="containsText" dxfId="453" priority="8" operator="containsText" text="Bajo">
      <formula>NOT(ISERROR(SEARCH("Bajo",Z4)))</formula>
    </cfRule>
  </conditionalFormatting>
  <conditionalFormatting sqref="AC7">
    <cfRule type="containsText" dxfId="452" priority="37" operator="containsText" text="BAJA">
      <formula>NOT(ISERROR(SEARCH("BAJA",AC7)))</formula>
    </cfRule>
    <cfRule type="containsText" dxfId="451" priority="38" operator="containsText" text="MEDIA">
      <formula>NOT(ISERROR(SEARCH("MEDIA",AC7)))</formula>
    </cfRule>
    <cfRule type="containsText" dxfId="450" priority="39" operator="containsText" text="ALTA">
      <formula>NOT(ISERROR(SEARCH("ALTA",AC7)))</formula>
    </cfRule>
  </conditionalFormatting>
  <conditionalFormatting sqref="AI4 AI7:AI11">
    <cfRule type="containsText" dxfId="449" priority="28" operator="containsText" text="BAJA">
      <formula>NOT(ISERROR(SEARCH("BAJA",AI4)))</formula>
    </cfRule>
    <cfRule type="containsText" dxfId="448" priority="29" operator="containsText" text="MEDIA">
      <formula>NOT(ISERROR(SEARCH("MEDIA",AI4)))</formula>
    </cfRule>
    <cfRule type="containsText" dxfId="447" priority="30" operator="containsText" text="ALTA">
      <formula>NOT(ISERROR(SEARCH("ALTA",AI4)))</formula>
    </cfRule>
  </conditionalFormatting>
  <conditionalFormatting sqref="AJ9">
    <cfRule type="containsText" dxfId="446" priority="22" operator="containsText" text="BAJA">
      <formula>NOT(ISERROR(SEARCH("BAJA",AJ9)))</formula>
    </cfRule>
    <cfRule type="containsText" dxfId="445" priority="23" operator="containsText" text="MEDIA">
      <formula>NOT(ISERROR(SEARCH("MEDIA",AJ9)))</formula>
    </cfRule>
    <cfRule type="containsText" dxfId="444" priority="24" operator="containsText" text="ALTA">
      <formula>NOT(ISERROR(SEARCH("ALTA",AJ9)))</formula>
    </cfRule>
  </conditionalFormatting>
  <conditionalFormatting sqref="AK8">
    <cfRule type="containsText" dxfId="443" priority="25" operator="containsText" text="BAJA">
      <formula>NOT(ISERROR(SEARCH("BAJA",AK8)))</formula>
    </cfRule>
    <cfRule type="containsText" dxfId="442" priority="26" operator="containsText" text="MEDIA">
      <formula>NOT(ISERROR(SEARCH("MEDIA",AK8)))</formula>
    </cfRule>
    <cfRule type="containsText" dxfId="441" priority="27" operator="containsText" text="ALTA">
      <formula>NOT(ISERROR(SEARCH("ALTA",AK8)))</formula>
    </cfRule>
  </conditionalFormatting>
  <conditionalFormatting sqref="AK11">
    <cfRule type="containsText" dxfId="440" priority="19" operator="containsText" text="BAJA">
      <formula>NOT(ISERROR(SEARCH("BAJA",AK11)))</formula>
    </cfRule>
    <cfRule type="containsText" dxfId="439" priority="20" operator="containsText" text="MEDIA">
      <formula>NOT(ISERROR(SEARCH("MEDIA",AK11)))</formula>
    </cfRule>
    <cfRule type="containsText" dxfId="438" priority="21" operator="containsText" text="ALTA">
      <formula>NOT(ISERROR(SEARCH("ALTA",AK11)))</formula>
    </cfRule>
  </conditionalFormatting>
  <conditionalFormatting sqref="AN4 AN7 AN9:AN11">
    <cfRule type="containsText" dxfId="437" priority="1" operator="containsText" text="Extremo">
      <formula>NOT(ISERROR(SEARCH("Extremo",AN4)))</formula>
    </cfRule>
    <cfRule type="containsText" dxfId="436" priority="2" operator="containsText" text="Alto">
      <formula>NOT(ISERROR(SEARCH("Alto",AN4)))</formula>
    </cfRule>
    <cfRule type="containsText" dxfId="435" priority="3" operator="containsText" text="Moderado">
      <formula>NOT(ISERROR(SEARCH("Moderado",AN4)))</formula>
    </cfRule>
    <cfRule type="containsText" dxfId="434" priority="4" operator="containsText" text="Bajo">
      <formula>NOT(ISERROR(SEARCH("Bajo",AN4)))</formula>
    </cfRule>
  </conditionalFormatting>
  <dataValidations count="3">
    <dataValidation type="list" allowBlank="1" showInputMessage="1" showErrorMessage="1" sqref="A4 A7:A11">
      <formula1>"SI,NO"</formula1>
    </dataValidation>
    <dataValidation type="list" allowBlank="1" showInputMessage="1" showErrorMessage="1" sqref="AI4 AI7:AI11">
      <formula1>"Confiable,No confiable"</formula1>
    </dataValidation>
    <dataValidation type="list" allowBlank="1" showInputMessage="1" showErrorMessage="1" sqref="AF4 AF7:AF11">
      <formula1>"Manual,Automático"</formula1>
    </dataValidation>
  </dataValidations>
  <pageMargins left="0.7" right="0.7" top="0.75" bottom="0.75" header="0.3" footer="0.3"/>
  <legacyDrawing r:id="rId1"/>
  <extLst>
    <ext xmlns:x14="http://schemas.microsoft.com/office/spreadsheetml/2009/9/main" uri="{CCE6A557-97BC-4b89-ADB6-D9C93CAAB3DF}">
      <x14:dataValidations xmlns:xm="http://schemas.microsoft.com/office/excel/2006/main" count="12">
        <x14:dataValidation type="list" allowBlank="1" showInputMessage="1" showErrorMessage="1">
          <x14:formula1>
            <xm:f>Listas!$M$2:$M$15</xm:f>
          </x14:formula1>
          <xm:sqref>B4 B7:B11</xm:sqref>
        </x14:dataValidation>
        <x14:dataValidation type="list" allowBlank="1" showInputMessage="1" showErrorMessage="1">
          <x14:formula1>
            <xm:f>Listas!$G$2:$G$13</xm:f>
          </x14:formula1>
          <xm:sqref>C4 C7:C11</xm:sqref>
        </x14:dataValidation>
        <x14:dataValidation type="list" allowBlank="1" showInputMessage="1" showErrorMessage="1">
          <x14:formula1>
            <xm:f>Listas!$B$2:$B$7</xm:f>
          </x14:formula1>
          <xm:sqref>D4 D7:D11</xm:sqref>
        </x14:dataValidation>
        <x14:dataValidation type="list" allowBlank="1" showInputMessage="1" showErrorMessage="1">
          <x14:formula1>
            <xm:f>Listas!$C$2:$C$9</xm:f>
          </x14:formula1>
          <xm:sqref>E4 E7:E11</xm:sqref>
        </x14:dataValidation>
        <x14:dataValidation type="list" allowBlank="1" showInputMessage="1" showErrorMessage="1">
          <x14:formula1>
            <xm:f>Listas!$Q$2:$Q$8</xm:f>
          </x14:formula1>
          <xm:sqref>J4 J7:J11</xm:sqref>
        </x14:dataValidation>
        <x14:dataValidation type="list" allowBlank="1" showInputMessage="1" showErrorMessage="1">
          <x14:formula1>
            <xm:f>Listas!$N$2:$N$7</xm:f>
          </x14:formula1>
          <xm:sqref>M4 M7:M11</xm:sqref>
        </x14:dataValidation>
        <x14:dataValidation type="list" allowBlank="1" showInputMessage="1" showErrorMessage="1">
          <x14:formula1>
            <xm:f>Listas!$O$2:$O$7</xm:f>
          </x14:formula1>
          <xm:sqref>O4 O7:O11</xm:sqref>
        </x14:dataValidation>
        <x14:dataValidation type="list" allowBlank="1" showInputMessage="1" showErrorMessage="1">
          <x14:formula1>
            <xm:f>Listas!$P$2:$P$7</xm:f>
          </x14:formula1>
          <xm:sqref>Q4 Q7:Q11</xm:sqref>
        </x14:dataValidation>
        <x14:dataValidation type="list" allowBlank="1" showInputMessage="1" showErrorMessage="1">
          <x14:formula1>
            <xm:f>Listas!$K$2:$K$8</xm:f>
          </x14:formula1>
          <xm:sqref>S4 S7:S11</xm:sqref>
        </x14:dataValidation>
        <x14:dataValidation type="list" allowBlank="1" showInputMessage="1" showErrorMessage="1">
          <x14:formula1>
            <xm:f>Listas!$L$2:$L$6</xm:f>
          </x14:formula1>
          <xm:sqref>T4 T7:T11</xm:sqref>
        </x14:dataValidation>
        <x14:dataValidation type="list" allowBlank="1" showInputMessage="1" showErrorMessage="1">
          <x14:formula1>
            <xm:f>Listas!$F$2:$F$4</xm:f>
          </x14:formula1>
          <xm:sqref>AD4 AD7:AD11</xm:sqref>
        </x14:dataValidation>
        <x14:dataValidation type="list" allowBlank="1" showInputMessage="1" showErrorMessage="1">
          <x14:formula1>
            <xm:f>Listas!$H$2:$H$3</xm:f>
          </x14:formula1>
          <xm:sqref>AJ4 AJ7:AJ11</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G15"/>
  <sheetViews>
    <sheetView topLeftCell="Z7" zoomScale="25" zoomScaleNormal="25" workbookViewId="0">
      <selection activeCell="AQ14" sqref="AQ14:AU15"/>
    </sheetView>
  </sheetViews>
  <sheetFormatPr baseColWidth="10" defaultColWidth="11.42578125" defaultRowHeight="118.9" customHeight="1" x14ac:dyDescent="0.25"/>
  <cols>
    <col min="1" max="1" width="14.140625" style="104" customWidth="1"/>
    <col min="2" max="2" width="14" style="83" customWidth="1"/>
    <col min="3" max="3" width="17.28515625" style="83" customWidth="1"/>
    <col min="4" max="4" width="19.42578125" style="83" customWidth="1"/>
    <col min="5" max="5" width="19.5703125" style="83" customWidth="1"/>
    <col min="6" max="6" width="59.7109375" style="69" customWidth="1"/>
    <col min="7" max="7" width="9.7109375" style="69" customWidth="1"/>
    <col min="8" max="8" width="20" style="69" customWidth="1"/>
    <col min="9" max="9" width="44.28515625" style="69" customWidth="1"/>
    <col min="10" max="10" width="14.7109375" style="69" bestFit="1" customWidth="1"/>
    <col min="11" max="11" width="16.7109375" style="69" customWidth="1"/>
    <col min="12" max="12" width="19.28515625" style="69" customWidth="1"/>
    <col min="13" max="13" width="46.140625" style="69" customWidth="1"/>
    <col min="14" max="14" width="19.28515625" style="69" customWidth="1"/>
    <col min="15" max="15" width="45.28515625" style="69" customWidth="1"/>
    <col min="16" max="16" width="17.7109375" style="69" customWidth="1"/>
    <col min="17" max="17" width="32.42578125" style="69" customWidth="1"/>
    <col min="18" max="18" width="17.140625" style="69" customWidth="1"/>
    <col min="19" max="21" width="21.85546875" style="69" customWidth="1"/>
    <col min="22" max="22" width="15" style="69" customWidth="1"/>
    <col min="23" max="23" width="12.28515625" style="84" customWidth="1"/>
    <col min="24" max="24" width="13.7109375" style="69" customWidth="1"/>
    <col min="25" max="25" width="14.7109375" style="84" customWidth="1"/>
    <col min="26" max="26" width="16.85546875" style="69" bestFit="1" customWidth="1"/>
    <col min="27" max="27" width="7.85546875" style="69" customWidth="1"/>
    <col min="28" max="28" width="28.140625" style="69" customWidth="1"/>
    <col min="29" max="29" width="28" style="69" customWidth="1"/>
    <col min="30" max="30" width="10" style="69" bestFit="1" customWidth="1"/>
    <col min="31" max="31" width="8.42578125" style="84" customWidth="1"/>
    <col min="32" max="32" width="20.28515625" style="84" customWidth="1"/>
    <col min="33" max="33" width="9" style="84" customWidth="1"/>
    <col min="34" max="34" width="14.140625" style="84" customWidth="1"/>
    <col min="35" max="35" width="16.42578125" style="69" customWidth="1"/>
    <col min="36" max="36" width="14.7109375" style="83" customWidth="1"/>
    <col min="37" max="37" width="36.5703125" style="69" customWidth="1"/>
    <col min="38" max="38" width="13.7109375" style="69" customWidth="1"/>
    <col min="39" max="39" width="13.7109375" style="85" customWidth="1"/>
    <col min="40" max="40" width="13.7109375" style="69" customWidth="1"/>
    <col min="41" max="41" width="15.28515625" style="69" customWidth="1"/>
    <col min="42" max="42" width="2.28515625" style="86" customWidth="1"/>
    <col min="43" max="43" width="49.28515625" style="86" customWidth="1"/>
    <col min="44" max="44" width="17" style="83" customWidth="1"/>
    <col min="45" max="46" width="11.5703125" style="105" customWidth="1"/>
    <col min="47" max="47" width="21.85546875" style="69" customWidth="1"/>
    <col min="48" max="57" width="18.140625" style="104" customWidth="1"/>
    <col min="58" max="216" width="11.42578125" style="104"/>
    <col min="217" max="217" width="21.85546875" style="104" customWidth="1"/>
    <col min="218" max="218" width="13.85546875" style="104" customWidth="1"/>
    <col min="219" max="219" width="38.7109375" style="104" customWidth="1"/>
    <col min="220" max="220" width="3" style="104" bestFit="1" customWidth="1"/>
    <col min="221" max="221" width="32.28515625" style="104" customWidth="1"/>
    <col min="222" max="222" width="46.28515625" style="104" customWidth="1"/>
    <col min="223" max="223" width="19" style="104" customWidth="1"/>
    <col min="224" max="224" width="11.42578125" style="104"/>
    <col min="225" max="225" width="17.7109375" style="104" customWidth="1"/>
    <col min="226" max="226" width="11.42578125" style="104"/>
    <col min="227" max="227" width="22.28515625" style="104" customWidth="1"/>
    <col min="228" max="228" width="5.28515625" style="104" customWidth="1"/>
    <col min="229" max="229" width="36.28515625" style="104" customWidth="1"/>
    <col min="230" max="230" width="5.7109375" style="104" customWidth="1"/>
    <col min="231" max="231" width="11.42578125" style="104"/>
    <col min="232" max="232" width="20.7109375" style="104" customWidth="1"/>
    <col min="233" max="233" width="4.85546875" style="104" customWidth="1"/>
    <col min="234" max="234" width="11.42578125" style="104"/>
    <col min="235" max="235" width="24.7109375" style="104" customWidth="1"/>
    <col min="236" max="236" width="12.28515625" style="104" customWidth="1"/>
    <col min="237" max="237" width="11.42578125" style="104"/>
    <col min="238" max="238" width="3.42578125" style="104" customWidth="1"/>
    <col min="239" max="239" width="11.42578125" style="104"/>
    <col min="240" max="240" width="17.7109375" style="104" customWidth="1"/>
    <col min="241" max="241" width="3.42578125" style="104" customWidth="1"/>
    <col min="242" max="242" width="11.42578125" style="104"/>
    <col min="243" max="243" width="23.7109375" style="104" customWidth="1"/>
    <col min="244" max="244" width="10" style="104" customWidth="1"/>
    <col min="245" max="245" width="11.42578125" style="104"/>
    <col min="246" max="247" width="14.7109375" style="104" customWidth="1"/>
    <col min="248" max="248" width="12.85546875" style="104" customWidth="1"/>
    <col min="249" max="249" width="3.28515625" style="104" customWidth="1"/>
    <col min="250" max="250" width="30.28515625" style="104" customWidth="1"/>
    <col min="251" max="251" width="5" style="104" customWidth="1"/>
    <col min="252" max="252" width="11.42578125" style="104"/>
    <col min="253" max="253" width="14.28515625" style="104" customWidth="1"/>
    <col min="254" max="254" width="5.7109375" style="104" customWidth="1"/>
    <col min="255" max="255" width="11.42578125" style="104"/>
    <col min="256" max="256" width="17.28515625" style="104" customWidth="1"/>
    <col min="257" max="257" width="12.7109375" style="104" customWidth="1"/>
    <col min="258" max="258" width="11.42578125" style="104"/>
    <col min="259" max="259" width="5.28515625" style="104" customWidth="1"/>
    <col min="260" max="260" width="11.42578125" style="104"/>
    <col min="261" max="261" width="17" style="104" customWidth="1"/>
    <col min="262" max="262" width="6.28515625" style="104" customWidth="1"/>
    <col min="263" max="263" width="11.42578125" style="104"/>
    <col min="264" max="264" width="14.28515625" style="104" customWidth="1"/>
    <col min="265" max="265" width="7.5703125" style="104" customWidth="1"/>
    <col min="266" max="266" width="11.42578125" style="104"/>
    <col min="267" max="268" width="14.28515625" style="104" customWidth="1"/>
    <col min="269" max="269" width="20.85546875" style="104" customWidth="1"/>
    <col min="270" max="270" width="14.42578125" style="104" customWidth="1"/>
    <col min="271" max="271" width="15" style="104" customWidth="1"/>
    <col min="272" max="272" width="2.7109375" style="104" customWidth="1"/>
    <col min="273" max="273" width="11.7109375" style="104" customWidth="1"/>
    <col min="274" max="274" width="11.5703125" style="104" customWidth="1"/>
    <col min="275" max="275" width="2.28515625" style="104" customWidth="1"/>
    <col min="276" max="276" width="41" style="104" customWidth="1"/>
    <col min="277" max="277" width="14.28515625" style="104" customWidth="1"/>
    <col min="278" max="279" width="11.5703125" style="104" customWidth="1"/>
    <col min="280" max="280" width="21.85546875" style="104" customWidth="1"/>
    <col min="281" max="472" width="11.42578125" style="104"/>
    <col min="473" max="473" width="21.85546875" style="104" customWidth="1"/>
    <col min="474" max="474" width="13.85546875" style="104" customWidth="1"/>
    <col min="475" max="475" width="38.7109375" style="104" customWidth="1"/>
    <col min="476" max="476" width="3" style="104" bestFit="1" customWidth="1"/>
    <col min="477" max="477" width="32.28515625" style="104" customWidth="1"/>
    <col min="478" max="478" width="46.28515625" style="104" customWidth="1"/>
    <col min="479" max="479" width="19" style="104" customWidth="1"/>
    <col min="480" max="480" width="11.42578125" style="104"/>
    <col min="481" max="481" width="17.7109375" style="104" customWidth="1"/>
    <col min="482" max="482" width="11.42578125" style="104"/>
    <col min="483" max="483" width="22.28515625" style="104" customWidth="1"/>
    <col min="484" max="484" width="5.28515625" style="104" customWidth="1"/>
    <col min="485" max="485" width="36.28515625" style="104" customWidth="1"/>
    <col min="486" max="486" width="5.7109375" style="104" customWidth="1"/>
    <col min="487" max="487" width="11.42578125" style="104"/>
    <col min="488" max="488" width="20.7109375" style="104" customWidth="1"/>
    <col min="489" max="489" width="4.85546875" style="104" customWidth="1"/>
    <col min="490" max="490" width="11.42578125" style="104"/>
    <col min="491" max="491" width="24.7109375" style="104" customWidth="1"/>
    <col min="492" max="492" width="12.28515625" style="104" customWidth="1"/>
    <col min="493" max="493" width="11.42578125" style="104"/>
    <col min="494" max="494" width="3.42578125" style="104" customWidth="1"/>
    <col min="495" max="495" width="11.42578125" style="104"/>
    <col min="496" max="496" width="17.7109375" style="104" customWidth="1"/>
    <col min="497" max="497" width="3.42578125" style="104" customWidth="1"/>
    <col min="498" max="498" width="11.42578125" style="104"/>
    <col min="499" max="499" width="23.7109375" style="104" customWidth="1"/>
    <col min="500" max="500" width="10" style="104" customWidth="1"/>
    <col min="501" max="501" width="11.42578125" style="104"/>
    <col min="502" max="503" width="14.7109375" style="104" customWidth="1"/>
    <col min="504" max="504" width="12.85546875" style="104" customWidth="1"/>
    <col min="505" max="505" width="3.28515625" style="104" customWidth="1"/>
    <col min="506" max="506" width="30.28515625" style="104" customWidth="1"/>
    <col min="507" max="507" width="5" style="104" customWidth="1"/>
    <col min="508" max="508" width="11.42578125" style="104"/>
    <col min="509" max="509" width="14.28515625" style="104" customWidth="1"/>
    <col min="510" max="510" width="5.7109375" style="104" customWidth="1"/>
    <col min="511" max="511" width="11.42578125" style="104"/>
    <col min="512" max="512" width="17.28515625" style="104" customWidth="1"/>
    <col min="513" max="513" width="12.7109375" style="104" customWidth="1"/>
    <col min="514" max="514" width="11.42578125" style="104"/>
    <col min="515" max="515" width="5.28515625" style="104" customWidth="1"/>
    <col min="516" max="516" width="11.42578125" style="104"/>
    <col min="517" max="517" width="17" style="104" customWidth="1"/>
    <col min="518" max="518" width="6.28515625" style="104" customWidth="1"/>
    <col min="519" max="519" width="11.42578125" style="104"/>
    <col min="520" max="520" width="14.28515625" style="104" customWidth="1"/>
    <col min="521" max="521" width="7.5703125" style="104" customWidth="1"/>
    <col min="522" max="522" width="11.42578125" style="104"/>
    <col min="523" max="524" width="14.28515625" style="104" customWidth="1"/>
    <col min="525" max="525" width="20.85546875" style="104" customWidth="1"/>
    <col min="526" max="526" width="14.42578125" style="104" customWidth="1"/>
    <col min="527" max="527" width="15" style="104" customWidth="1"/>
    <col min="528" max="528" width="2.7109375" style="104" customWidth="1"/>
    <col min="529" max="529" width="11.7109375" style="104" customWidth="1"/>
    <col min="530" max="530" width="11.5703125" style="104" customWidth="1"/>
    <col min="531" max="531" width="2.28515625" style="104" customWidth="1"/>
    <col min="532" max="532" width="41" style="104" customWidth="1"/>
    <col min="533" max="533" width="14.28515625" style="104" customWidth="1"/>
    <col min="534" max="535" width="11.5703125" style="104" customWidth="1"/>
    <col min="536" max="536" width="21.85546875" style="104" customWidth="1"/>
    <col min="537" max="728" width="11.42578125" style="104"/>
    <col min="729" max="729" width="21.85546875" style="104" customWidth="1"/>
    <col min="730" max="730" width="13.85546875" style="104" customWidth="1"/>
    <col min="731" max="731" width="38.7109375" style="104" customWidth="1"/>
    <col min="732" max="732" width="3" style="104" bestFit="1" customWidth="1"/>
    <col min="733" max="733" width="32.28515625" style="104" customWidth="1"/>
    <col min="734" max="734" width="46.28515625" style="104" customWidth="1"/>
    <col min="735" max="735" width="19" style="104" customWidth="1"/>
    <col min="736" max="736" width="11.42578125" style="104"/>
    <col min="737" max="737" width="17.7109375" style="104" customWidth="1"/>
    <col min="738" max="738" width="11.42578125" style="104"/>
    <col min="739" max="739" width="22.28515625" style="104" customWidth="1"/>
    <col min="740" max="740" width="5.28515625" style="104" customWidth="1"/>
    <col min="741" max="741" width="36.28515625" style="104" customWidth="1"/>
    <col min="742" max="742" width="5.7109375" style="104" customWidth="1"/>
    <col min="743" max="743" width="11.42578125" style="104"/>
    <col min="744" max="744" width="20.7109375" style="104" customWidth="1"/>
    <col min="745" max="745" width="4.85546875" style="104" customWidth="1"/>
    <col min="746" max="746" width="11.42578125" style="104"/>
    <col min="747" max="747" width="24.7109375" style="104" customWidth="1"/>
    <col min="748" max="748" width="12.28515625" style="104" customWidth="1"/>
    <col min="749" max="749" width="11.42578125" style="104"/>
    <col min="750" max="750" width="3.42578125" style="104" customWidth="1"/>
    <col min="751" max="751" width="11.42578125" style="104"/>
    <col min="752" max="752" width="17.7109375" style="104" customWidth="1"/>
    <col min="753" max="753" width="3.42578125" style="104" customWidth="1"/>
    <col min="754" max="754" width="11.42578125" style="104"/>
    <col min="755" max="755" width="23.7109375" style="104" customWidth="1"/>
    <col min="756" max="756" width="10" style="104" customWidth="1"/>
    <col min="757" max="757" width="11.42578125" style="104"/>
    <col min="758" max="759" width="14.7109375" style="104" customWidth="1"/>
    <col min="760" max="760" width="12.85546875" style="104" customWidth="1"/>
    <col min="761" max="761" width="3.28515625" style="104" customWidth="1"/>
    <col min="762" max="762" width="30.28515625" style="104" customWidth="1"/>
    <col min="763" max="763" width="5" style="104" customWidth="1"/>
    <col min="764" max="764" width="11.42578125" style="104"/>
    <col min="765" max="765" width="14.28515625" style="104" customWidth="1"/>
    <col min="766" max="766" width="5.7109375" style="104" customWidth="1"/>
    <col min="767" max="767" width="11.42578125" style="104"/>
    <col min="768" max="768" width="17.28515625" style="104" customWidth="1"/>
    <col min="769" max="769" width="12.7109375" style="104" customWidth="1"/>
    <col min="770" max="770" width="11.42578125" style="104"/>
    <col min="771" max="771" width="5.28515625" style="104" customWidth="1"/>
    <col min="772" max="772" width="11.42578125" style="104"/>
    <col min="773" max="773" width="17" style="104" customWidth="1"/>
    <col min="774" max="774" width="6.28515625" style="104" customWidth="1"/>
    <col min="775" max="775" width="11.42578125" style="104"/>
    <col min="776" max="776" width="14.28515625" style="104" customWidth="1"/>
    <col min="777" max="777" width="7.5703125" style="104" customWidth="1"/>
    <col min="778" max="778" width="11.42578125" style="104"/>
    <col min="779" max="780" width="14.28515625" style="104" customWidth="1"/>
    <col min="781" max="781" width="20.85546875" style="104" customWidth="1"/>
    <col min="782" max="782" width="14.42578125" style="104" customWidth="1"/>
    <col min="783" max="783" width="15" style="104" customWidth="1"/>
    <col min="784" max="784" width="2.7109375" style="104" customWidth="1"/>
    <col min="785" max="785" width="11.7109375" style="104" customWidth="1"/>
    <col min="786" max="786" width="11.5703125" style="104" customWidth="1"/>
    <col min="787" max="787" width="2.28515625" style="104" customWidth="1"/>
    <col min="788" max="788" width="41" style="104" customWidth="1"/>
    <col min="789" max="789" width="14.28515625" style="104" customWidth="1"/>
    <col min="790" max="791" width="11.5703125" style="104" customWidth="1"/>
    <col min="792" max="792" width="21.85546875" style="104" customWidth="1"/>
    <col min="793" max="984" width="11.42578125" style="104"/>
    <col min="985" max="985" width="21.85546875" style="104" customWidth="1"/>
    <col min="986" max="986" width="13.85546875" style="104" customWidth="1"/>
    <col min="987" max="987" width="38.7109375" style="104" customWidth="1"/>
    <col min="988" max="988" width="3" style="104" bestFit="1" customWidth="1"/>
    <col min="989" max="989" width="32.28515625" style="104" customWidth="1"/>
    <col min="990" max="990" width="46.28515625" style="104" customWidth="1"/>
    <col min="991" max="991" width="19" style="104" customWidth="1"/>
    <col min="992" max="992" width="11.42578125" style="104"/>
    <col min="993" max="993" width="17.7109375" style="104" customWidth="1"/>
    <col min="994" max="994" width="11.42578125" style="104"/>
    <col min="995" max="995" width="22.28515625" style="104" customWidth="1"/>
    <col min="996" max="996" width="5.28515625" style="104" customWidth="1"/>
    <col min="997" max="997" width="36.28515625" style="104" customWidth="1"/>
    <col min="998" max="998" width="5.7109375" style="104" customWidth="1"/>
    <col min="999" max="999" width="11.42578125" style="104"/>
    <col min="1000" max="1000" width="20.7109375" style="104" customWidth="1"/>
    <col min="1001" max="1001" width="4.85546875" style="104" customWidth="1"/>
    <col min="1002" max="1002" width="11.42578125" style="104"/>
    <col min="1003" max="1003" width="24.7109375" style="104" customWidth="1"/>
    <col min="1004" max="1004" width="12.28515625" style="104" customWidth="1"/>
    <col min="1005" max="1005" width="11.42578125" style="104"/>
    <col min="1006" max="1006" width="3.42578125" style="104" customWidth="1"/>
    <col min="1007" max="1007" width="11.42578125" style="104"/>
    <col min="1008" max="1008" width="17.7109375" style="104" customWidth="1"/>
    <col min="1009" max="1009" width="3.42578125" style="104" customWidth="1"/>
    <col min="1010" max="1010" width="11.42578125" style="104"/>
    <col min="1011" max="1011" width="23.7109375" style="104" customWidth="1"/>
    <col min="1012" max="1012" width="10" style="104" customWidth="1"/>
    <col min="1013" max="1013" width="11.42578125" style="104"/>
    <col min="1014" max="1015" width="14.7109375" style="104" customWidth="1"/>
    <col min="1016" max="1016" width="12.85546875" style="104" customWidth="1"/>
    <col min="1017" max="1017" width="3.28515625" style="104" customWidth="1"/>
    <col min="1018" max="1018" width="30.28515625" style="104" customWidth="1"/>
    <col min="1019" max="1019" width="5" style="104" customWidth="1"/>
    <col min="1020" max="1020" width="11.42578125" style="104"/>
    <col min="1021" max="1021" width="14.28515625" style="104" customWidth="1"/>
    <col min="1022" max="1022" width="5.7109375" style="104" customWidth="1"/>
    <col min="1023" max="1023" width="11.42578125" style="104"/>
    <col min="1024" max="1024" width="17.28515625" style="104" customWidth="1"/>
    <col min="1025" max="1025" width="12.7109375" style="104" customWidth="1"/>
    <col min="1026" max="1026" width="11.42578125" style="104"/>
    <col min="1027" max="1027" width="5.28515625" style="104" customWidth="1"/>
    <col min="1028" max="1028" width="11.42578125" style="104"/>
    <col min="1029" max="1029" width="17" style="104" customWidth="1"/>
    <col min="1030" max="1030" width="6.28515625" style="104" customWidth="1"/>
    <col min="1031" max="1031" width="11.42578125" style="104"/>
    <col min="1032" max="1032" width="14.28515625" style="104" customWidth="1"/>
    <col min="1033" max="1033" width="7.5703125" style="104" customWidth="1"/>
    <col min="1034" max="1034" width="11.42578125" style="104"/>
    <col min="1035" max="1036" width="14.28515625" style="104" customWidth="1"/>
    <col min="1037" max="1037" width="20.85546875" style="104" customWidth="1"/>
    <col min="1038" max="1038" width="14.42578125" style="104" customWidth="1"/>
    <col min="1039" max="1039" width="15" style="104" customWidth="1"/>
    <col min="1040" max="1040" width="2.7109375" style="104" customWidth="1"/>
    <col min="1041" max="1041" width="11.7109375" style="104" customWidth="1"/>
    <col min="1042" max="1042" width="11.5703125" style="104" customWidth="1"/>
    <col min="1043" max="1043" width="2.28515625" style="104" customWidth="1"/>
    <col min="1044" max="1044" width="41" style="104" customWidth="1"/>
    <col min="1045" max="1045" width="14.28515625" style="104" customWidth="1"/>
    <col min="1046" max="1047" width="11.5703125" style="104" customWidth="1"/>
    <col min="1048" max="1048" width="21.85546875" style="104" customWidth="1"/>
    <col min="1049" max="1240" width="11.42578125" style="104"/>
    <col min="1241" max="1241" width="21.85546875" style="104" customWidth="1"/>
    <col min="1242" max="1242" width="13.85546875" style="104" customWidth="1"/>
    <col min="1243" max="1243" width="38.7109375" style="104" customWidth="1"/>
    <col min="1244" max="1244" width="3" style="104" bestFit="1" customWidth="1"/>
    <col min="1245" max="1245" width="32.28515625" style="104" customWidth="1"/>
    <col min="1246" max="1246" width="46.28515625" style="104" customWidth="1"/>
    <col min="1247" max="1247" width="19" style="104" customWidth="1"/>
    <col min="1248" max="1248" width="11.42578125" style="104"/>
    <col min="1249" max="1249" width="17.7109375" style="104" customWidth="1"/>
    <col min="1250" max="1250" width="11.42578125" style="104"/>
    <col min="1251" max="1251" width="22.28515625" style="104" customWidth="1"/>
    <col min="1252" max="1252" width="5.28515625" style="104" customWidth="1"/>
    <col min="1253" max="1253" width="36.28515625" style="104" customWidth="1"/>
    <col min="1254" max="1254" width="5.7109375" style="104" customWidth="1"/>
    <col min="1255" max="1255" width="11.42578125" style="104"/>
    <col min="1256" max="1256" width="20.7109375" style="104" customWidth="1"/>
    <col min="1257" max="1257" width="4.85546875" style="104" customWidth="1"/>
    <col min="1258" max="1258" width="11.42578125" style="104"/>
    <col min="1259" max="1259" width="24.7109375" style="104" customWidth="1"/>
    <col min="1260" max="1260" width="12.28515625" style="104" customWidth="1"/>
    <col min="1261" max="1261" width="11.42578125" style="104"/>
    <col min="1262" max="1262" width="3.42578125" style="104" customWidth="1"/>
    <col min="1263" max="1263" width="11.42578125" style="104"/>
    <col min="1264" max="1264" width="17.7109375" style="104" customWidth="1"/>
    <col min="1265" max="1265" width="3.42578125" style="104" customWidth="1"/>
    <col min="1266" max="1266" width="11.42578125" style="104"/>
    <col min="1267" max="1267" width="23.7109375" style="104" customWidth="1"/>
    <col min="1268" max="1268" width="10" style="104" customWidth="1"/>
    <col min="1269" max="1269" width="11.42578125" style="104"/>
    <col min="1270" max="1271" width="14.7109375" style="104" customWidth="1"/>
    <col min="1272" max="1272" width="12.85546875" style="104" customWidth="1"/>
    <col min="1273" max="1273" width="3.28515625" style="104" customWidth="1"/>
    <col min="1274" max="1274" width="30.28515625" style="104" customWidth="1"/>
    <col min="1275" max="1275" width="5" style="104" customWidth="1"/>
    <col min="1276" max="1276" width="11.42578125" style="104"/>
    <col min="1277" max="1277" width="14.28515625" style="104" customWidth="1"/>
    <col min="1278" max="1278" width="5.7109375" style="104" customWidth="1"/>
    <col min="1279" max="1279" width="11.42578125" style="104"/>
    <col min="1280" max="1280" width="17.28515625" style="104" customWidth="1"/>
    <col min="1281" max="1281" width="12.7109375" style="104" customWidth="1"/>
    <col min="1282" max="1282" width="11.42578125" style="104"/>
    <col min="1283" max="1283" width="5.28515625" style="104" customWidth="1"/>
    <col min="1284" max="1284" width="11.42578125" style="104"/>
    <col min="1285" max="1285" width="17" style="104" customWidth="1"/>
    <col min="1286" max="1286" width="6.28515625" style="104" customWidth="1"/>
    <col min="1287" max="1287" width="11.42578125" style="104"/>
    <col min="1288" max="1288" width="14.28515625" style="104" customWidth="1"/>
    <col min="1289" max="1289" width="7.5703125" style="104" customWidth="1"/>
    <col min="1290" max="1290" width="11.42578125" style="104"/>
    <col min="1291" max="1292" width="14.28515625" style="104" customWidth="1"/>
    <col min="1293" max="1293" width="20.85546875" style="104" customWidth="1"/>
    <col min="1294" max="1294" width="14.42578125" style="104" customWidth="1"/>
    <col min="1295" max="1295" width="15" style="104" customWidth="1"/>
    <col min="1296" max="1296" width="2.7109375" style="104" customWidth="1"/>
    <col min="1297" max="1297" width="11.7109375" style="104" customWidth="1"/>
    <col min="1298" max="1298" width="11.5703125" style="104" customWidth="1"/>
    <col min="1299" max="1299" width="2.28515625" style="104" customWidth="1"/>
    <col min="1300" max="1300" width="41" style="104" customWidth="1"/>
    <col min="1301" max="1301" width="14.28515625" style="104" customWidth="1"/>
    <col min="1302" max="1303" width="11.5703125" style="104" customWidth="1"/>
    <col min="1304" max="1304" width="21.85546875" style="104" customWidth="1"/>
    <col min="1305" max="1496" width="11.42578125" style="104"/>
    <col min="1497" max="1497" width="21.85546875" style="104" customWidth="1"/>
    <col min="1498" max="1498" width="13.85546875" style="104" customWidth="1"/>
    <col min="1499" max="1499" width="38.7109375" style="104" customWidth="1"/>
    <col min="1500" max="1500" width="3" style="104" bestFit="1" customWidth="1"/>
    <col min="1501" max="1501" width="32.28515625" style="104" customWidth="1"/>
    <col min="1502" max="1502" width="46.28515625" style="104" customWidth="1"/>
    <col min="1503" max="1503" width="19" style="104" customWidth="1"/>
    <col min="1504" max="1504" width="11.42578125" style="104"/>
    <col min="1505" max="1505" width="17.7109375" style="104" customWidth="1"/>
    <col min="1506" max="1506" width="11.42578125" style="104"/>
    <col min="1507" max="1507" width="22.28515625" style="104" customWidth="1"/>
    <col min="1508" max="1508" width="5.28515625" style="104" customWidth="1"/>
    <col min="1509" max="1509" width="36.28515625" style="104" customWidth="1"/>
    <col min="1510" max="1510" width="5.7109375" style="104" customWidth="1"/>
    <col min="1511" max="1511" width="11.42578125" style="104"/>
    <col min="1512" max="1512" width="20.7109375" style="104" customWidth="1"/>
    <col min="1513" max="1513" width="4.85546875" style="104" customWidth="1"/>
    <col min="1514" max="1514" width="11.42578125" style="104"/>
    <col min="1515" max="1515" width="24.7109375" style="104" customWidth="1"/>
    <col min="1516" max="1516" width="12.28515625" style="104" customWidth="1"/>
    <col min="1517" max="1517" width="11.42578125" style="104"/>
    <col min="1518" max="1518" width="3.42578125" style="104" customWidth="1"/>
    <col min="1519" max="1519" width="11.42578125" style="104"/>
    <col min="1520" max="1520" width="17.7109375" style="104" customWidth="1"/>
    <col min="1521" max="1521" width="3.42578125" style="104" customWidth="1"/>
    <col min="1522" max="1522" width="11.42578125" style="104"/>
    <col min="1523" max="1523" width="23.7109375" style="104" customWidth="1"/>
    <col min="1524" max="1524" width="10" style="104" customWidth="1"/>
    <col min="1525" max="1525" width="11.42578125" style="104"/>
    <col min="1526" max="1527" width="14.7109375" style="104" customWidth="1"/>
    <col min="1528" max="1528" width="12.85546875" style="104" customWidth="1"/>
    <col min="1529" max="1529" width="3.28515625" style="104" customWidth="1"/>
    <col min="1530" max="1530" width="30.28515625" style="104" customWidth="1"/>
    <col min="1531" max="1531" width="5" style="104" customWidth="1"/>
    <col min="1532" max="1532" width="11.42578125" style="104"/>
    <col min="1533" max="1533" width="14.28515625" style="104" customWidth="1"/>
    <col min="1534" max="1534" width="5.7109375" style="104" customWidth="1"/>
    <col min="1535" max="1535" width="11.42578125" style="104"/>
    <col min="1536" max="1536" width="17.28515625" style="104" customWidth="1"/>
    <col min="1537" max="1537" width="12.7109375" style="104" customWidth="1"/>
    <col min="1538" max="1538" width="11.42578125" style="104"/>
    <col min="1539" max="1539" width="5.28515625" style="104" customWidth="1"/>
    <col min="1540" max="1540" width="11.42578125" style="104"/>
    <col min="1541" max="1541" width="17" style="104" customWidth="1"/>
    <col min="1542" max="1542" width="6.28515625" style="104" customWidth="1"/>
    <col min="1543" max="1543" width="11.42578125" style="104"/>
    <col min="1544" max="1544" width="14.28515625" style="104" customWidth="1"/>
    <col min="1545" max="1545" width="7.5703125" style="104" customWidth="1"/>
    <col min="1546" max="1546" width="11.42578125" style="104"/>
    <col min="1547" max="1548" width="14.28515625" style="104" customWidth="1"/>
    <col min="1549" max="1549" width="20.85546875" style="104" customWidth="1"/>
    <col min="1550" max="1550" width="14.42578125" style="104" customWidth="1"/>
    <col min="1551" max="1551" width="15" style="104" customWidth="1"/>
    <col min="1552" max="1552" width="2.7109375" style="104" customWidth="1"/>
    <col min="1553" max="1553" width="11.7109375" style="104" customWidth="1"/>
    <col min="1554" max="1554" width="11.5703125" style="104" customWidth="1"/>
    <col min="1555" max="1555" width="2.28515625" style="104" customWidth="1"/>
    <col min="1556" max="1556" width="41" style="104" customWidth="1"/>
    <col min="1557" max="1557" width="14.28515625" style="104" customWidth="1"/>
    <col min="1558" max="1559" width="11.5703125" style="104" customWidth="1"/>
    <col min="1560" max="1560" width="21.85546875" style="104" customWidth="1"/>
    <col min="1561" max="1752" width="11.42578125" style="104"/>
    <col min="1753" max="1753" width="21.85546875" style="104" customWidth="1"/>
    <col min="1754" max="1754" width="13.85546875" style="104" customWidth="1"/>
    <col min="1755" max="1755" width="38.7109375" style="104" customWidth="1"/>
    <col min="1756" max="1756" width="3" style="104" bestFit="1" customWidth="1"/>
    <col min="1757" max="1757" width="32.28515625" style="104" customWidth="1"/>
    <col min="1758" max="1758" width="46.28515625" style="104" customWidth="1"/>
    <col min="1759" max="1759" width="19" style="104" customWidth="1"/>
    <col min="1760" max="1760" width="11.42578125" style="104"/>
    <col min="1761" max="1761" width="17.7109375" style="104" customWidth="1"/>
    <col min="1762" max="1762" width="11.42578125" style="104"/>
    <col min="1763" max="1763" width="22.28515625" style="104" customWidth="1"/>
    <col min="1764" max="1764" width="5.28515625" style="104" customWidth="1"/>
    <col min="1765" max="1765" width="36.28515625" style="104" customWidth="1"/>
    <col min="1766" max="1766" width="5.7109375" style="104" customWidth="1"/>
    <col min="1767" max="1767" width="11.42578125" style="104"/>
    <col min="1768" max="1768" width="20.7109375" style="104" customWidth="1"/>
    <col min="1769" max="1769" width="4.85546875" style="104" customWidth="1"/>
    <col min="1770" max="1770" width="11.42578125" style="104"/>
    <col min="1771" max="1771" width="24.7109375" style="104" customWidth="1"/>
    <col min="1772" max="1772" width="12.28515625" style="104" customWidth="1"/>
    <col min="1773" max="1773" width="11.42578125" style="104"/>
    <col min="1774" max="1774" width="3.42578125" style="104" customWidth="1"/>
    <col min="1775" max="1775" width="11.42578125" style="104"/>
    <col min="1776" max="1776" width="17.7109375" style="104" customWidth="1"/>
    <col min="1777" max="1777" width="3.42578125" style="104" customWidth="1"/>
    <col min="1778" max="1778" width="11.42578125" style="104"/>
    <col min="1779" max="1779" width="23.7109375" style="104" customWidth="1"/>
    <col min="1780" max="1780" width="10" style="104" customWidth="1"/>
    <col min="1781" max="1781" width="11.42578125" style="104"/>
    <col min="1782" max="1783" width="14.7109375" style="104" customWidth="1"/>
    <col min="1784" max="1784" width="12.85546875" style="104" customWidth="1"/>
    <col min="1785" max="1785" width="3.28515625" style="104" customWidth="1"/>
    <col min="1786" max="1786" width="30.28515625" style="104" customWidth="1"/>
    <col min="1787" max="1787" width="5" style="104" customWidth="1"/>
    <col min="1788" max="1788" width="11.42578125" style="104"/>
    <col min="1789" max="1789" width="14.28515625" style="104" customWidth="1"/>
    <col min="1790" max="1790" width="5.7109375" style="104" customWidth="1"/>
    <col min="1791" max="1791" width="11.42578125" style="104"/>
    <col min="1792" max="1792" width="17.28515625" style="104" customWidth="1"/>
    <col min="1793" max="1793" width="12.7109375" style="104" customWidth="1"/>
    <col min="1794" max="1794" width="11.42578125" style="104"/>
    <col min="1795" max="1795" width="5.28515625" style="104" customWidth="1"/>
    <col min="1796" max="1796" width="11.42578125" style="104"/>
    <col min="1797" max="1797" width="17" style="104" customWidth="1"/>
    <col min="1798" max="1798" width="6.28515625" style="104" customWidth="1"/>
    <col min="1799" max="1799" width="11.42578125" style="104"/>
    <col min="1800" max="1800" width="14.28515625" style="104" customWidth="1"/>
    <col min="1801" max="1801" width="7.5703125" style="104" customWidth="1"/>
    <col min="1802" max="1802" width="11.42578125" style="104"/>
    <col min="1803" max="1804" width="14.28515625" style="104" customWidth="1"/>
    <col min="1805" max="1805" width="20.85546875" style="104" customWidth="1"/>
    <col min="1806" max="1806" width="14.42578125" style="104" customWidth="1"/>
    <col min="1807" max="1807" width="15" style="104" customWidth="1"/>
    <col min="1808" max="1808" width="2.7109375" style="104" customWidth="1"/>
    <col min="1809" max="1809" width="11.7109375" style="104" customWidth="1"/>
    <col min="1810" max="1810" width="11.5703125" style="104" customWidth="1"/>
    <col min="1811" max="1811" width="2.28515625" style="104" customWidth="1"/>
    <col min="1812" max="1812" width="41" style="104" customWidth="1"/>
    <col min="1813" max="1813" width="14.28515625" style="104" customWidth="1"/>
    <col min="1814" max="1815" width="11.5703125" style="104" customWidth="1"/>
    <col min="1816" max="1816" width="21.85546875" style="104" customWidth="1"/>
    <col min="1817" max="2008" width="11.42578125" style="104"/>
    <col min="2009" max="2009" width="21.85546875" style="104" customWidth="1"/>
    <col min="2010" max="2010" width="13.85546875" style="104" customWidth="1"/>
    <col min="2011" max="2011" width="38.7109375" style="104" customWidth="1"/>
    <col min="2012" max="2012" width="3" style="104" bestFit="1" customWidth="1"/>
    <col min="2013" max="2013" width="32.28515625" style="104" customWidth="1"/>
    <col min="2014" max="2014" width="46.28515625" style="104" customWidth="1"/>
    <col min="2015" max="2015" width="19" style="104" customWidth="1"/>
    <col min="2016" max="2016" width="11.42578125" style="104"/>
    <col min="2017" max="2017" width="17.7109375" style="104" customWidth="1"/>
    <col min="2018" max="2018" width="11.42578125" style="104"/>
    <col min="2019" max="2019" width="22.28515625" style="104" customWidth="1"/>
    <col min="2020" max="2020" width="5.28515625" style="104" customWidth="1"/>
    <col min="2021" max="2021" width="36.28515625" style="104" customWidth="1"/>
    <col min="2022" max="2022" width="5.7109375" style="104" customWidth="1"/>
    <col min="2023" max="2023" width="11.42578125" style="104"/>
    <col min="2024" max="2024" width="20.7109375" style="104" customWidth="1"/>
    <col min="2025" max="2025" width="4.85546875" style="104" customWidth="1"/>
    <col min="2026" max="2026" width="11.42578125" style="104"/>
    <col min="2027" max="2027" width="24.7109375" style="104" customWidth="1"/>
    <col min="2028" max="2028" width="12.28515625" style="104" customWidth="1"/>
    <col min="2029" max="2029" width="11.42578125" style="104"/>
    <col min="2030" max="2030" width="3.42578125" style="104" customWidth="1"/>
    <col min="2031" max="2031" width="11.42578125" style="104"/>
    <col min="2032" max="2032" width="17.7109375" style="104" customWidth="1"/>
    <col min="2033" max="2033" width="3.42578125" style="104" customWidth="1"/>
    <col min="2034" max="2034" width="11.42578125" style="104"/>
    <col min="2035" max="2035" width="23.7109375" style="104" customWidth="1"/>
    <col min="2036" max="2036" width="10" style="104" customWidth="1"/>
    <col min="2037" max="2037" width="11.42578125" style="104"/>
    <col min="2038" max="2039" width="14.7109375" style="104" customWidth="1"/>
    <col min="2040" max="2040" width="12.85546875" style="104" customWidth="1"/>
    <col min="2041" max="2041" width="3.28515625" style="104" customWidth="1"/>
    <col min="2042" max="2042" width="30.28515625" style="104" customWidth="1"/>
    <col min="2043" max="2043" width="5" style="104" customWidth="1"/>
    <col min="2044" max="2044" width="11.42578125" style="104"/>
    <col min="2045" max="2045" width="14.28515625" style="104" customWidth="1"/>
    <col min="2046" max="2046" width="5.7109375" style="104" customWidth="1"/>
    <col min="2047" max="2047" width="11.42578125" style="104"/>
    <col min="2048" max="2048" width="17.28515625" style="104" customWidth="1"/>
    <col min="2049" max="2049" width="12.7109375" style="104" customWidth="1"/>
    <col min="2050" max="2050" width="11.42578125" style="104"/>
    <col min="2051" max="2051" width="5.28515625" style="104" customWidth="1"/>
    <col min="2052" max="2052" width="11.42578125" style="104"/>
    <col min="2053" max="2053" width="17" style="104" customWidth="1"/>
    <col min="2054" max="2054" width="6.28515625" style="104" customWidth="1"/>
    <col min="2055" max="2055" width="11.42578125" style="104"/>
    <col min="2056" max="2056" width="14.28515625" style="104" customWidth="1"/>
    <col min="2057" max="2057" width="7.5703125" style="104" customWidth="1"/>
    <col min="2058" max="2058" width="11.42578125" style="104"/>
    <col min="2059" max="2060" width="14.28515625" style="104" customWidth="1"/>
    <col min="2061" max="2061" width="20.85546875" style="104" customWidth="1"/>
    <col min="2062" max="2062" width="14.42578125" style="104" customWidth="1"/>
    <col min="2063" max="2063" width="15" style="104" customWidth="1"/>
    <col min="2064" max="2064" width="2.7109375" style="104" customWidth="1"/>
    <col min="2065" max="2065" width="11.7109375" style="104" customWidth="1"/>
    <col min="2066" max="2066" width="11.5703125" style="104" customWidth="1"/>
    <col min="2067" max="2067" width="2.28515625" style="104" customWidth="1"/>
    <col min="2068" max="2068" width="41" style="104" customWidth="1"/>
    <col min="2069" max="2069" width="14.28515625" style="104" customWidth="1"/>
    <col min="2070" max="2071" width="11.5703125" style="104" customWidth="1"/>
    <col min="2072" max="2072" width="21.85546875" style="104" customWidth="1"/>
    <col min="2073" max="2264" width="11.42578125" style="104"/>
    <col min="2265" max="2265" width="21.85546875" style="104" customWidth="1"/>
    <col min="2266" max="2266" width="13.85546875" style="104" customWidth="1"/>
    <col min="2267" max="2267" width="38.7109375" style="104" customWidth="1"/>
    <col min="2268" max="2268" width="3" style="104" bestFit="1" customWidth="1"/>
    <col min="2269" max="2269" width="32.28515625" style="104" customWidth="1"/>
    <col min="2270" max="2270" width="46.28515625" style="104" customWidth="1"/>
    <col min="2271" max="2271" width="19" style="104" customWidth="1"/>
    <col min="2272" max="2272" width="11.42578125" style="104"/>
    <col min="2273" max="2273" width="17.7109375" style="104" customWidth="1"/>
    <col min="2274" max="2274" width="11.42578125" style="104"/>
    <col min="2275" max="2275" width="22.28515625" style="104" customWidth="1"/>
    <col min="2276" max="2276" width="5.28515625" style="104" customWidth="1"/>
    <col min="2277" max="2277" width="36.28515625" style="104" customWidth="1"/>
    <col min="2278" max="2278" width="5.7109375" style="104" customWidth="1"/>
    <col min="2279" max="2279" width="11.42578125" style="104"/>
    <col min="2280" max="2280" width="20.7109375" style="104" customWidth="1"/>
    <col min="2281" max="2281" width="4.85546875" style="104" customWidth="1"/>
    <col min="2282" max="2282" width="11.42578125" style="104"/>
    <col min="2283" max="2283" width="24.7109375" style="104" customWidth="1"/>
    <col min="2284" max="2284" width="12.28515625" style="104" customWidth="1"/>
    <col min="2285" max="2285" width="11.42578125" style="104"/>
    <col min="2286" max="2286" width="3.42578125" style="104" customWidth="1"/>
    <col min="2287" max="2287" width="11.42578125" style="104"/>
    <col min="2288" max="2288" width="17.7109375" style="104" customWidth="1"/>
    <col min="2289" max="2289" width="3.42578125" style="104" customWidth="1"/>
    <col min="2290" max="2290" width="11.42578125" style="104"/>
    <col min="2291" max="2291" width="23.7109375" style="104" customWidth="1"/>
    <col min="2292" max="2292" width="10" style="104" customWidth="1"/>
    <col min="2293" max="2293" width="11.42578125" style="104"/>
    <col min="2294" max="2295" width="14.7109375" style="104" customWidth="1"/>
    <col min="2296" max="2296" width="12.85546875" style="104" customWidth="1"/>
    <col min="2297" max="2297" width="3.28515625" style="104" customWidth="1"/>
    <col min="2298" max="2298" width="30.28515625" style="104" customWidth="1"/>
    <col min="2299" max="2299" width="5" style="104" customWidth="1"/>
    <col min="2300" max="2300" width="11.42578125" style="104"/>
    <col min="2301" max="2301" width="14.28515625" style="104" customWidth="1"/>
    <col min="2302" max="2302" width="5.7109375" style="104" customWidth="1"/>
    <col min="2303" max="2303" width="11.42578125" style="104"/>
    <col min="2304" max="2304" width="17.28515625" style="104" customWidth="1"/>
    <col min="2305" max="2305" width="12.7109375" style="104" customWidth="1"/>
    <col min="2306" max="2306" width="11.42578125" style="104"/>
    <col min="2307" max="2307" width="5.28515625" style="104" customWidth="1"/>
    <col min="2308" max="2308" width="11.42578125" style="104"/>
    <col min="2309" max="2309" width="17" style="104" customWidth="1"/>
    <col min="2310" max="2310" width="6.28515625" style="104" customWidth="1"/>
    <col min="2311" max="2311" width="11.42578125" style="104"/>
    <col min="2312" max="2312" width="14.28515625" style="104" customWidth="1"/>
    <col min="2313" max="2313" width="7.5703125" style="104" customWidth="1"/>
    <col min="2314" max="2314" width="11.42578125" style="104"/>
    <col min="2315" max="2316" width="14.28515625" style="104" customWidth="1"/>
    <col min="2317" max="2317" width="20.85546875" style="104" customWidth="1"/>
    <col min="2318" max="2318" width="14.42578125" style="104" customWidth="1"/>
    <col min="2319" max="2319" width="15" style="104" customWidth="1"/>
    <col min="2320" max="2320" width="2.7109375" style="104" customWidth="1"/>
    <col min="2321" max="2321" width="11.7109375" style="104" customWidth="1"/>
    <col min="2322" max="2322" width="11.5703125" style="104" customWidth="1"/>
    <col min="2323" max="2323" width="2.28515625" style="104" customWidth="1"/>
    <col min="2324" max="2324" width="41" style="104" customWidth="1"/>
    <col min="2325" max="2325" width="14.28515625" style="104" customWidth="1"/>
    <col min="2326" max="2327" width="11.5703125" style="104" customWidth="1"/>
    <col min="2328" max="2328" width="21.85546875" style="104" customWidth="1"/>
    <col min="2329" max="2520" width="11.42578125" style="104"/>
    <col min="2521" max="2521" width="21.85546875" style="104" customWidth="1"/>
    <col min="2522" max="2522" width="13.85546875" style="104" customWidth="1"/>
    <col min="2523" max="2523" width="38.7109375" style="104" customWidth="1"/>
    <col min="2524" max="2524" width="3" style="104" bestFit="1" customWidth="1"/>
    <col min="2525" max="2525" width="32.28515625" style="104" customWidth="1"/>
    <col min="2526" max="2526" width="46.28515625" style="104" customWidth="1"/>
    <col min="2527" max="2527" width="19" style="104" customWidth="1"/>
    <col min="2528" max="2528" width="11.42578125" style="104"/>
    <col min="2529" max="2529" width="17.7109375" style="104" customWidth="1"/>
    <col min="2530" max="2530" width="11.42578125" style="104"/>
    <col min="2531" max="2531" width="22.28515625" style="104" customWidth="1"/>
    <col min="2532" max="2532" width="5.28515625" style="104" customWidth="1"/>
    <col min="2533" max="2533" width="36.28515625" style="104" customWidth="1"/>
    <col min="2534" max="2534" width="5.7109375" style="104" customWidth="1"/>
    <col min="2535" max="2535" width="11.42578125" style="104"/>
    <col min="2536" max="2536" width="20.7109375" style="104" customWidth="1"/>
    <col min="2537" max="2537" width="4.85546875" style="104" customWidth="1"/>
    <col min="2538" max="2538" width="11.42578125" style="104"/>
    <col min="2539" max="2539" width="24.7109375" style="104" customWidth="1"/>
    <col min="2540" max="2540" width="12.28515625" style="104" customWidth="1"/>
    <col min="2541" max="2541" width="11.42578125" style="104"/>
    <col min="2542" max="2542" width="3.42578125" style="104" customWidth="1"/>
    <col min="2543" max="2543" width="11.42578125" style="104"/>
    <col min="2544" max="2544" width="17.7109375" style="104" customWidth="1"/>
    <col min="2545" max="2545" width="3.42578125" style="104" customWidth="1"/>
    <col min="2546" max="2546" width="11.42578125" style="104"/>
    <col min="2547" max="2547" width="23.7109375" style="104" customWidth="1"/>
    <col min="2548" max="2548" width="10" style="104" customWidth="1"/>
    <col min="2549" max="2549" width="11.42578125" style="104"/>
    <col min="2550" max="2551" width="14.7109375" style="104" customWidth="1"/>
    <col min="2552" max="2552" width="12.85546875" style="104" customWidth="1"/>
    <col min="2553" max="2553" width="3.28515625" style="104" customWidth="1"/>
    <col min="2554" max="2554" width="30.28515625" style="104" customWidth="1"/>
    <col min="2555" max="2555" width="5" style="104" customWidth="1"/>
    <col min="2556" max="2556" width="11.42578125" style="104"/>
    <col min="2557" max="2557" width="14.28515625" style="104" customWidth="1"/>
    <col min="2558" max="2558" width="5.7109375" style="104" customWidth="1"/>
    <col min="2559" max="2559" width="11.42578125" style="104"/>
    <col min="2560" max="2560" width="17.28515625" style="104" customWidth="1"/>
    <col min="2561" max="2561" width="12.7109375" style="104" customWidth="1"/>
    <col min="2562" max="2562" width="11.42578125" style="104"/>
    <col min="2563" max="2563" width="5.28515625" style="104" customWidth="1"/>
    <col min="2564" max="2564" width="11.42578125" style="104"/>
    <col min="2565" max="2565" width="17" style="104" customWidth="1"/>
    <col min="2566" max="2566" width="6.28515625" style="104" customWidth="1"/>
    <col min="2567" max="2567" width="11.42578125" style="104"/>
    <col min="2568" max="2568" width="14.28515625" style="104" customWidth="1"/>
    <col min="2569" max="2569" width="7.5703125" style="104" customWidth="1"/>
    <col min="2570" max="2570" width="11.42578125" style="104"/>
    <col min="2571" max="2572" width="14.28515625" style="104" customWidth="1"/>
    <col min="2573" max="2573" width="20.85546875" style="104" customWidth="1"/>
    <col min="2574" max="2574" width="14.42578125" style="104" customWidth="1"/>
    <col min="2575" max="2575" width="15" style="104" customWidth="1"/>
    <col min="2576" max="2576" width="2.7109375" style="104" customWidth="1"/>
    <col min="2577" max="2577" width="11.7109375" style="104" customWidth="1"/>
    <col min="2578" max="2578" width="11.5703125" style="104" customWidth="1"/>
    <col min="2579" max="2579" width="2.28515625" style="104" customWidth="1"/>
    <col min="2580" max="2580" width="41" style="104" customWidth="1"/>
    <col min="2581" max="2581" width="14.28515625" style="104" customWidth="1"/>
    <col min="2582" max="2583" width="11.5703125" style="104" customWidth="1"/>
    <col min="2584" max="2584" width="21.85546875" style="104" customWidth="1"/>
    <col min="2585" max="2776" width="11.42578125" style="104"/>
    <col min="2777" max="2777" width="21.85546875" style="104" customWidth="1"/>
    <col min="2778" max="2778" width="13.85546875" style="104" customWidth="1"/>
    <col min="2779" max="2779" width="38.7109375" style="104" customWidth="1"/>
    <col min="2780" max="2780" width="3" style="104" bestFit="1" customWidth="1"/>
    <col min="2781" max="2781" width="32.28515625" style="104" customWidth="1"/>
    <col min="2782" max="2782" width="46.28515625" style="104" customWidth="1"/>
    <col min="2783" max="2783" width="19" style="104" customWidth="1"/>
    <col min="2784" max="2784" width="11.42578125" style="104"/>
    <col min="2785" max="2785" width="17.7109375" style="104" customWidth="1"/>
    <col min="2786" max="2786" width="11.42578125" style="104"/>
    <col min="2787" max="2787" width="22.28515625" style="104" customWidth="1"/>
    <col min="2788" max="2788" width="5.28515625" style="104" customWidth="1"/>
    <col min="2789" max="2789" width="36.28515625" style="104" customWidth="1"/>
    <col min="2790" max="2790" width="5.7109375" style="104" customWidth="1"/>
    <col min="2791" max="2791" width="11.42578125" style="104"/>
    <col min="2792" max="2792" width="20.7109375" style="104" customWidth="1"/>
    <col min="2793" max="2793" width="4.85546875" style="104" customWidth="1"/>
    <col min="2794" max="2794" width="11.42578125" style="104"/>
    <col min="2795" max="2795" width="24.7109375" style="104" customWidth="1"/>
    <col min="2796" max="2796" width="12.28515625" style="104" customWidth="1"/>
    <col min="2797" max="2797" width="11.42578125" style="104"/>
    <col min="2798" max="2798" width="3.42578125" style="104" customWidth="1"/>
    <col min="2799" max="2799" width="11.42578125" style="104"/>
    <col min="2800" max="2800" width="17.7109375" style="104" customWidth="1"/>
    <col min="2801" max="2801" width="3.42578125" style="104" customWidth="1"/>
    <col min="2802" max="2802" width="11.42578125" style="104"/>
    <col min="2803" max="2803" width="23.7109375" style="104" customWidth="1"/>
    <col min="2804" max="2804" width="10" style="104" customWidth="1"/>
    <col min="2805" max="2805" width="11.42578125" style="104"/>
    <col min="2806" max="2807" width="14.7109375" style="104" customWidth="1"/>
    <col min="2808" max="2808" width="12.85546875" style="104" customWidth="1"/>
    <col min="2809" max="2809" width="3.28515625" style="104" customWidth="1"/>
    <col min="2810" max="2810" width="30.28515625" style="104" customWidth="1"/>
    <col min="2811" max="2811" width="5" style="104" customWidth="1"/>
    <col min="2812" max="2812" width="11.42578125" style="104"/>
    <col min="2813" max="2813" width="14.28515625" style="104" customWidth="1"/>
    <col min="2814" max="2814" width="5.7109375" style="104" customWidth="1"/>
    <col min="2815" max="2815" width="11.42578125" style="104"/>
    <col min="2816" max="2816" width="17.28515625" style="104" customWidth="1"/>
    <col min="2817" max="2817" width="12.7109375" style="104" customWidth="1"/>
    <col min="2818" max="2818" width="11.42578125" style="104"/>
    <col min="2819" max="2819" width="5.28515625" style="104" customWidth="1"/>
    <col min="2820" max="2820" width="11.42578125" style="104"/>
    <col min="2821" max="2821" width="17" style="104" customWidth="1"/>
    <col min="2822" max="2822" width="6.28515625" style="104" customWidth="1"/>
    <col min="2823" max="2823" width="11.42578125" style="104"/>
    <col min="2824" max="2824" width="14.28515625" style="104" customWidth="1"/>
    <col min="2825" max="2825" width="7.5703125" style="104" customWidth="1"/>
    <col min="2826" max="2826" width="11.42578125" style="104"/>
    <col min="2827" max="2828" width="14.28515625" style="104" customWidth="1"/>
    <col min="2829" max="2829" width="20.85546875" style="104" customWidth="1"/>
    <col min="2830" max="2830" width="14.42578125" style="104" customWidth="1"/>
    <col min="2831" max="2831" width="15" style="104" customWidth="1"/>
    <col min="2832" max="2832" width="2.7109375" style="104" customWidth="1"/>
    <col min="2833" max="2833" width="11.7109375" style="104" customWidth="1"/>
    <col min="2834" max="2834" width="11.5703125" style="104" customWidth="1"/>
    <col min="2835" max="2835" width="2.28515625" style="104" customWidth="1"/>
    <col min="2836" max="2836" width="41" style="104" customWidth="1"/>
    <col min="2837" max="2837" width="14.28515625" style="104" customWidth="1"/>
    <col min="2838" max="2839" width="11.5703125" style="104" customWidth="1"/>
    <col min="2840" max="2840" width="21.85546875" style="104" customWidth="1"/>
    <col min="2841" max="3032" width="11.42578125" style="104"/>
    <col min="3033" max="3033" width="21.85546875" style="104" customWidth="1"/>
    <col min="3034" max="3034" width="13.85546875" style="104" customWidth="1"/>
    <col min="3035" max="3035" width="38.7109375" style="104" customWidth="1"/>
    <col min="3036" max="3036" width="3" style="104" bestFit="1" customWidth="1"/>
    <col min="3037" max="3037" width="32.28515625" style="104" customWidth="1"/>
    <col min="3038" max="3038" width="46.28515625" style="104" customWidth="1"/>
    <col min="3039" max="3039" width="19" style="104" customWidth="1"/>
    <col min="3040" max="3040" width="11.42578125" style="104"/>
    <col min="3041" max="3041" width="17.7109375" style="104" customWidth="1"/>
    <col min="3042" max="3042" width="11.42578125" style="104"/>
    <col min="3043" max="3043" width="22.28515625" style="104" customWidth="1"/>
    <col min="3044" max="3044" width="5.28515625" style="104" customWidth="1"/>
    <col min="3045" max="3045" width="36.28515625" style="104" customWidth="1"/>
    <col min="3046" max="3046" width="5.7109375" style="104" customWidth="1"/>
    <col min="3047" max="3047" width="11.42578125" style="104"/>
    <col min="3048" max="3048" width="20.7109375" style="104" customWidth="1"/>
    <col min="3049" max="3049" width="4.85546875" style="104" customWidth="1"/>
    <col min="3050" max="3050" width="11.42578125" style="104"/>
    <col min="3051" max="3051" width="24.7109375" style="104" customWidth="1"/>
    <col min="3052" max="3052" width="12.28515625" style="104" customWidth="1"/>
    <col min="3053" max="3053" width="11.42578125" style="104"/>
    <col min="3054" max="3054" width="3.42578125" style="104" customWidth="1"/>
    <col min="3055" max="3055" width="11.42578125" style="104"/>
    <col min="3056" max="3056" width="17.7109375" style="104" customWidth="1"/>
    <col min="3057" max="3057" width="3.42578125" style="104" customWidth="1"/>
    <col min="3058" max="3058" width="11.42578125" style="104"/>
    <col min="3059" max="3059" width="23.7109375" style="104" customWidth="1"/>
    <col min="3060" max="3060" width="10" style="104" customWidth="1"/>
    <col min="3061" max="3061" width="11.42578125" style="104"/>
    <col min="3062" max="3063" width="14.7109375" style="104" customWidth="1"/>
    <col min="3064" max="3064" width="12.85546875" style="104" customWidth="1"/>
    <col min="3065" max="3065" width="3.28515625" style="104" customWidth="1"/>
    <col min="3066" max="3066" width="30.28515625" style="104" customWidth="1"/>
    <col min="3067" max="3067" width="5" style="104" customWidth="1"/>
    <col min="3068" max="3068" width="11.42578125" style="104"/>
    <col min="3069" max="3069" width="14.28515625" style="104" customWidth="1"/>
    <col min="3070" max="3070" width="5.7109375" style="104" customWidth="1"/>
    <col min="3071" max="3071" width="11.42578125" style="104"/>
    <col min="3072" max="3072" width="17.28515625" style="104" customWidth="1"/>
    <col min="3073" max="3073" width="12.7109375" style="104" customWidth="1"/>
    <col min="3074" max="3074" width="11.42578125" style="104"/>
    <col min="3075" max="3075" width="5.28515625" style="104" customWidth="1"/>
    <col min="3076" max="3076" width="11.42578125" style="104"/>
    <col min="3077" max="3077" width="17" style="104" customWidth="1"/>
    <col min="3078" max="3078" width="6.28515625" style="104" customWidth="1"/>
    <col min="3079" max="3079" width="11.42578125" style="104"/>
    <col min="3080" max="3080" width="14.28515625" style="104" customWidth="1"/>
    <col min="3081" max="3081" width="7.5703125" style="104" customWidth="1"/>
    <col min="3082" max="3082" width="11.42578125" style="104"/>
    <col min="3083" max="3084" width="14.28515625" style="104" customWidth="1"/>
    <col min="3085" max="3085" width="20.85546875" style="104" customWidth="1"/>
    <col min="3086" max="3086" width="14.42578125" style="104" customWidth="1"/>
    <col min="3087" max="3087" width="15" style="104" customWidth="1"/>
    <col min="3088" max="3088" width="2.7109375" style="104" customWidth="1"/>
    <col min="3089" max="3089" width="11.7109375" style="104" customWidth="1"/>
    <col min="3090" max="3090" width="11.5703125" style="104" customWidth="1"/>
    <col min="3091" max="3091" width="2.28515625" style="104" customWidth="1"/>
    <col min="3092" max="3092" width="41" style="104" customWidth="1"/>
    <col min="3093" max="3093" width="14.28515625" style="104" customWidth="1"/>
    <col min="3094" max="3095" width="11.5703125" style="104" customWidth="1"/>
    <col min="3096" max="3096" width="21.85546875" style="104" customWidth="1"/>
    <col min="3097" max="3288" width="11.42578125" style="104"/>
    <col min="3289" max="3289" width="21.85546875" style="104" customWidth="1"/>
    <col min="3290" max="3290" width="13.85546875" style="104" customWidth="1"/>
    <col min="3291" max="3291" width="38.7109375" style="104" customWidth="1"/>
    <col min="3292" max="3292" width="3" style="104" bestFit="1" customWidth="1"/>
    <col min="3293" max="3293" width="32.28515625" style="104" customWidth="1"/>
    <col min="3294" max="3294" width="46.28515625" style="104" customWidth="1"/>
    <col min="3295" max="3295" width="19" style="104" customWidth="1"/>
    <col min="3296" max="3296" width="11.42578125" style="104"/>
    <col min="3297" max="3297" width="17.7109375" style="104" customWidth="1"/>
    <col min="3298" max="3298" width="11.42578125" style="104"/>
    <col min="3299" max="3299" width="22.28515625" style="104" customWidth="1"/>
    <col min="3300" max="3300" width="5.28515625" style="104" customWidth="1"/>
    <col min="3301" max="3301" width="36.28515625" style="104" customWidth="1"/>
    <col min="3302" max="3302" width="5.7109375" style="104" customWidth="1"/>
    <col min="3303" max="3303" width="11.42578125" style="104"/>
    <col min="3304" max="3304" width="20.7109375" style="104" customWidth="1"/>
    <col min="3305" max="3305" width="4.85546875" style="104" customWidth="1"/>
    <col min="3306" max="3306" width="11.42578125" style="104"/>
    <col min="3307" max="3307" width="24.7109375" style="104" customWidth="1"/>
    <col min="3308" max="3308" width="12.28515625" style="104" customWidth="1"/>
    <col min="3309" max="3309" width="11.42578125" style="104"/>
    <col min="3310" max="3310" width="3.42578125" style="104" customWidth="1"/>
    <col min="3311" max="3311" width="11.42578125" style="104"/>
    <col min="3312" max="3312" width="17.7109375" style="104" customWidth="1"/>
    <col min="3313" max="3313" width="3.42578125" style="104" customWidth="1"/>
    <col min="3314" max="3314" width="11.42578125" style="104"/>
    <col min="3315" max="3315" width="23.7109375" style="104" customWidth="1"/>
    <col min="3316" max="3316" width="10" style="104" customWidth="1"/>
    <col min="3317" max="3317" width="11.42578125" style="104"/>
    <col min="3318" max="3319" width="14.7109375" style="104" customWidth="1"/>
    <col min="3320" max="3320" width="12.85546875" style="104" customWidth="1"/>
    <col min="3321" max="3321" width="3.28515625" style="104" customWidth="1"/>
    <col min="3322" max="3322" width="30.28515625" style="104" customWidth="1"/>
    <col min="3323" max="3323" width="5" style="104" customWidth="1"/>
    <col min="3324" max="3324" width="11.42578125" style="104"/>
    <col min="3325" max="3325" width="14.28515625" style="104" customWidth="1"/>
    <col min="3326" max="3326" width="5.7109375" style="104" customWidth="1"/>
    <col min="3327" max="3327" width="11.42578125" style="104"/>
    <col min="3328" max="3328" width="17.28515625" style="104" customWidth="1"/>
    <col min="3329" max="3329" width="12.7109375" style="104" customWidth="1"/>
    <col min="3330" max="3330" width="11.42578125" style="104"/>
    <col min="3331" max="3331" width="5.28515625" style="104" customWidth="1"/>
    <col min="3332" max="3332" width="11.42578125" style="104"/>
    <col min="3333" max="3333" width="17" style="104" customWidth="1"/>
    <col min="3334" max="3334" width="6.28515625" style="104" customWidth="1"/>
    <col min="3335" max="3335" width="11.42578125" style="104"/>
    <col min="3336" max="3336" width="14.28515625" style="104" customWidth="1"/>
    <col min="3337" max="3337" width="7.5703125" style="104" customWidth="1"/>
    <col min="3338" max="3338" width="11.42578125" style="104"/>
    <col min="3339" max="3340" width="14.28515625" style="104" customWidth="1"/>
    <col min="3341" max="3341" width="20.85546875" style="104" customWidth="1"/>
    <col min="3342" max="3342" width="14.42578125" style="104" customWidth="1"/>
    <col min="3343" max="3343" width="15" style="104" customWidth="1"/>
    <col min="3344" max="3344" width="2.7109375" style="104" customWidth="1"/>
    <col min="3345" max="3345" width="11.7109375" style="104" customWidth="1"/>
    <col min="3346" max="3346" width="11.5703125" style="104" customWidth="1"/>
    <col min="3347" max="3347" width="2.28515625" style="104" customWidth="1"/>
    <col min="3348" max="3348" width="41" style="104" customWidth="1"/>
    <col min="3349" max="3349" width="14.28515625" style="104" customWidth="1"/>
    <col min="3350" max="3351" width="11.5703125" style="104" customWidth="1"/>
    <col min="3352" max="3352" width="21.85546875" style="104" customWidth="1"/>
    <col min="3353" max="3544" width="11.42578125" style="104"/>
    <col min="3545" max="3545" width="21.85546875" style="104" customWidth="1"/>
    <col min="3546" max="3546" width="13.85546875" style="104" customWidth="1"/>
    <col min="3547" max="3547" width="38.7109375" style="104" customWidth="1"/>
    <col min="3548" max="3548" width="3" style="104" bestFit="1" customWidth="1"/>
    <col min="3549" max="3549" width="32.28515625" style="104" customWidth="1"/>
    <col min="3550" max="3550" width="46.28515625" style="104" customWidth="1"/>
    <col min="3551" max="3551" width="19" style="104" customWidth="1"/>
    <col min="3552" max="3552" width="11.42578125" style="104"/>
    <col min="3553" max="3553" width="17.7109375" style="104" customWidth="1"/>
    <col min="3554" max="3554" width="11.42578125" style="104"/>
    <col min="3555" max="3555" width="22.28515625" style="104" customWidth="1"/>
    <col min="3556" max="3556" width="5.28515625" style="104" customWidth="1"/>
    <col min="3557" max="3557" width="36.28515625" style="104" customWidth="1"/>
    <col min="3558" max="3558" width="5.7109375" style="104" customWidth="1"/>
    <col min="3559" max="3559" width="11.42578125" style="104"/>
    <col min="3560" max="3560" width="20.7109375" style="104" customWidth="1"/>
    <col min="3561" max="3561" width="4.85546875" style="104" customWidth="1"/>
    <col min="3562" max="3562" width="11.42578125" style="104"/>
    <col min="3563" max="3563" width="24.7109375" style="104" customWidth="1"/>
    <col min="3564" max="3564" width="12.28515625" style="104" customWidth="1"/>
    <col min="3565" max="3565" width="11.42578125" style="104"/>
    <col min="3566" max="3566" width="3.42578125" style="104" customWidth="1"/>
    <col min="3567" max="3567" width="11.42578125" style="104"/>
    <col min="3568" max="3568" width="17.7109375" style="104" customWidth="1"/>
    <col min="3569" max="3569" width="3.42578125" style="104" customWidth="1"/>
    <col min="3570" max="3570" width="11.42578125" style="104"/>
    <col min="3571" max="3571" width="23.7109375" style="104" customWidth="1"/>
    <col min="3572" max="3572" width="10" style="104" customWidth="1"/>
    <col min="3573" max="3573" width="11.42578125" style="104"/>
    <col min="3574" max="3575" width="14.7109375" style="104" customWidth="1"/>
    <col min="3576" max="3576" width="12.85546875" style="104" customWidth="1"/>
    <col min="3577" max="3577" width="3.28515625" style="104" customWidth="1"/>
    <col min="3578" max="3578" width="30.28515625" style="104" customWidth="1"/>
    <col min="3579" max="3579" width="5" style="104" customWidth="1"/>
    <col min="3580" max="3580" width="11.42578125" style="104"/>
    <col min="3581" max="3581" width="14.28515625" style="104" customWidth="1"/>
    <col min="3582" max="3582" width="5.7109375" style="104" customWidth="1"/>
    <col min="3583" max="3583" width="11.42578125" style="104"/>
    <col min="3584" max="3584" width="17.28515625" style="104" customWidth="1"/>
    <col min="3585" max="3585" width="12.7109375" style="104" customWidth="1"/>
    <col min="3586" max="3586" width="11.42578125" style="104"/>
    <col min="3587" max="3587" width="5.28515625" style="104" customWidth="1"/>
    <col min="3588" max="3588" width="11.42578125" style="104"/>
    <col min="3589" max="3589" width="17" style="104" customWidth="1"/>
    <col min="3590" max="3590" width="6.28515625" style="104" customWidth="1"/>
    <col min="3591" max="3591" width="11.42578125" style="104"/>
    <col min="3592" max="3592" width="14.28515625" style="104" customWidth="1"/>
    <col min="3593" max="3593" width="7.5703125" style="104" customWidth="1"/>
    <col min="3594" max="3594" width="11.42578125" style="104"/>
    <col min="3595" max="3596" width="14.28515625" style="104" customWidth="1"/>
    <col min="3597" max="3597" width="20.85546875" style="104" customWidth="1"/>
    <col min="3598" max="3598" width="14.42578125" style="104" customWidth="1"/>
    <col min="3599" max="3599" width="15" style="104" customWidth="1"/>
    <col min="3600" max="3600" width="2.7109375" style="104" customWidth="1"/>
    <col min="3601" max="3601" width="11.7109375" style="104" customWidth="1"/>
    <col min="3602" max="3602" width="11.5703125" style="104" customWidth="1"/>
    <col min="3603" max="3603" width="2.28515625" style="104" customWidth="1"/>
    <col min="3604" max="3604" width="41" style="104" customWidth="1"/>
    <col min="3605" max="3605" width="14.28515625" style="104" customWidth="1"/>
    <col min="3606" max="3607" width="11.5703125" style="104" customWidth="1"/>
    <col min="3608" max="3608" width="21.85546875" style="104" customWidth="1"/>
    <col min="3609" max="3800" width="11.42578125" style="104"/>
    <col min="3801" max="3801" width="21.85546875" style="104" customWidth="1"/>
    <col min="3802" max="3802" width="13.85546875" style="104" customWidth="1"/>
    <col min="3803" max="3803" width="38.7109375" style="104" customWidth="1"/>
    <col min="3804" max="3804" width="3" style="104" bestFit="1" customWidth="1"/>
    <col min="3805" max="3805" width="32.28515625" style="104" customWidth="1"/>
    <col min="3806" max="3806" width="46.28515625" style="104" customWidth="1"/>
    <col min="3807" max="3807" width="19" style="104" customWidth="1"/>
    <col min="3808" max="3808" width="11.42578125" style="104"/>
    <col min="3809" max="3809" width="17.7109375" style="104" customWidth="1"/>
    <col min="3810" max="3810" width="11.42578125" style="104"/>
    <col min="3811" max="3811" width="22.28515625" style="104" customWidth="1"/>
    <col min="3812" max="3812" width="5.28515625" style="104" customWidth="1"/>
    <col min="3813" max="3813" width="36.28515625" style="104" customWidth="1"/>
    <col min="3814" max="3814" width="5.7109375" style="104" customWidth="1"/>
    <col min="3815" max="3815" width="11.42578125" style="104"/>
    <col min="3816" max="3816" width="20.7109375" style="104" customWidth="1"/>
    <col min="3817" max="3817" width="4.85546875" style="104" customWidth="1"/>
    <col min="3818" max="3818" width="11.42578125" style="104"/>
    <col min="3819" max="3819" width="24.7109375" style="104" customWidth="1"/>
    <col min="3820" max="3820" width="12.28515625" style="104" customWidth="1"/>
    <col min="3821" max="3821" width="11.42578125" style="104"/>
    <col min="3822" max="3822" width="3.42578125" style="104" customWidth="1"/>
    <col min="3823" max="3823" width="11.42578125" style="104"/>
    <col min="3824" max="3824" width="17.7109375" style="104" customWidth="1"/>
    <col min="3825" max="3825" width="3.42578125" style="104" customWidth="1"/>
    <col min="3826" max="3826" width="11.42578125" style="104"/>
    <col min="3827" max="3827" width="23.7109375" style="104" customWidth="1"/>
    <col min="3828" max="3828" width="10" style="104" customWidth="1"/>
    <col min="3829" max="3829" width="11.42578125" style="104"/>
    <col min="3830" max="3831" width="14.7109375" style="104" customWidth="1"/>
    <col min="3832" max="3832" width="12.85546875" style="104" customWidth="1"/>
    <col min="3833" max="3833" width="3.28515625" style="104" customWidth="1"/>
    <col min="3834" max="3834" width="30.28515625" style="104" customWidth="1"/>
    <col min="3835" max="3835" width="5" style="104" customWidth="1"/>
    <col min="3836" max="3836" width="11.42578125" style="104"/>
    <col min="3837" max="3837" width="14.28515625" style="104" customWidth="1"/>
    <col min="3838" max="3838" width="5.7109375" style="104" customWidth="1"/>
    <col min="3839" max="3839" width="11.42578125" style="104"/>
    <col min="3840" max="3840" width="17.28515625" style="104" customWidth="1"/>
    <col min="3841" max="3841" width="12.7109375" style="104" customWidth="1"/>
    <col min="3842" max="3842" width="11.42578125" style="104"/>
    <col min="3843" max="3843" width="5.28515625" style="104" customWidth="1"/>
    <col min="3844" max="3844" width="11.42578125" style="104"/>
    <col min="3845" max="3845" width="17" style="104" customWidth="1"/>
    <col min="3846" max="3846" width="6.28515625" style="104" customWidth="1"/>
    <col min="3847" max="3847" width="11.42578125" style="104"/>
    <col min="3848" max="3848" width="14.28515625" style="104" customWidth="1"/>
    <col min="3849" max="3849" width="7.5703125" style="104" customWidth="1"/>
    <col min="3850" max="3850" width="11.42578125" style="104"/>
    <col min="3851" max="3852" width="14.28515625" style="104" customWidth="1"/>
    <col min="3853" max="3853" width="20.85546875" style="104" customWidth="1"/>
    <col min="3854" max="3854" width="14.42578125" style="104" customWidth="1"/>
    <col min="3855" max="3855" width="15" style="104" customWidth="1"/>
    <col min="3856" max="3856" width="2.7109375" style="104" customWidth="1"/>
    <col min="3857" max="3857" width="11.7109375" style="104" customWidth="1"/>
    <col min="3858" max="3858" width="11.5703125" style="104" customWidth="1"/>
    <col min="3859" max="3859" width="2.28515625" style="104" customWidth="1"/>
    <col min="3860" max="3860" width="41" style="104" customWidth="1"/>
    <col min="3861" max="3861" width="14.28515625" style="104" customWidth="1"/>
    <col min="3862" max="3863" width="11.5703125" style="104" customWidth="1"/>
    <col min="3864" max="3864" width="21.85546875" style="104" customWidth="1"/>
    <col min="3865" max="4056" width="11.42578125" style="104"/>
    <col min="4057" max="4057" width="21.85546875" style="104" customWidth="1"/>
    <col min="4058" max="4058" width="13.85546875" style="104" customWidth="1"/>
    <col min="4059" max="4059" width="38.7109375" style="104" customWidth="1"/>
    <col min="4060" max="4060" width="3" style="104" bestFit="1" customWidth="1"/>
    <col min="4061" max="4061" width="32.28515625" style="104" customWidth="1"/>
    <col min="4062" max="4062" width="46.28515625" style="104" customWidth="1"/>
    <col min="4063" max="4063" width="19" style="104" customWidth="1"/>
    <col min="4064" max="4064" width="11.42578125" style="104"/>
    <col min="4065" max="4065" width="17.7109375" style="104" customWidth="1"/>
    <col min="4066" max="4066" width="11.42578125" style="104"/>
    <col min="4067" max="4067" width="22.28515625" style="104" customWidth="1"/>
    <col min="4068" max="4068" width="5.28515625" style="104" customWidth="1"/>
    <col min="4069" max="4069" width="36.28515625" style="104" customWidth="1"/>
    <col min="4070" max="4070" width="5.7109375" style="104" customWidth="1"/>
    <col min="4071" max="4071" width="11.42578125" style="104"/>
    <col min="4072" max="4072" width="20.7109375" style="104" customWidth="1"/>
    <col min="4073" max="4073" width="4.85546875" style="104" customWidth="1"/>
    <col min="4074" max="4074" width="11.42578125" style="104"/>
    <col min="4075" max="4075" width="24.7109375" style="104" customWidth="1"/>
    <col min="4076" max="4076" width="12.28515625" style="104" customWidth="1"/>
    <col min="4077" max="4077" width="11.42578125" style="104"/>
    <col min="4078" max="4078" width="3.42578125" style="104" customWidth="1"/>
    <col min="4079" max="4079" width="11.42578125" style="104"/>
    <col min="4080" max="4080" width="17.7109375" style="104" customWidth="1"/>
    <col min="4081" max="4081" width="3.42578125" style="104" customWidth="1"/>
    <col min="4082" max="4082" width="11.42578125" style="104"/>
    <col min="4083" max="4083" width="23.7109375" style="104" customWidth="1"/>
    <col min="4084" max="4084" width="10" style="104" customWidth="1"/>
    <col min="4085" max="4085" width="11.42578125" style="104"/>
    <col min="4086" max="4087" width="14.7109375" style="104" customWidth="1"/>
    <col min="4088" max="4088" width="12.85546875" style="104" customWidth="1"/>
    <col min="4089" max="4089" width="3.28515625" style="104" customWidth="1"/>
    <col min="4090" max="4090" width="30.28515625" style="104" customWidth="1"/>
    <col min="4091" max="4091" width="5" style="104" customWidth="1"/>
    <col min="4092" max="4092" width="11.42578125" style="104"/>
    <col min="4093" max="4093" width="14.28515625" style="104" customWidth="1"/>
    <col min="4094" max="4094" width="5.7109375" style="104" customWidth="1"/>
    <col min="4095" max="4095" width="11.42578125" style="104"/>
    <col min="4096" max="4096" width="17.28515625" style="104" customWidth="1"/>
    <col min="4097" max="4097" width="12.7109375" style="104" customWidth="1"/>
    <col min="4098" max="4098" width="11.42578125" style="104"/>
    <col min="4099" max="4099" width="5.28515625" style="104" customWidth="1"/>
    <col min="4100" max="4100" width="11.42578125" style="104"/>
    <col min="4101" max="4101" width="17" style="104" customWidth="1"/>
    <col min="4102" max="4102" width="6.28515625" style="104" customWidth="1"/>
    <col min="4103" max="4103" width="11.42578125" style="104"/>
    <col min="4104" max="4104" width="14.28515625" style="104" customWidth="1"/>
    <col min="4105" max="4105" width="7.5703125" style="104" customWidth="1"/>
    <col min="4106" max="4106" width="11.42578125" style="104"/>
    <col min="4107" max="4108" width="14.28515625" style="104" customWidth="1"/>
    <col min="4109" max="4109" width="20.85546875" style="104" customWidth="1"/>
    <col min="4110" max="4110" width="14.42578125" style="104" customWidth="1"/>
    <col min="4111" max="4111" width="15" style="104" customWidth="1"/>
    <col min="4112" max="4112" width="2.7109375" style="104" customWidth="1"/>
    <col min="4113" max="4113" width="11.7109375" style="104" customWidth="1"/>
    <col min="4114" max="4114" width="11.5703125" style="104" customWidth="1"/>
    <col min="4115" max="4115" width="2.28515625" style="104" customWidth="1"/>
    <col min="4116" max="4116" width="41" style="104" customWidth="1"/>
    <col min="4117" max="4117" width="14.28515625" style="104" customWidth="1"/>
    <col min="4118" max="4119" width="11.5703125" style="104" customWidth="1"/>
    <col min="4120" max="4120" width="21.85546875" style="104" customWidth="1"/>
    <col min="4121" max="4312" width="11.42578125" style="104"/>
    <col min="4313" max="4313" width="21.85546875" style="104" customWidth="1"/>
    <col min="4314" max="4314" width="13.85546875" style="104" customWidth="1"/>
    <col min="4315" max="4315" width="38.7109375" style="104" customWidth="1"/>
    <col min="4316" max="4316" width="3" style="104" bestFit="1" customWidth="1"/>
    <col min="4317" max="4317" width="32.28515625" style="104" customWidth="1"/>
    <col min="4318" max="4318" width="46.28515625" style="104" customWidth="1"/>
    <col min="4319" max="4319" width="19" style="104" customWidth="1"/>
    <col min="4320" max="4320" width="11.42578125" style="104"/>
    <col min="4321" max="4321" width="17.7109375" style="104" customWidth="1"/>
    <col min="4322" max="4322" width="11.42578125" style="104"/>
    <col min="4323" max="4323" width="22.28515625" style="104" customWidth="1"/>
    <col min="4324" max="4324" width="5.28515625" style="104" customWidth="1"/>
    <col min="4325" max="4325" width="36.28515625" style="104" customWidth="1"/>
    <col min="4326" max="4326" width="5.7109375" style="104" customWidth="1"/>
    <col min="4327" max="4327" width="11.42578125" style="104"/>
    <col min="4328" max="4328" width="20.7109375" style="104" customWidth="1"/>
    <col min="4329" max="4329" width="4.85546875" style="104" customWidth="1"/>
    <col min="4330" max="4330" width="11.42578125" style="104"/>
    <col min="4331" max="4331" width="24.7109375" style="104" customWidth="1"/>
    <col min="4332" max="4332" width="12.28515625" style="104" customWidth="1"/>
    <col min="4333" max="4333" width="11.42578125" style="104"/>
    <col min="4334" max="4334" width="3.42578125" style="104" customWidth="1"/>
    <col min="4335" max="4335" width="11.42578125" style="104"/>
    <col min="4336" max="4336" width="17.7109375" style="104" customWidth="1"/>
    <col min="4337" max="4337" width="3.42578125" style="104" customWidth="1"/>
    <col min="4338" max="4338" width="11.42578125" style="104"/>
    <col min="4339" max="4339" width="23.7109375" style="104" customWidth="1"/>
    <col min="4340" max="4340" width="10" style="104" customWidth="1"/>
    <col min="4341" max="4341" width="11.42578125" style="104"/>
    <col min="4342" max="4343" width="14.7109375" style="104" customWidth="1"/>
    <col min="4344" max="4344" width="12.85546875" style="104" customWidth="1"/>
    <col min="4345" max="4345" width="3.28515625" style="104" customWidth="1"/>
    <col min="4346" max="4346" width="30.28515625" style="104" customWidth="1"/>
    <col min="4347" max="4347" width="5" style="104" customWidth="1"/>
    <col min="4348" max="4348" width="11.42578125" style="104"/>
    <col min="4349" max="4349" width="14.28515625" style="104" customWidth="1"/>
    <col min="4350" max="4350" width="5.7109375" style="104" customWidth="1"/>
    <col min="4351" max="4351" width="11.42578125" style="104"/>
    <col min="4352" max="4352" width="17.28515625" style="104" customWidth="1"/>
    <col min="4353" max="4353" width="12.7109375" style="104" customWidth="1"/>
    <col min="4354" max="4354" width="11.42578125" style="104"/>
    <col min="4355" max="4355" width="5.28515625" style="104" customWidth="1"/>
    <col min="4356" max="4356" width="11.42578125" style="104"/>
    <col min="4357" max="4357" width="17" style="104" customWidth="1"/>
    <col min="4358" max="4358" width="6.28515625" style="104" customWidth="1"/>
    <col min="4359" max="4359" width="11.42578125" style="104"/>
    <col min="4360" max="4360" width="14.28515625" style="104" customWidth="1"/>
    <col min="4361" max="4361" width="7.5703125" style="104" customWidth="1"/>
    <col min="4362" max="4362" width="11.42578125" style="104"/>
    <col min="4363" max="4364" width="14.28515625" style="104" customWidth="1"/>
    <col min="4365" max="4365" width="20.85546875" style="104" customWidth="1"/>
    <col min="4366" max="4366" width="14.42578125" style="104" customWidth="1"/>
    <col min="4367" max="4367" width="15" style="104" customWidth="1"/>
    <col min="4368" max="4368" width="2.7109375" style="104" customWidth="1"/>
    <col min="4369" max="4369" width="11.7109375" style="104" customWidth="1"/>
    <col min="4370" max="4370" width="11.5703125" style="104" customWidth="1"/>
    <col min="4371" max="4371" width="2.28515625" style="104" customWidth="1"/>
    <col min="4372" max="4372" width="41" style="104" customWidth="1"/>
    <col min="4373" max="4373" width="14.28515625" style="104" customWidth="1"/>
    <col min="4374" max="4375" width="11.5703125" style="104" customWidth="1"/>
    <col min="4376" max="4376" width="21.85546875" style="104" customWidth="1"/>
    <col min="4377" max="4568" width="11.42578125" style="104"/>
    <col min="4569" max="4569" width="21.85546875" style="104" customWidth="1"/>
    <col min="4570" max="4570" width="13.85546875" style="104" customWidth="1"/>
    <col min="4571" max="4571" width="38.7109375" style="104" customWidth="1"/>
    <col min="4572" max="4572" width="3" style="104" bestFit="1" customWidth="1"/>
    <col min="4573" max="4573" width="32.28515625" style="104" customWidth="1"/>
    <col min="4574" max="4574" width="46.28515625" style="104" customWidth="1"/>
    <col min="4575" max="4575" width="19" style="104" customWidth="1"/>
    <col min="4576" max="4576" width="11.42578125" style="104"/>
    <col min="4577" max="4577" width="17.7109375" style="104" customWidth="1"/>
    <col min="4578" max="4578" width="11.42578125" style="104"/>
    <col min="4579" max="4579" width="22.28515625" style="104" customWidth="1"/>
    <col min="4580" max="4580" width="5.28515625" style="104" customWidth="1"/>
    <col min="4581" max="4581" width="36.28515625" style="104" customWidth="1"/>
    <col min="4582" max="4582" width="5.7109375" style="104" customWidth="1"/>
    <col min="4583" max="4583" width="11.42578125" style="104"/>
    <col min="4584" max="4584" width="20.7109375" style="104" customWidth="1"/>
    <col min="4585" max="4585" width="4.85546875" style="104" customWidth="1"/>
    <col min="4586" max="4586" width="11.42578125" style="104"/>
    <col min="4587" max="4587" width="24.7109375" style="104" customWidth="1"/>
    <col min="4588" max="4588" width="12.28515625" style="104" customWidth="1"/>
    <col min="4589" max="4589" width="11.42578125" style="104"/>
    <col min="4590" max="4590" width="3.42578125" style="104" customWidth="1"/>
    <col min="4591" max="4591" width="11.42578125" style="104"/>
    <col min="4592" max="4592" width="17.7109375" style="104" customWidth="1"/>
    <col min="4593" max="4593" width="3.42578125" style="104" customWidth="1"/>
    <col min="4594" max="4594" width="11.42578125" style="104"/>
    <col min="4595" max="4595" width="23.7109375" style="104" customWidth="1"/>
    <col min="4596" max="4596" width="10" style="104" customWidth="1"/>
    <col min="4597" max="4597" width="11.42578125" style="104"/>
    <col min="4598" max="4599" width="14.7109375" style="104" customWidth="1"/>
    <col min="4600" max="4600" width="12.85546875" style="104" customWidth="1"/>
    <col min="4601" max="4601" width="3.28515625" style="104" customWidth="1"/>
    <col min="4602" max="4602" width="30.28515625" style="104" customWidth="1"/>
    <col min="4603" max="4603" width="5" style="104" customWidth="1"/>
    <col min="4604" max="4604" width="11.42578125" style="104"/>
    <col min="4605" max="4605" width="14.28515625" style="104" customWidth="1"/>
    <col min="4606" max="4606" width="5.7109375" style="104" customWidth="1"/>
    <col min="4607" max="4607" width="11.42578125" style="104"/>
    <col min="4608" max="4608" width="17.28515625" style="104" customWidth="1"/>
    <col min="4609" max="4609" width="12.7109375" style="104" customWidth="1"/>
    <col min="4610" max="4610" width="11.42578125" style="104"/>
    <col min="4611" max="4611" width="5.28515625" style="104" customWidth="1"/>
    <col min="4612" max="4612" width="11.42578125" style="104"/>
    <col min="4613" max="4613" width="17" style="104" customWidth="1"/>
    <col min="4614" max="4614" width="6.28515625" style="104" customWidth="1"/>
    <col min="4615" max="4615" width="11.42578125" style="104"/>
    <col min="4616" max="4616" width="14.28515625" style="104" customWidth="1"/>
    <col min="4617" max="4617" width="7.5703125" style="104" customWidth="1"/>
    <col min="4618" max="4618" width="11.42578125" style="104"/>
    <col min="4619" max="4620" width="14.28515625" style="104" customWidth="1"/>
    <col min="4621" max="4621" width="20.85546875" style="104" customWidth="1"/>
    <col min="4622" max="4622" width="14.42578125" style="104" customWidth="1"/>
    <col min="4623" max="4623" width="15" style="104" customWidth="1"/>
    <col min="4624" max="4624" width="2.7109375" style="104" customWidth="1"/>
    <col min="4625" max="4625" width="11.7109375" style="104" customWidth="1"/>
    <col min="4626" max="4626" width="11.5703125" style="104" customWidth="1"/>
    <col min="4627" max="4627" width="2.28515625" style="104" customWidth="1"/>
    <col min="4628" max="4628" width="41" style="104" customWidth="1"/>
    <col min="4629" max="4629" width="14.28515625" style="104" customWidth="1"/>
    <col min="4630" max="4631" width="11.5703125" style="104" customWidth="1"/>
    <col min="4632" max="4632" width="21.85546875" style="104" customWidth="1"/>
    <col min="4633" max="4824" width="11.42578125" style="104"/>
    <col min="4825" max="4825" width="21.85546875" style="104" customWidth="1"/>
    <col min="4826" max="4826" width="13.85546875" style="104" customWidth="1"/>
    <col min="4827" max="4827" width="38.7109375" style="104" customWidth="1"/>
    <col min="4828" max="4828" width="3" style="104" bestFit="1" customWidth="1"/>
    <col min="4829" max="4829" width="32.28515625" style="104" customWidth="1"/>
    <col min="4830" max="4830" width="46.28515625" style="104" customWidth="1"/>
    <col min="4831" max="4831" width="19" style="104" customWidth="1"/>
    <col min="4832" max="4832" width="11.42578125" style="104"/>
    <col min="4833" max="4833" width="17.7109375" style="104" customWidth="1"/>
    <col min="4834" max="4834" width="11.42578125" style="104"/>
    <col min="4835" max="4835" width="22.28515625" style="104" customWidth="1"/>
    <col min="4836" max="4836" width="5.28515625" style="104" customWidth="1"/>
    <col min="4837" max="4837" width="36.28515625" style="104" customWidth="1"/>
    <col min="4838" max="4838" width="5.7109375" style="104" customWidth="1"/>
    <col min="4839" max="4839" width="11.42578125" style="104"/>
    <col min="4840" max="4840" width="20.7109375" style="104" customWidth="1"/>
    <col min="4841" max="4841" width="4.85546875" style="104" customWidth="1"/>
    <col min="4842" max="4842" width="11.42578125" style="104"/>
    <col min="4843" max="4843" width="24.7109375" style="104" customWidth="1"/>
    <col min="4844" max="4844" width="12.28515625" style="104" customWidth="1"/>
    <col min="4845" max="4845" width="11.42578125" style="104"/>
    <col min="4846" max="4846" width="3.42578125" style="104" customWidth="1"/>
    <col min="4847" max="4847" width="11.42578125" style="104"/>
    <col min="4848" max="4848" width="17.7109375" style="104" customWidth="1"/>
    <col min="4849" max="4849" width="3.42578125" style="104" customWidth="1"/>
    <col min="4850" max="4850" width="11.42578125" style="104"/>
    <col min="4851" max="4851" width="23.7109375" style="104" customWidth="1"/>
    <col min="4852" max="4852" width="10" style="104" customWidth="1"/>
    <col min="4853" max="4853" width="11.42578125" style="104"/>
    <col min="4854" max="4855" width="14.7109375" style="104" customWidth="1"/>
    <col min="4856" max="4856" width="12.85546875" style="104" customWidth="1"/>
    <col min="4857" max="4857" width="3.28515625" style="104" customWidth="1"/>
    <col min="4858" max="4858" width="30.28515625" style="104" customWidth="1"/>
    <col min="4859" max="4859" width="5" style="104" customWidth="1"/>
    <col min="4860" max="4860" width="11.42578125" style="104"/>
    <col min="4861" max="4861" width="14.28515625" style="104" customWidth="1"/>
    <col min="4862" max="4862" width="5.7109375" style="104" customWidth="1"/>
    <col min="4863" max="4863" width="11.42578125" style="104"/>
    <col min="4864" max="4864" width="17.28515625" style="104" customWidth="1"/>
    <col min="4865" max="4865" width="12.7109375" style="104" customWidth="1"/>
    <col min="4866" max="4866" width="11.42578125" style="104"/>
    <col min="4867" max="4867" width="5.28515625" style="104" customWidth="1"/>
    <col min="4868" max="4868" width="11.42578125" style="104"/>
    <col min="4869" max="4869" width="17" style="104" customWidth="1"/>
    <col min="4870" max="4870" width="6.28515625" style="104" customWidth="1"/>
    <col min="4871" max="4871" width="11.42578125" style="104"/>
    <col min="4872" max="4872" width="14.28515625" style="104" customWidth="1"/>
    <col min="4873" max="4873" width="7.5703125" style="104" customWidth="1"/>
    <col min="4874" max="4874" width="11.42578125" style="104"/>
    <col min="4875" max="4876" width="14.28515625" style="104" customWidth="1"/>
    <col min="4877" max="4877" width="20.85546875" style="104" customWidth="1"/>
    <col min="4878" max="4878" width="14.42578125" style="104" customWidth="1"/>
    <col min="4879" max="4879" width="15" style="104" customWidth="1"/>
    <col min="4880" max="4880" width="2.7109375" style="104" customWidth="1"/>
    <col min="4881" max="4881" width="11.7109375" style="104" customWidth="1"/>
    <col min="4882" max="4882" width="11.5703125" style="104" customWidth="1"/>
    <col min="4883" max="4883" width="2.28515625" style="104" customWidth="1"/>
    <col min="4884" max="4884" width="41" style="104" customWidth="1"/>
    <col min="4885" max="4885" width="14.28515625" style="104" customWidth="1"/>
    <col min="4886" max="4887" width="11.5703125" style="104" customWidth="1"/>
    <col min="4888" max="4888" width="21.85546875" style="104" customWidth="1"/>
    <col min="4889" max="5080" width="11.42578125" style="104"/>
    <col min="5081" max="5081" width="21.85546875" style="104" customWidth="1"/>
    <col min="5082" max="5082" width="13.85546875" style="104" customWidth="1"/>
    <col min="5083" max="5083" width="38.7109375" style="104" customWidth="1"/>
    <col min="5084" max="5084" width="3" style="104" bestFit="1" customWidth="1"/>
    <col min="5085" max="5085" width="32.28515625" style="104" customWidth="1"/>
    <col min="5086" max="5086" width="46.28515625" style="104" customWidth="1"/>
    <col min="5087" max="5087" width="19" style="104" customWidth="1"/>
    <col min="5088" max="5088" width="11.42578125" style="104"/>
    <col min="5089" max="5089" width="17.7109375" style="104" customWidth="1"/>
    <col min="5090" max="5090" width="11.42578125" style="104"/>
    <col min="5091" max="5091" width="22.28515625" style="104" customWidth="1"/>
    <col min="5092" max="5092" width="5.28515625" style="104" customWidth="1"/>
    <col min="5093" max="5093" width="36.28515625" style="104" customWidth="1"/>
    <col min="5094" max="5094" width="5.7109375" style="104" customWidth="1"/>
    <col min="5095" max="5095" width="11.42578125" style="104"/>
    <col min="5096" max="5096" width="20.7109375" style="104" customWidth="1"/>
    <col min="5097" max="5097" width="4.85546875" style="104" customWidth="1"/>
    <col min="5098" max="5098" width="11.42578125" style="104"/>
    <col min="5099" max="5099" width="24.7109375" style="104" customWidth="1"/>
    <col min="5100" max="5100" width="12.28515625" style="104" customWidth="1"/>
    <col min="5101" max="5101" width="11.42578125" style="104"/>
    <col min="5102" max="5102" width="3.42578125" style="104" customWidth="1"/>
    <col min="5103" max="5103" width="11.42578125" style="104"/>
    <col min="5104" max="5104" width="17.7109375" style="104" customWidth="1"/>
    <col min="5105" max="5105" width="3.42578125" style="104" customWidth="1"/>
    <col min="5106" max="5106" width="11.42578125" style="104"/>
    <col min="5107" max="5107" width="23.7109375" style="104" customWidth="1"/>
    <col min="5108" max="5108" width="10" style="104" customWidth="1"/>
    <col min="5109" max="5109" width="11.42578125" style="104"/>
    <col min="5110" max="5111" width="14.7109375" style="104" customWidth="1"/>
    <col min="5112" max="5112" width="12.85546875" style="104" customWidth="1"/>
    <col min="5113" max="5113" width="3.28515625" style="104" customWidth="1"/>
    <col min="5114" max="5114" width="30.28515625" style="104" customWidth="1"/>
    <col min="5115" max="5115" width="5" style="104" customWidth="1"/>
    <col min="5116" max="5116" width="11.42578125" style="104"/>
    <col min="5117" max="5117" width="14.28515625" style="104" customWidth="1"/>
    <col min="5118" max="5118" width="5.7109375" style="104" customWidth="1"/>
    <col min="5119" max="5119" width="11.42578125" style="104"/>
    <col min="5120" max="5120" width="17.28515625" style="104" customWidth="1"/>
    <col min="5121" max="5121" width="12.7109375" style="104" customWidth="1"/>
    <col min="5122" max="5122" width="11.42578125" style="104"/>
    <col min="5123" max="5123" width="5.28515625" style="104" customWidth="1"/>
    <col min="5124" max="5124" width="11.42578125" style="104"/>
    <col min="5125" max="5125" width="17" style="104" customWidth="1"/>
    <col min="5126" max="5126" width="6.28515625" style="104" customWidth="1"/>
    <col min="5127" max="5127" width="11.42578125" style="104"/>
    <col min="5128" max="5128" width="14.28515625" style="104" customWidth="1"/>
    <col min="5129" max="5129" width="7.5703125" style="104" customWidth="1"/>
    <col min="5130" max="5130" width="11.42578125" style="104"/>
    <col min="5131" max="5132" width="14.28515625" style="104" customWidth="1"/>
    <col min="5133" max="5133" width="20.85546875" style="104" customWidth="1"/>
    <col min="5134" max="5134" width="14.42578125" style="104" customWidth="1"/>
    <col min="5135" max="5135" width="15" style="104" customWidth="1"/>
    <col min="5136" max="5136" width="2.7109375" style="104" customWidth="1"/>
    <col min="5137" max="5137" width="11.7109375" style="104" customWidth="1"/>
    <col min="5138" max="5138" width="11.5703125" style="104" customWidth="1"/>
    <col min="5139" max="5139" width="2.28515625" style="104" customWidth="1"/>
    <col min="5140" max="5140" width="41" style="104" customWidth="1"/>
    <col min="5141" max="5141" width="14.28515625" style="104" customWidth="1"/>
    <col min="5142" max="5143" width="11.5703125" style="104" customWidth="1"/>
    <col min="5144" max="5144" width="21.85546875" style="104" customWidth="1"/>
    <col min="5145" max="5336" width="11.42578125" style="104"/>
    <col min="5337" max="5337" width="21.85546875" style="104" customWidth="1"/>
    <col min="5338" max="5338" width="13.85546875" style="104" customWidth="1"/>
    <col min="5339" max="5339" width="38.7109375" style="104" customWidth="1"/>
    <col min="5340" max="5340" width="3" style="104" bestFit="1" customWidth="1"/>
    <col min="5341" max="5341" width="32.28515625" style="104" customWidth="1"/>
    <col min="5342" max="5342" width="46.28515625" style="104" customWidth="1"/>
    <col min="5343" max="5343" width="19" style="104" customWidth="1"/>
    <col min="5344" max="5344" width="11.42578125" style="104"/>
    <col min="5345" max="5345" width="17.7109375" style="104" customWidth="1"/>
    <col min="5346" max="5346" width="11.42578125" style="104"/>
    <col min="5347" max="5347" width="22.28515625" style="104" customWidth="1"/>
    <col min="5348" max="5348" width="5.28515625" style="104" customWidth="1"/>
    <col min="5349" max="5349" width="36.28515625" style="104" customWidth="1"/>
    <col min="5350" max="5350" width="5.7109375" style="104" customWidth="1"/>
    <col min="5351" max="5351" width="11.42578125" style="104"/>
    <col min="5352" max="5352" width="20.7109375" style="104" customWidth="1"/>
    <col min="5353" max="5353" width="4.85546875" style="104" customWidth="1"/>
    <col min="5354" max="5354" width="11.42578125" style="104"/>
    <col min="5355" max="5355" width="24.7109375" style="104" customWidth="1"/>
    <col min="5356" max="5356" width="12.28515625" style="104" customWidth="1"/>
    <col min="5357" max="5357" width="11.42578125" style="104"/>
    <col min="5358" max="5358" width="3.42578125" style="104" customWidth="1"/>
    <col min="5359" max="5359" width="11.42578125" style="104"/>
    <col min="5360" max="5360" width="17.7109375" style="104" customWidth="1"/>
    <col min="5361" max="5361" width="3.42578125" style="104" customWidth="1"/>
    <col min="5362" max="5362" width="11.42578125" style="104"/>
    <col min="5363" max="5363" width="23.7109375" style="104" customWidth="1"/>
    <col min="5364" max="5364" width="10" style="104" customWidth="1"/>
    <col min="5365" max="5365" width="11.42578125" style="104"/>
    <col min="5366" max="5367" width="14.7109375" style="104" customWidth="1"/>
    <col min="5368" max="5368" width="12.85546875" style="104" customWidth="1"/>
    <col min="5369" max="5369" width="3.28515625" style="104" customWidth="1"/>
    <col min="5370" max="5370" width="30.28515625" style="104" customWidth="1"/>
    <col min="5371" max="5371" width="5" style="104" customWidth="1"/>
    <col min="5372" max="5372" width="11.42578125" style="104"/>
    <col min="5373" max="5373" width="14.28515625" style="104" customWidth="1"/>
    <col min="5374" max="5374" width="5.7109375" style="104" customWidth="1"/>
    <col min="5375" max="5375" width="11.42578125" style="104"/>
    <col min="5376" max="5376" width="17.28515625" style="104" customWidth="1"/>
    <col min="5377" max="5377" width="12.7109375" style="104" customWidth="1"/>
    <col min="5378" max="5378" width="11.42578125" style="104"/>
    <col min="5379" max="5379" width="5.28515625" style="104" customWidth="1"/>
    <col min="5380" max="5380" width="11.42578125" style="104"/>
    <col min="5381" max="5381" width="17" style="104" customWidth="1"/>
    <col min="5382" max="5382" width="6.28515625" style="104" customWidth="1"/>
    <col min="5383" max="5383" width="11.42578125" style="104"/>
    <col min="5384" max="5384" width="14.28515625" style="104" customWidth="1"/>
    <col min="5385" max="5385" width="7.5703125" style="104" customWidth="1"/>
    <col min="5386" max="5386" width="11.42578125" style="104"/>
    <col min="5387" max="5388" width="14.28515625" style="104" customWidth="1"/>
    <col min="5389" max="5389" width="20.85546875" style="104" customWidth="1"/>
    <col min="5390" max="5390" width="14.42578125" style="104" customWidth="1"/>
    <col min="5391" max="5391" width="15" style="104" customWidth="1"/>
    <col min="5392" max="5392" width="2.7109375" style="104" customWidth="1"/>
    <col min="5393" max="5393" width="11.7109375" style="104" customWidth="1"/>
    <col min="5394" max="5394" width="11.5703125" style="104" customWidth="1"/>
    <col min="5395" max="5395" width="2.28515625" style="104" customWidth="1"/>
    <col min="5396" max="5396" width="41" style="104" customWidth="1"/>
    <col min="5397" max="5397" width="14.28515625" style="104" customWidth="1"/>
    <col min="5398" max="5399" width="11.5703125" style="104" customWidth="1"/>
    <col min="5400" max="5400" width="21.85546875" style="104" customWidth="1"/>
    <col min="5401" max="5592" width="11.42578125" style="104"/>
    <col min="5593" max="5593" width="21.85546875" style="104" customWidth="1"/>
    <col min="5594" max="5594" width="13.85546875" style="104" customWidth="1"/>
    <col min="5595" max="5595" width="38.7109375" style="104" customWidth="1"/>
    <col min="5596" max="5596" width="3" style="104" bestFit="1" customWidth="1"/>
    <col min="5597" max="5597" width="32.28515625" style="104" customWidth="1"/>
    <col min="5598" max="5598" width="46.28515625" style="104" customWidth="1"/>
    <col min="5599" max="5599" width="19" style="104" customWidth="1"/>
    <col min="5600" max="5600" width="11.42578125" style="104"/>
    <col min="5601" max="5601" width="17.7109375" style="104" customWidth="1"/>
    <col min="5602" max="5602" width="11.42578125" style="104"/>
    <col min="5603" max="5603" width="22.28515625" style="104" customWidth="1"/>
    <col min="5604" max="5604" width="5.28515625" style="104" customWidth="1"/>
    <col min="5605" max="5605" width="36.28515625" style="104" customWidth="1"/>
    <col min="5606" max="5606" width="5.7109375" style="104" customWidth="1"/>
    <col min="5607" max="5607" width="11.42578125" style="104"/>
    <col min="5608" max="5608" width="20.7109375" style="104" customWidth="1"/>
    <col min="5609" max="5609" width="4.85546875" style="104" customWidth="1"/>
    <col min="5610" max="5610" width="11.42578125" style="104"/>
    <col min="5611" max="5611" width="24.7109375" style="104" customWidth="1"/>
    <col min="5612" max="5612" width="12.28515625" style="104" customWidth="1"/>
    <col min="5613" max="5613" width="11.42578125" style="104"/>
    <col min="5614" max="5614" width="3.42578125" style="104" customWidth="1"/>
    <col min="5615" max="5615" width="11.42578125" style="104"/>
    <col min="5616" max="5616" width="17.7109375" style="104" customWidth="1"/>
    <col min="5617" max="5617" width="3.42578125" style="104" customWidth="1"/>
    <col min="5618" max="5618" width="11.42578125" style="104"/>
    <col min="5619" max="5619" width="23.7109375" style="104" customWidth="1"/>
    <col min="5620" max="5620" width="10" style="104" customWidth="1"/>
    <col min="5621" max="5621" width="11.42578125" style="104"/>
    <col min="5622" max="5623" width="14.7109375" style="104" customWidth="1"/>
    <col min="5624" max="5624" width="12.85546875" style="104" customWidth="1"/>
    <col min="5625" max="5625" width="3.28515625" style="104" customWidth="1"/>
    <col min="5626" max="5626" width="30.28515625" style="104" customWidth="1"/>
    <col min="5627" max="5627" width="5" style="104" customWidth="1"/>
    <col min="5628" max="5628" width="11.42578125" style="104"/>
    <col min="5629" max="5629" width="14.28515625" style="104" customWidth="1"/>
    <col min="5630" max="5630" width="5.7109375" style="104" customWidth="1"/>
    <col min="5631" max="5631" width="11.42578125" style="104"/>
    <col min="5632" max="5632" width="17.28515625" style="104" customWidth="1"/>
    <col min="5633" max="5633" width="12.7109375" style="104" customWidth="1"/>
    <col min="5634" max="5634" width="11.42578125" style="104"/>
    <col min="5635" max="5635" width="5.28515625" style="104" customWidth="1"/>
    <col min="5636" max="5636" width="11.42578125" style="104"/>
    <col min="5637" max="5637" width="17" style="104" customWidth="1"/>
    <col min="5638" max="5638" width="6.28515625" style="104" customWidth="1"/>
    <col min="5639" max="5639" width="11.42578125" style="104"/>
    <col min="5640" max="5640" width="14.28515625" style="104" customWidth="1"/>
    <col min="5641" max="5641" width="7.5703125" style="104" customWidth="1"/>
    <col min="5642" max="5642" width="11.42578125" style="104"/>
    <col min="5643" max="5644" width="14.28515625" style="104" customWidth="1"/>
    <col min="5645" max="5645" width="20.85546875" style="104" customWidth="1"/>
    <col min="5646" max="5646" width="14.42578125" style="104" customWidth="1"/>
    <col min="5647" max="5647" width="15" style="104" customWidth="1"/>
    <col min="5648" max="5648" width="2.7109375" style="104" customWidth="1"/>
    <col min="5649" max="5649" width="11.7109375" style="104" customWidth="1"/>
    <col min="5650" max="5650" width="11.5703125" style="104" customWidth="1"/>
    <col min="5651" max="5651" width="2.28515625" style="104" customWidth="1"/>
    <col min="5652" max="5652" width="41" style="104" customWidth="1"/>
    <col min="5653" max="5653" width="14.28515625" style="104" customWidth="1"/>
    <col min="5654" max="5655" width="11.5703125" style="104" customWidth="1"/>
    <col min="5656" max="5656" width="21.85546875" style="104" customWidth="1"/>
    <col min="5657" max="5848" width="11.42578125" style="104"/>
    <col min="5849" max="5849" width="21.85546875" style="104" customWidth="1"/>
    <col min="5850" max="5850" width="13.85546875" style="104" customWidth="1"/>
    <col min="5851" max="5851" width="38.7109375" style="104" customWidth="1"/>
    <col min="5852" max="5852" width="3" style="104" bestFit="1" customWidth="1"/>
    <col min="5853" max="5853" width="32.28515625" style="104" customWidth="1"/>
    <col min="5854" max="5854" width="46.28515625" style="104" customWidth="1"/>
    <col min="5855" max="5855" width="19" style="104" customWidth="1"/>
    <col min="5856" max="5856" width="11.42578125" style="104"/>
    <col min="5857" max="5857" width="17.7109375" style="104" customWidth="1"/>
    <col min="5858" max="5858" width="11.42578125" style="104"/>
    <col min="5859" max="5859" width="22.28515625" style="104" customWidth="1"/>
    <col min="5860" max="5860" width="5.28515625" style="104" customWidth="1"/>
    <col min="5861" max="5861" width="36.28515625" style="104" customWidth="1"/>
    <col min="5862" max="5862" width="5.7109375" style="104" customWidth="1"/>
    <col min="5863" max="5863" width="11.42578125" style="104"/>
    <col min="5864" max="5864" width="20.7109375" style="104" customWidth="1"/>
    <col min="5865" max="5865" width="4.85546875" style="104" customWidth="1"/>
    <col min="5866" max="5866" width="11.42578125" style="104"/>
    <col min="5867" max="5867" width="24.7109375" style="104" customWidth="1"/>
    <col min="5868" max="5868" width="12.28515625" style="104" customWidth="1"/>
    <col min="5869" max="5869" width="11.42578125" style="104"/>
    <col min="5870" max="5870" width="3.42578125" style="104" customWidth="1"/>
    <col min="5871" max="5871" width="11.42578125" style="104"/>
    <col min="5872" max="5872" width="17.7109375" style="104" customWidth="1"/>
    <col min="5873" max="5873" width="3.42578125" style="104" customWidth="1"/>
    <col min="5874" max="5874" width="11.42578125" style="104"/>
    <col min="5875" max="5875" width="23.7109375" style="104" customWidth="1"/>
    <col min="5876" max="5876" width="10" style="104" customWidth="1"/>
    <col min="5877" max="5877" width="11.42578125" style="104"/>
    <col min="5878" max="5879" width="14.7109375" style="104" customWidth="1"/>
    <col min="5880" max="5880" width="12.85546875" style="104" customWidth="1"/>
    <col min="5881" max="5881" width="3.28515625" style="104" customWidth="1"/>
    <col min="5882" max="5882" width="30.28515625" style="104" customWidth="1"/>
    <col min="5883" max="5883" width="5" style="104" customWidth="1"/>
    <col min="5884" max="5884" width="11.42578125" style="104"/>
    <col min="5885" max="5885" width="14.28515625" style="104" customWidth="1"/>
    <col min="5886" max="5886" width="5.7109375" style="104" customWidth="1"/>
    <col min="5887" max="5887" width="11.42578125" style="104"/>
    <col min="5888" max="5888" width="17.28515625" style="104" customWidth="1"/>
    <col min="5889" max="5889" width="12.7109375" style="104" customWidth="1"/>
    <col min="5890" max="5890" width="11.42578125" style="104"/>
    <col min="5891" max="5891" width="5.28515625" style="104" customWidth="1"/>
    <col min="5892" max="5892" width="11.42578125" style="104"/>
    <col min="5893" max="5893" width="17" style="104" customWidth="1"/>
    <col min="5894" max="5894" width="6.28515625" style="104" customWidth="1"/>
    <col min="5895" max="5895" width="11.42578125" style="104"/>
    <col min="5896" max="5896" width="14.28515625" style="104" customWidth="1"/>
    <col min="5897" max="5897" width="7.5703125" style="104" customWidth="1"/>
    <col min="5898" max="5898" width="11.42578125" style="104"/>
    <col min="5899" max="5900" width="14.28515625" style="104" customWidth="1"/>
    <col min="5901" max="5901" width="20.85546875" style="104" customWidth="1"/>
    <col min="5902" max="5902" width="14.42578125" style="104" customWidth="1"/>
    <col min="5903" max="5903" width="15" style="104" customWidth="1"/>
    <col min="5904" max="5904" width="2.7109375" style="104" customWidth="1"/>
    <col min="5905" max="5905" width="11.7109375" style="104" customWidth="1"/>
    <col min="5906" max="5906" width="11.5703125" style="104" customWidth="1"/>
    <col min="5907" max="5907" width="2.28515625" style="104" customWidth="1"/>
    <col min="5908" max="5908" width="41" style="104" customWidth="1"/>
    <col min="5909" max="5909" width="14.28515625" style="104" customWidth="1"/>
    <col min="5910" max="5911" width="11.5703125" style="104" customWidth="1"/>
    <col min="5912" max="5912" width="21.85546875" style="104" customWidth="1"/>
    <col min="5913" max="6104" width="11.42578125" style="104"/>
    <col min="6105" max="6105" width="21.85546875" style="104" customWidth="1"/>
    <col min="6106" max="6106" width="13.85546875" style="104" customWidth="1"/>
    <col min="6107" max="6107" width="38.7109375" style="104" customWidth="1"/>
    <col min="6108" max="6108" width="3" style="104" bestFit="1" customWidth="1"/>
    <col min="6109" max="6109" width="32.28515625" style="104" customWidth="1"/>
    <col min="6110" max="6110" width="46.28515625" style="104" customWidth="1"/>
    <col min="6111" max="6111" width="19" style="104" customWidth="1"/>
    <col min="6112" max="6112" width="11.42578125" style="104"/>
    <col min="6113" max="6113" width="17.7109375" style="104" customWidth="1"/>
    <col min="6114" max="6114" width="11.42578125" style="104"/>
    <col min="6115" max="6115" width="22.28515625" style="104" customWidth="1"/>
    <col min="6116" max="6116" width="5.28515625" style="104" customWidth="1"/>
    <col min="6117" max="6117" width="36.28515625" style="104" customWidth="1"/>
    <col min="6118" max="6118" width="5.7109375" style="104" customWidth="1"/>
    <col min="6119" max="6119" width="11.42578125" style="104"/>
    <col min="6120" max="6120" width="20.7109375" style="104" customWidth="1"/>
    <col min="6121" max="6121" width="4.85546875" style="104" customWidth="1"/>
    <col min="6122" max="6122" width="11.42578125" style="104"/>
    <col min="6123" max="6123" width="24.7109375" style="104" customWidth="1"/>
    <col min="6124" max="6124" width="12.28515625" style="104" customWidth="1"/>
    <col min="6125" max="6125" width="11.42578125" style="104"/>
    <col min="6126" max="6126" width="3.42578125" style="104" customWidth="1"/>
    <col min="6127" max="6127" width="11.42578125" style="104"/>
    <col min="6128" max="6128" width="17.7109375" style="104" customWidth="1"/>
    <col min="6129" max="6129" width="3.42578125" style="104" customWidth="1"/>
    <col min="6130" max="6130" width="11.42578125" style="104"/>
    <col min="6131" max="6131" width="23.7109375" style="104" customWidth="1"/>
    <col min="6132" max="6132" width="10" style="104" customWidth="1"/>
    <col min="6133" max="6133" width="11.42578125" style="104"/>
    <col min="6134" max="6135" width="14.7109375" style="104" customWidth="1"/>
    <col min="6136" max="6136" width="12.85546875" style="104" customWidth="1"/>
    <col min="6137" max="6137" width="3.28515625" style="104" customWidth="1"/>
    <col min="6138" max="6138" width="30.28515625" style="104" customWidth="1"/>
    <col min="6139" max="6139" width="5" style="104" customWidth="1"/>
    <col min="6140" max="6140" width="11.42578125" style="104"/>
    <col min="6141" max="6141" width="14.28515625" style="104" customWidth="1"/>
    <col min="6142" max="6142" width="5.7109375" style="104" customWidth="1"/>
    <col min="6143" max="6143" width="11.42578125" style="104"/>
    <col min="6144" max="6144" width="17.28515625" style="104" customWidth="1"/>
    <col min="6145" max="6145" width="12.7109375" style="104" customWidth="1"/>
    <col min="6146" max="6146" width="11.42578125" style="104"/>
    <col min="6147" max="6147" width="5.28515625" style="104" customWidth="1"/>
    <col min="6148" max="6148" width="11.42578125" style="104"/>
    <col min="6149" max="6149" width="17" style="104" customWidth="1"/>
    <col min="6150" max="6150" width="6.28515625" style="104" customWidth="1"/>
    <col min="6151" max="6151" width="11.42578125" style="104"/>
    <col min="6152" max="6152" width="14.28515625" style="104" customWidth="1"/>
    <col min="6153" max="6153" width="7.5703125" style="104" customWidth="1"/>
    <col min="6154" max="6154" width="11.42578125" style="104"/>
    <col min="6155" max="6156" width="14.28515625" style="104" customWidth="1"/>
    <col min="6157" max="6157" width="20.85546875" style="104" customWidth="1"/>
    <col min="6158" max="6158" width="14.42578125" style="104" customWidth="1"/>
    <col min="6159" max="6159" width="15" style="104" customWidth="1"/>
    <col min="6160" max="6160" width="2.7109375" style="104" customWidth="1"/>
    <col min="6161" max="6161" width="11.7109375" style="104" customWidth="1"/>
    <col min="6162" max="6162" width="11.5703125" style="104" customWidth="1"/>
    <col min="6163" max="6163" width="2.28515625" style="104" customWidth="1"/>
    <col min="6164" max="6164" width="41" style="104" customWidth="1"/>
    <col min="6165" max="6165" width="14.28515625" style="104" customWidth="1"/>
    <col min="6166" max="6167" width="11.5703125" style="104" customWidth="1"/>
    <col min="6168" max="6168" width="21.85546875" style="104" customWidth="1"/>
    <col min="6169" max="6360" width="11.42578125" style="104"/>
    <col min="6361" max="6361" width="21.85546875" style="104" customWidth="1"/>
    <col min="6362" max="6362" width="13.85546875" style="104" customWidth="1"/>
    <col min="6363" max="6363" width="38.7109375" style="104" customWidth="1"/>
    <col min="6364" max="6364" width="3" style="104" bestFit="1" customWidth="1"/>
    <col min="6365" max="6365" width="32.28515625" style="104" customWidth="1"/>
    <col min="6366" max="6366" width="46.28515625" style="104" customWidth="1"/>
    <col min="6367" max="6367" width="19" style="104" customWidth="1"/>
    <col min="6368" max="6368" width="11.42578125" style="104"/>
    <col min="6369" max="6369" width="17.7109375" style="104" customWidth="1"/>
    <col min="6370" max="6370" width="11.42578125" style="104"/>
    <col min="6371" max="6371" width="22.28515625" style="104" customWidth="1"/>
    <col min="6372" max="6372" width="5.28515625" style="104" customWidth="1"/>
    <col min="6373" max="6373" width="36.28515625" style="104" customWidth="1"/>
    <col min="6374" max="6374" width="5.7109375" style="104" customWidth="1"/>
    <col min="6375" max="6375" width="11.42578125" style="104"/>
    <col min="6376" max="6376" width="20.7109375" style="104" customWidth="1"/>
    <col min="6377" max="6377" width="4.85546875" style="104" customWidth="1"/>
    <col min="6378" max="6378" width="11.42578125" style="104"/>
    <col min="6379" max="6379" width="24.7109375" style="104" customWidth="1"/>
    <col min="6380" max="6380" width="12.28515625" style="104" customWidth="1"/>
    <col min="6381" max="6381" width="11.42578125" style="104"/>
    <col min="6382" max="6382" width="3.42578125" style="104" customWidth="1"/>
    <col min="6383" max="6383" width="11.42578125" style="104"/>
    <col min="6384" max="6384" width="17.7109375" style="104" customWidth="1"/>
    <col min="6385" max="6385" width="3.42578125" style="104" customWidth="1"/>
    <col min="6386" max="6386" width="11.42578125" style="104"/>
    <col min="6387" max="6387" width="23.7109375" style="104" customWidth="1"/>
    <col min="6388" max="6388" width="10" style="104" customWidth="1"/>
    <col min="6389" max="6389" width="11.42578125" style="104"/>
    <col min="6390" max="6391" width="14.7109375" style="104" customWidth="1"/>
    <col min="6392" max="6392" width="12.85546875" style="104" customWidth="1"/>
    <col min="6393" max="6393" width="3.28515625" style="104" customWidth="1"/>
    <col min="6394" max="6394" width="30.28515625" style="104" customWidth="1"/>
    <col min="6395" max="6395" width="5" style="104" customWidth="1"/>
    <col min="6396" max="6396" width="11.42578125" style="104"/>
    <col min="6397" max="6397" width="14.28515625" style="104" customWidth="1"/>
    <col min="6398" max="6398" width="5.7109375" style="104" customWidth="1"/>
    <col min="6399" max="6399" width="11.42578125" style="104"/>
    <col min="6400" max="6400" width="17.28515625" style="104" customWidth="1"/>
    <col min="6401" max="6401" width="12.7109375" style="104" customWidth="1"/>
    <col min="6402" max="6402" width="11.42578125" style="104"/>
    <col min="6403" max="6403" width="5.28515625" style="104" customWidth="1"/>
    <col min="6404" max="6404" width="11.42578125" style="104"/>
    <col min="6405" max="6405" width="17" style="104" customWidth="1"/>
    <col min="6406" max="6406" width="6.28515625" style="104" customWidth="1"/>
    <col min="6407" max="6407" width="11.42578125" style="104"/>
    <col min="6408" max="6408" width="14.28515625" style="104" customWidth="1"/>
    <col min="6409" max="6409" width="7.5703125" style="104" customWidth="1"/>
    <col min="6410" max="6410" width="11.42578125" style="104"/>
    <col min="6411" max="6412" width="14.28515625" style="104" customWidth="1"/>
    <col min="6413" max="6413" width="20.85546875" style="104" customWidth="1"/>
    <col min="6414" max="6414" width="14.42578125" style="104" customWidth="1"/>
    <col min="6415" max="6415" width="15" style="104" customWidth="1"/>
    <col min="6416" max="6416" width="2.7109375" style="104" customWidth="1"/>
    <col min="6417" max="6417" width="11.7109375" style="104" customWidth="1"/>
    <col min="6418" max="6418" width="11.5703125" style="104" customWidth="1"/>
    <col min="6419" max="6419" width="2.28515625" style="104" customWidth="1"/>
    <col min="6420" max="6420" width="41" style="104" customWidth="1"/>
    <col min="6421" max="6421" width="14.28515625" style="104" customWidth="1"/>
    <col min="6422" max="6423" width="11.5703125" style="104" customWidth="1"/>
    <col min="6424" max="6424" width="21.85546875" style="104" customWidth="1"/>
    <col min="6425" max="6616" width="11.42578125" style="104"/>
    <col min="6617" max="6617" width="21.85546875" style="104" customWidth="1"/>
    <col min="6618" max="6618" width="13.85546875" style="104" customWidth="1"/>
    <col min="6619" max="6619" width="38.7109375" style="104" customWidth="1"/>
    <col min="6620" max="6620" width="3" style="104" bestFit="1" customWidth="1"/>
    <col min="6621" max="6621" width="32.28515625" style="104" customWidth="1"/>
    <col min="6622" max="6622" width="46.28515625" style="104" customWidth="1"/>
    <col min="6623" max="6623" width="19" style="104" customWidth="1"/>
    <col min="6624" max="6624" width="11.42578125" style="104"/>
    <col min="6625" max="6625" width="17.7109375" style="104" customWidth="1"/>
    <col min="6626" max="6626" width="11.42578125" style="104"/>
    <col min="6627" max="6627" width="22.28515625" style="104" customWidth="1"/>
    <col min="6628" max="6628" width="5.28515625" style="104" customWidth="1"/>
    <col min="6629" max="6629" width="36.28515625" style="104" customWidth="1"/>
    <col min="6630" max="6630" width="5.7109375" style="104" customWidth="1"/>
    <col min="6631" max="6631" width="11.42578125" style="104"/>
    <col min="6632" max="6632" width="20.7109375" style="104" customWidth="1"/>
    <col min="6633" max="6633" width="4.85546875" style="104" customWidth="1"/>
    <col min="6634" max="6634" width="11.42578125" style="104"/>
    <col min="6635" max="6635" width="24.7109375" style="104" customWidth="1"/>
    <col min="6636" max="6636" width="12.28515625" style="104" customWidth="1"/>
    <col min="6637" max="6637" width="11.42578125" style="104"/>
    <col min="6638" max="6638" width="3.42578125" style="104" customWidth="1"/>
    <col min="6639" max="6639" width="11.42578125" style="104"/>
    <col min="6640" max="6640" width="17.7109375" style="104" customWidth="1"/>
    <col min="6641" max="6641" width="3.42578125" style="104" customWidth="1"/>
    <col min="6642" max="6642" width="11.42578125" style="104"/>
    <col min="6643" max="6643" width="23.7109375" style="104" customWidth="1"/>
    <col min="6644" max="6644" width="10" style="104" customWidth="1"/>
    <col min="6645" max="6645" width="11.42578125" style="104"/>
    <col min="6646" max="6647" width="14.7109375" style="104" customWidth="1"/>
    <col min="6648" max="6648" width="12.85546875" style="104" customWidth="1"/>
    <col min="6649" max="6649" width="3.28515625" style="104" customWidth="1"/>
    <col min="6650" max="6650" width="30.28515625" style="104" customWidth="1"/>
    <col min="6651" max="6651" width="5" style="104" customWidth="1"/>
    <col min="6652" max="6652" width="11.42578125" style="104"/>
    <col min="6653" max="6653" width="14.28515625" style="104" customWidth="1"/>
    <col min="6654" max="6654" width="5.7109375" style="104" customWidth="1"/>
    <col min="6655" max="6655" width="11.42578125" style="104"/>
    <col min="6656" max="6656" width="17.28515625" style="104" customWidth="1"/>
    <col min="6657" max="6657" width="12.7109375" style="104" customWidth="1"/>
    <col min="6658" max="6658" width="11.42578125" style="104"/>
    <col min="6659" max="6659" width="5.28515625" style="104" customWidth="1"/>
    <col min="6660" max="6660" width="11.42578125" style="104"/>
    <col min="6661" max="6661" width="17" style="104" customWidth="1"/>
    <col min="6662" max="6662" width="6.28515625" style="104" customWidth="1"/>
    <col min="6663" max="6663" width="11.42578125" style="104"/>
    <col min="6664" max="6664" width="14.28515625" style="104" customWidth="1"/>
    <col min="6665" max="6665" width="7.5703125" style="104" customWidth="1"/>
    <col min="6666" max="6666" width="11.42578125" style="104"/>
    <col min="6667" max="6668" width="14.28515625" style="104" customWidth="1"/>
    <col min="6669" max="6669" width="20.85546875" style="104" customWidth="1"/>
    <col min="6670" max="6670" width="14.42578125" style="104" customWidth="1"/>
    <col min="6671" max="6671" width="15" style="104" customWidth="1"/>
    <col min="6672" max="6672" width="2.7109375" style="104" customWidth="1"/>
    <col min="6673" max="6673" width="11.7109375" style="104" customWidth="1"/>
    <col min="6674" max="6674" width="11.5703125" style="104" customWidth="1"/>
    <col min="6675" max="6675" width="2.28515625" style="104" customWidth="1"/>
    <col min="6676" max="6676" width="41" style="104" customWidth="1"/>
    <col min="6677" max="6677" width="14.28515625" style="104" customWidth="1"/>
    <col min="6678" max="6679" width="11.5703125" style="104" customWidth="1"/>
    <col min="6680" max="6680" width="21.85546875" style="104" customWidth="1"/>
    <col min="6681" max="6872" width="11.42578125" style="104"/>
    <col min="6873" max="6873" width="21.85546875" style="104" customWidth="1"/>
    <col min="6874" max="6874" width="13.85546875" style="104" customWidth="1"/>
    <col min="6875" max="6875" width="38.7109375" style="104" customWidth="1"/>
    <col min="6876" max="6876" width="3" style="104" bestFit="1" customWidth="1"/>
    <col min="6877" max="6877" width="32.28515625" style="104" customWidth="1"/>
    <col min="6878" max="6878" width="46.28515625" style="104" customWidth="1"/>
    <col min="6879" max="6879" width="19" style="104" customWidth="1"/>
    <col min="6880" max="6880" width="11.42578125" style="104"/>
    <col min="6881" max="6881" width="17.7109375" style="104" customWidth="1"/>
    <col min="6882" max="6882" width="11.42578125" style="104"/>
    <col min="6883" max="6883" width="22.28515625" style="104" customWidth="1"/>
    <col min="6884" max="6884" width="5.28515625" style="104" customWidth="1"/>
    <col min="6885" max="6885" width="36.28515625" style="104" customWidth="1"/>
    <col min="6886" max="6886" width="5.7109375" style="104" customWidth="1"/>
    <col min="6887" max="6887" width="11.42578125" style="104"/>
    <col min="6888" max="6888" width="20.7109375" style="104" customWidth="1"/>
    <col min="6889" max="6889" width="4.85546875" style="104" customWidth="1"/>
    <col min="6890" max="6890" width="11.42578125" style="104"/>
    <col min="6891" max="6891" width="24.7109375" style="104" customWidth="1"/>
    <col min="6892" max="6892" width="12.28515625" style="104" customWidth="1"/>
    <col min="6893" max="6893" width="11.42578125" style="104"/>
    <col min="6894" max="6894" width="3.42578125" style="104" customWidth="1"/>
    <col min="6895" max="6895" width="11.42578125" style="104"/>
    <col min="6896" max="6896" width="17.7109375" style="104" customWidth="1"/>
    <col min="6897" max="6897" width="3.42578125" style="104" customWidth="1"/>
    <col min="6898" max="6898" width="11.42578125" style="104"/>
    <col min="6899" max="6899" width="23.7109375" style="104" customWidth="1"/>
    <col min="6900" max="6900" width="10" style="104" customWidth="1"/>
    <col min="6901" max="6901" width="11.42578125" style="104"/>
    <col min="6902" max="6903" width="14.7109375" style="104" customWidth="1"/>
    <col min="6904" max="6904" width="12.85546875" style="104" customWidth="1"/>
    <col min="6905" max="6905" width="3.28515625" style="104" customWidth="1"/>
    <col min="6906" max="6906" width="30.28515625" style="104" customWidth="1"/>
    <col min="6907" max="6907" width="5" style="104" customWidth="1"/>
    <col min="6908" max="6908" width="11.42578125" style="104"/>
    <col min="6909" max="6909" width="14.28515625" style="104" customWidth="1"/>
    <col min="6910" max="6910" width="5.7109375" style="104" customWidth="1"/>
    <col min="6911" max="6911" width="11.42578125" style="104"/>
    <col min="6912" max="6912" width="17.28515625" style="104" customWidth="1"/>
    <col min="6913" max="6913" width="12.7109375" style="104" customWidth="1"/>
    <col min="6914" max="6914" width="11.42578125" style="104"/>
    <col min="6915" max="6915" width="5.28515625" style="104" customWidth="1"/>
    <col min="6916" max="6916" width="11.42578125" style="104"/>
    <col min="6917" max="6917" width="17" style="104" customWidth="1"/>
    <col min="6918" max="6918" width="6.28515625" style="104" customWidth="1"/>
    <col min="6919" max="6919" width="11.42578125" style="104"/>
    <col min="6920" max="6920" width="14.28515625" style="104" customWidth="1"/>
    <col min="6921" max="6921" width="7.5703125" style="104" customWidth="1"/>
    <col min="6922" max="6922" width="11.42578125" style="104"/>
    <col min="6923" max="6924" width="14.28515625" style="104" customWidth="1"/>
    <col min="6925" max="6925" width="20.85546875" style="104" customWidth="1"/>
    <col min="6926" max="6926" width="14.42578125" style="104" customWidth="1"/>
    <col min="6927" max="6927" width="15" style="104" customWidth="1"/>
    <col min="6928" max="6928" width="2.7109375" style="104" customWidth="1"/>
    <col min="6929" max="6929" width="11.7109375" style="104" customWidth="1"/>
    <col min="6930" max="6930" width="11.5703125" style="104" customWidth="1"/>
    <col min="6931" max="6931" width="2.28515625" style="104" customWidth="1"/>
    <col min="6932" max="6932" width="41" style="104" customWidth="1"/>
    <col min="6933" max="6933" width="14.28515625" style="104" customWidth="1"/>
    <col min="6934" max="6935" width="11.5703125" style="104" customWidth="1"/>
    <col min="6936" max="6936" width="21.85546875" style="104" customWidth="1"/>
    <col min="6937" max="7128" width="11.42578125" style="104"/>
    <col min="7129" max="7129" width="21.85546875" style="104" customWidth="1"/>
    <col min="7130" max="7130" width="13.85546875" style="104" customWidth="1"/>
    <col min="7131" max="7131" width="38.7109375" style="104" customWidth="1"/>
    <col min="7132" max="7132" width="3" style="104" bestFit="1" customWidth="1"/>
    <col min="7133" max="7133" width="32.28515625" style="104" customWidth="1"/>
    <col min="7134" max="7134" width="46.28515625" style="104" customWidth="1"/>
    <col min="7135" max="7135" width="19" style="104" customWidth="1"/>
    <col min="7136" max="7136" width="11.42578125" style="104"/>
    <col min="7137" max="7137" width="17.7109375" style="104" customWidth="1"/>
    <col min="7138" max="7138" width="11.42578125" style="104"/>
    <col min="7139" max="7139" width="22.28515625" style="104" customWidth="1"/>
    <col min="7140" max="7140" width="5.28515625" style="104" customWidth="1"/>
    <col min="7141" max="7141" width="36.28515625" style="104" customWidth="1"/>
    <col min="7142" max="7142" width="5.7109375" style="104" customWidth="1"/>
    <col min="7143" max="7143" width="11.42578125" style="104"/>
    <col min="7144" max="7144" width="20.7109375" style="104" customWidth="1"/>
    <col min="7145" max="7145" width="4.85546875" style="104" customWidth="1"/>
    <col min="7146" max="7146" width="11.42578125" style="104"/>
    <col min="7147" max="7147" width="24.7109375" style="104" customWidth="1"/>
    <col min="7148" max="7148" width="12.28515625" style="104" customWidth="1"/>
    <col min="7149" max="7149" width="11.42578125" style="104"/>
    <col min="7150" max="7150" width="3.42578125" style="104" customWidth="1"/>
    <col min="7151" max="7151" width="11.42578125" style="104"/>
    <col min="7152" max="7152" width="17.7109375" style="104" customWidth="1"/>
    <col min="7153" max="7153" width="3.42578125" style="104" customWidth="1"/>
    <col min="7154" max="7154" width="11.42578125" style="104"/>
    <col min="7155" max="7155" width="23.7109375" style="104" customWidth="1"/>
    <col min="7156" max="7156" width="10" style="104" customWidth="1"/>
    <col min="7157" max="7157" width="11.42578125" style="104"/>
    <col min="7158" max="7159" width="14.7109375" style="104" customWidth="1"/>
    <col min="7160" max="7160" width="12.85546875" style="104" customWidth="1"/>
    <col min="7161" max="7161" width="3.28515625" style="104" customWidth="1"/>
    <col min="7162" max="7162" width="30.28515625" style="104" customWidth="1"/>
    <col min="7163" max="7163" width="5" style="104" customWidth="1"/>
    <col min="7164" max="7164" width="11.42578125" style="104"/>
    <col min="7165" max="7165" width="14.28515625" style="104" customWidth="1"/>
    <col min="7166" max="7166" width="5.7109375" style="104" customWidth="1"/>
    <col min="7167" max="7167" width="11.42578125" style="104"/>
    <col min="7168" max="7168" width="17.28515625" style="104" customWidth="1"/>
    <col min="7169" max="7169" width="12.7109375" style="104" customWidth="1"/>
    <col min="7170" max="7170" width="11.42578125" style="104"/>
    <col min="7171" max="7171" width="5.28515625" style="104" customWidth="1"/>
    <col min="7172" max="7172" width="11.42578125" style="104"/>
    <col min="7173" max="7173" width="17" style="104" customWidth="1"/>
    <col min="7174" max="7174" width="6.28515625" style="104" customWidth="1"/>
    <col min="7175" max="7175" width="11.42578125" style="104"/>
    <col min="7176" max="7176" width="14.28515625" style="104" customWidth="1"/>
    <col min="7177" max="7177" width="7.5703125" style="104" customWidth="1"/>
    <col min="7178" max="7178" width="11.42578125" style="104"/>
    <col min="7179" max="7180" width="14.28515625" style="104" customWidth="1"/>
    <col min="7181" max="7181" width="20.85546875" style="104" customWidth="1"/>
    <col min="7182" max="7182" width="14.42578125" style="104" customWidth="1"/>
    <col min="7183" max="7183" width="15" style="104" customWidth="1"/>
    <col min="7184" max="7184" width="2.7109375" style="104" customWidth="1"/>
    <col min="7185" max="7185" width="11.7109375" style="104" customWidth="1"/>
    <col min="7186" max="7186" width="11.5703125" style="104" customWidth="1"/>
    <col min="7187" max="7187" width="2.28515625" style="104" customWidth="1"/>
    <col min="7188" max="7188" width="41" style="104" customWidth="1"/>
    <col min="7189" max="7189" width="14.28515625" style="104" customWidth="1"/>
    <col min="7190" max="7191" width="11.5703125" style="104" customWidth="1"/>
    <col min="7192" max="7192" width="21.85546875" style="104" customWidth="1"/>
    <col min="7193" max="7384" width="11.42578125" style="104"/>
    <col min="7385" max="7385" width="21.85546875" style="104" customWidth="1"/>
    <col min="7386" max="7386" width="13.85546875" style="104" customWidth="1"/>
    <col min="7387" max="7387" width="38.7109375" style="104" customWidth="1"/>
    <col min="7388" max="7388" width="3" style="104" bestFit="1" customWidth="1"/>
    <col min="7389" max="7389" width="32.28515625" style="104" customWidth="1"/>
    <col min="7390" max="7390" width="46.28515625" style="104" customWidth="1"/>
    <col min="7391" max="7391" width="19" style="104" customWidth="1"/>
    <col min="7392" max="7392" width="11.42578125" style="104"/>
    <col min="7393" max="7393" width="17.7109375" style="104" customWidth="1"/>
    <col min="7394" max="7394" width="11.42578125" style="104"/>
    <col min="7395" max="7395" width="22.28515625" style="104" customWidth="1"/>
    <col min="7396" max="7396" width="5.28515625" style="104" customWidth="1"/>
    <col min="7397" max="7397" width="36.28515625" style="104" customWidth="1"/>
    <col min="7398" max="7398" width="5.7109375" style="104" customWidth="1"/>
    <col min="7399" max="7399" width="11.42578125" style="104"/>
    <col min="7400" max="7400" width="20.7109375" style="104" customWidth="1"/>
    <col min="7401" max="7401" width="4.85546875" style="104" customWidth="1"/>
    <col min="7402" max="7402" width="11.42578125" style="104"/>
    <col min="7403" max="7403" width="24.7109375" style="104" customWidth="1"/>
    <col min="7404" max="7404" width="12.28515625" style="104" customWidth="1"/>
    <col min="7405" max="7405" width="11.42578125" style="104"/>
    <col min="7406" max="7406" width="3.42578125" style="104" customWidth="1"/>
    <col min="7407" max="7407" width="11.42578125" style="104"/>
    <col min="7408" max="7408" width="17.7109375" style="104" customWidth="1"/>
    <col min="7409" max="7409" width="3.42578125" style="104" customWidth="1"/>
    <col min="7410" max="7410" width="11.42578125" style="104"/>
    <col min="7411" max="7411" width="23.7109375" style="104" customWidth="1"/>
    <col min="7412" max="7412" width="10" style="104" customWidth="1"/>
    <col min="7413" max="7413" width="11.42578125" style="104"/>
    <col min="7414" max="7415" width="14.7109375" style="104" customWidth="1"/>
    <col min="7416" max="7416" width="12.85546875" style="104" customWidth="1"/>
    <col min="7417" max="7417" width="3.28515625" style="104" customWidth="1"/>
    <col min="7418" max="7418" width="30.28515625" style="104" customWidth="1"/>
    <col min="7419" max="7419" width="5" style="104" customWidth="1"/>
    <col min="7420" max="7420" width="11.42578125" style="104"/>
    <col min="7421" max="7421" width="14.28515625" style="104" customWidth="1"/>
    <col min="7422" max="7422" width="5.7109375" style="104" customWidth="1"/>
    <col min="7423" max="7423" width="11.42578125" style="104"/>
    <col min="7424" max="7424" width="17.28515625" style="104" customWidth="1"/>
    <col min="7425" max="7425" width="12.7109375" style="104" customWidth="1"/>
    <col min="7426" max="7426" width="11.42578125" style="104"/>
    <col min="7427" max="7427" width="5.28515625" style="104" customWidth="1"/>
    <col min="7428" max="7428" width="11.42578125" style="104"/>
    <col min="7429" max="7429" width="17" style="104" customWidth="1"/>
    <col min="7430" max="7430" width="6.28515625" style="104" customWidth="1"/>
    <col min="7431" max="7431" width="11.42578125" style="104"/>
    <col min="7432" max="7432" width="14.28515625" style="104" customWidth="1"/>
    <col min="7433" max="7433" width="7.5703125" style="104" customWidth="1"/>
    <col min="7434" max="7434" width="11.42578125" style="104"/>
    <col min="7435" max="7436" width="14.28515625" style="104" customWidth="1"/>
    <col min="7437" max="7437" width="20.85546875" style="104" customWidth="1"/>
    <col min="7438" max="7438" width="14.42578125" style="104" customWidth="1"/>
    <col min="7439" max="7439" width="15" style="104" customWidth="1"/>
    <col min="7440" max="7440" width="2.7109375" style="104" customWidth="1"/>
    <col min="7441" max="7441" width="11.7109375" style="104" customWidth="1"/>
    <col min="7442" max="7442" width="11.5703125" style="104" customWidth="1"/>
    <col min="7443" max="7443" width="2.28515625" style="104" customWidth="1"/>
    <col min="7444" max="7444" width="41" style="104" customWidth="1"/>
    <col min="7445" max="7445" width="14.28515625" style="104" customWidth="1"/>
    <col min="7446" max="7447" width="11.5703125" style="104" customWidth="1"/>
    <col min="7448" max="7448" width="21.85546875" style="104" customWidth="1"/>
    <col min="7449" max="7640" width="11.42578125" style="104"/>
    <col min="7641" max="7641" width="21.85546875" style="104" customWidth="1"/>
    <col min="7642" max="7642" width="13.85546875" style="104" customWidth="1"/>
    <col min="7643" max="7643" width="38.7109375" style="104" customWidth="1"/>
    <col min="7644" max="7644" width="3" style="104" bestFit="1" customWidth="1"/>
    <col min="7645" max="7645" width="32.28515625" style="104" customWidth="1"/>
    <col min="7646" max="7646" width="46.28515625" style="104" customWidth="1"/>
    <col min="7647" max="7647" width="19" style="104" customWidth="1"/>
    <col min="7648" max="7648" width="11.42578125" style="104"/>
    <col min="7649" max="7649" width="17.7109375" style="104" customWidth="1"/>
    <col min="7650" max="7650" width="11.42578125" style="104"/>
    <col min="7651" max="7651" width="22.28515625" style="104" customWidth="1"/>
    <col min="7652" max="7652" width="5.28515625" style="104" customWidth="1"/>
    <col min="7653" max="7653" width="36.28515625" style="104" customWidth="1"/>
    <col min="7654" max="7654" width="5.7109375" style="104" customWidth="1"/>
    <col min="7655" max="7655" width="11.42578125" style="104"/>
    <col min="7656" max="7656" width="20.7109375" style="104" customWidth="1"/>
    <col min="7657" max="7657" width="4.85546875" style="104" customWidth="1"/>
    <col min="7658" max="7658" width="11.42578125" style="104"/>
    <col min="7659" max="7659" width="24.7109375" style="104" customWidth="1"/>
    <col min="7660" max="7660" width="12.28515625" style="104" customWidth="1"/>
    <col min="7661" max="7661" width="11.42578125" style="104"/>
    <col min="7662" max="7662" width="3.42578125" style="104" customWidth="1"/>
    <col min="7663" max="7663" width="11.42578125" style="104"/>
    <col min="7664" max="7664" width="17.7109375" style="104" customWidth="1"/>
    <col min="7665" max="7665" width="3.42578125" style="104" customWidth="1"/>
    <col min="7666" max="7666" width="11.42578125" style="104"/>
    <col min="7667" max="7667" width="23.7109375" style="104" customWidth="1"/>
    <col min="7668" max="7668" width="10" style="104" customWidth="1"/>
    <col min="7669" max="7669" width="11.42578125" style="104"/>
    <col min="7670" max="7671" width="14.7109375" style="104" customWidth="1"/>
    <col min="7672" max="7672" width="12.85546875" style="104" customWidth="1"/>
    <col min="7673" max="7673" width="3.28515625" style="104" customWidth="1"/>
    <col min="7674" max="7674" width="30.28515625" style="104" customWidth="1"/>
    <col min="7675" max="7675" width="5" style="104" customWidth="1"/>
    <col min="7676" max="7676" width="11.42578125" style="104"/>
    <col min="7677" max="7677" width="14.28515625" style="104" customWidth="1"/>
    <col min="7678" max="7678" width="5.7109375" style="104" customWidth="1"/>
    <col min="7679" max="7679" width="11.42578125" style="104"/>
    <col min="7680" max="7680" width="17.28515625" style="104" customWidth="1"/>
    <col min="7681" max="7681" width="12.7109375" style="104" customWidth="1"/>
    <col min="7682" max="7682" width="11.42578125" style="104"/>
    <col min="7683" max="7683" width="5.28515625" style="104" customWidth="1"/>
    <col min="7684" max="7684" width="11.42578125" style="104"/>
    <col min="7685" max="7685" width="17" style="104" customWidth="1"/>
    <col min="7686" max="7686" width="6.28515625" style="104" customWidth="1"/>
    <col min="7687" max="7687" width="11.42578125" style="104"/>
    <col min="7688" max="7688" width="14.28515625" style="104" customWidth="1"/>
    <col min="7689" max="7689" width="7.5703125" style="104" customWidth="1"/>
    <col min="7690" max="7690" width="11.42578125" style="104"/>
    <col min="7691" max="7692" width="14.28515625" style="104" customWidth="1"/>
    <col min="7693" max="7693" width="20.85546875" style="104" customWidth="1"/>
    <col min="7694" max="7694" width="14.42578125" style="104" customWidth="1"/>
    <col min="7695" max="7695" width="15" style="104" customWidth="1"/>
    <col min="7696" max="7696" width="2.7109375" style="104" customWidth="1"/>
    <col min="7697" max="7697" width="11.7109375" style="104" customWidth="1"/>
    <col min="7698" max="7698" width="11.5703125" style="104" customWidth="1"/>
    <col min="7699" max="7699" width="2.28515625" style="104" customWidth="1"/>
    <col min="7700" max="7700" width="41" style="104" customWidth="1"/>
    <col min="7701" max="7701" width="14.28515625" style="104" customWidth="1"/>
    <col min="7702" max="7703" width="11.5703125" style="104" customWidth="1"/>
    <col min="7704" max="7704" width="21.85546875" style="104" customWidth="1"/>
    <col min="7705" max="7896" width="11.42578125" style="104"/>
    <col min="7897" max="7897" width="21.85546875" style="104" customWidth="1"/>
    <col min="7898" max="7898" width="13.85546875" style="104" customWidth="1"/>
    <col min="7899" max="7899" width="38.7109375" style="104" customWidth="1"/>
    <col min="7900" max="7900" width="3" style="104" bestFit="1" customWidth="1"/>
    <col min="7901" max="7901" width="32.28515625" style="104" customWidth="1"/>
    <col min="7902" max="7902" width="46.28515625" style="104" customWidth="1"/>
    <col min="7903" max="7903" width="19" style="104" customWidth="1"/>
    <col min="7904" max="7904" width="11.42578125" style="104"/>
    <col min="7905" max="7905" width="17.7109375" style="104" customWidth="1"/>
    <col min="7906" max="7906" width="11.42578125" style="104"/>
    <col min="7907" max="7907" width="22.28515625" style="104" customWidth="1"/>
    <col min="7908" max="7908" width="5.28515625" style="104" customWidth="1"/>
    <col min="7909" max="7909" width="36.28515625" style="104" customWidth="1"/>
    <col min="7910" max="7910" width="5.7109375" style="104" customWidth="1"/>
    <col min="7911" max="7911" width="11.42578125" style="104"/>
    <col min="7912" max="7912" width="20.7109375" style="104" customWidth="1"/>
    <col min="7913" max="7913" width="4.85546875" style="104" customWidth="1"/>
    <col min="7914" max="7914" width="11.42578125" style="104"/>
    <col min="7915" max="7915" width="24.7109375" style="104" customWidth="1"/>
    <col min="7916" max="7916" width="12.28515625" style="104" customWidth="1"/>
    <col min="7917" max="7917" width="11.42578125" style="104"/>
    <col min="7918" max="7918" width="3.42578125" style="104" customWidth="1"/>
    <col min="7919" max="7919" width="11.42578125" style="104"/>
    <col min="7920" max="7920" width="17.7109375" style="104" customWidth="1"/>
    <col min="7921" max="7921" width="3.42578125" style="104" customWidth="1"/>
    <col min="7922" max="7922" width="11.42578125" style="104"/>
    <col min="7923" max="7923" width="23.7109375" style="104" customWidth="1"/>
    <col min="7924" max="7924" width="10" style="104" customWidth="1"/>
    <col min="7925" max="7925" width="11.42578125" style="104"/>
    <col min="7926" max="7927" width="14.7109375" style="104" customWidth="1"/>
    <col min="7928" max="7928" width="12.85546875" style="104" customWidth="1"/>
    <col min="7929" max="7929" width="3.28515625" style="104" customWidth="1"/>
    <col min="7930" max="7930" width="30.28515625" style="104" customWidth="1"/>
    <col min="7931" max="7931" width="5" style="104" customWidth="1"/>
    <col min="7932" max="7932" width="11.42578125" style="104"/>
    <col min="7933" max="7933" width="14.28515625" style="104" customWidth="1"/>
    <col min="7934" max="7934" width="5.7109375" style="104" customWidth="1"/>
    <col min="7935" max="7935" width="11.42578125" style="104"/>
    <col min="7936" max="7936" width="17.28515625" style="104" customWidth="1"/>
    <col min="7937" max="7937" width="12.7109375" style="104" customWidth="1"/>
    <col min="7938" max="7938" width="11.42578125" style="104"/>
    <col min="7939" max="7939" width="5.28515625" style="104" customWidth="1"/>
    <col min="7940" max="7940" width="11.42578125" style="104"/>
    <col min="7941" max="7941" width="17" style="104" customWidth="1"/>
    <col min="7942" max="7942" width="6.28515625" style="104" customWidth="1"/>
    <col min="7943" max="7943" width="11.42578125" style="104"/>
    <col min="7944" max="7944" width="14.28515625" style="104" customWidth="1"/>
    <col min="7945" max="7945" width="7.5703125" style="104" customWidth="1"/>
    <col min="7946" max="7946" width="11.42578125" style="104"/>
    <col min="7947" max="7948" width="14.28515625" style="104" customWidth="1"/>
    <col min="7949" max="7949" width="20.85546875" style="104" customWidth="1"/>
    <col min="7950" max="7950" width="14.42578125" style="104" customWidth="1"/>
    <col min="7951" max="7951" width="15" style="104" customWidth="1"/>
    <col min="7952" max="7952" width="2.7109375" style="104" customWidth="1"/>
    <col min="7953" max="7953" width="11.7109375" style="104" customWidth="1"/>
    <col min="7954" max="7954" width="11.5703125" style="104" customWidth="1"/>
    <col min="7955" max="7955" width="2.28515625" style="104" customWidth="1"/>
    <col min="7956" max="7956" width="41" style="104" customWidth="1"/>
    <col min="7957" max="7957" width="14.28515625" style="104" customWidth="1"/>
    <col min="7958" max="7959" width="11.5703125" style="104" customWidth="1"/>
    <col min="7960" max="7960" width="21.85546875" style="104" customWidth="1"/>
    <col min="7961" max="8152" width="11.42578125" style="104"/>
    <col min="8153" max="8153" width="21.85546875" style="104" customWidth="1"/>
    <col min="8154" max="8154" width="13.85546875" style="104" customWidth="1"/>
    <col min="8155" max="8155" width="38.7109375" style="104" customWidth="1"/>
    <col min="8156" max="8156" width="3" style="104" bestFit="1" customWidth="1"/>
    <col min="8157" max="8157" width="32.28515625" style="104" customWidth="1"/>
    <col min="8158" max="8158" width="46.28515625" style="104" customWidth="1"/>
    <col min="8159" max="8159" width="19" style="104" customWidth="1"/>
    <col min="8160" max="8160" width="11.42578125" style="104"/>
    <col min="8161" max="8161" width="17.7109375" style="104" customWidth="1"/>
    <col min="8162" max="8162" width="11.42578125" style="104"/>
    <col min="8163" max="8163" width="22.28515625" style="104" customWidth="1"/>
    <col min="8164" max="8164" width="5.28515625" style="104" customWidth="1"/>
    <col min="8165" max="8165" width="36.28515625" style="104" customWidth="1"/>
    <col min="8166" max="8166" width="5.7109375" style="104" customWidth="1"/>
    <col min="8167" max="8167" width="11.42578125" style="104"/>
    <col min="8168" max="8168" width="20.7109375" style="104" customWidth="1"/>
    <col min="8169" max="8169" width="4.85546875" style="104" customWidth="1"/>
    <col min="8170" max="8170" width="11.42578125" style="104"/>
    <col min="8171" max="8171" width="24.7109375" style="104" customWidth="1"/>
    <col min="8172" max="8172" width="12.28515625" style="104" customWidth="1"/>
    <col min="8173" max="8173" width="11.42578125" style="104"/>
    <col min="8174" max="8174" width="3.42578125" style="104" customWidth="1"/>
    <col min="8175" max="8175" width="11.42578125" style="104"/>
    <col min="8176" max="8176" width="17.7109375" style="104" customWidth="1"/>
    <col min="8177" max="8177" width="3.42578125" style="104" customWidth="1"/>
    <col min="8178" max="8178" width="11.42578125" style="104"/>
    <col min="8179" max="8179" width="23.7109375" style="104" customWidth="1"/>
    <col min="8180" max="8180" width="10" style="104" customWidth="1"/>
    <col min="8181" max="8181" width="11.42578125" style="104"/>
    <col min="8182" max="8183" width="14.7109375" style="104" customWidth="1"/>
    <col min="8184" max="8184" width="12.85546875" style="104" customWidth="1"/>
    <col min="8185" max="8185" width="3.28515625" style="104" customWidth="1"/>
    <col min="8186" max="8186" width="30.28515625" style="104" customWidth="1"/>
    <col min="8187" max="8187" width="5" style="104" customWidth="1"/>
    <col min="8188" max="8188" width="11.42578125" style="104"/>
    <col min="8189" max="8189" width="14.28515625" style="104" customWidth="1"/>
    <col min="8190" max="8190" width="5.7109375" style="104" customWidth="1"/>
    <col min="8191" max="8191" width="11.42578125" style="104"/>
    <col min="8192" max="8192" width="17.28515625" style="104" customWidth="1"/>
    <col min="8193" max="8193" width="12.7109375" style="104" customWidth="1"/>
    <col min="8194" max="8194" width="11.42578125" style="104"/>
    <col min="8195" max="8195" width="5.28515625" style="104" customWidth="1"/>
    <col min="8196" max="8196" width="11.42578125" style="104"/>
    <col min="8197" max="8197" width="17" style="104" customWidth="1"/>
    <col min="8198" max="8198" width="6.28515625" style="104" customWidth="1"/>
    <col min="8199" max="8199" width="11.42578125" style="104"/>
    <col min="8200" max="8200" width="14.28515625" style="104" customWidth="1"/>
    <col min="8201" max="8201" width="7.5703125" style="104" customWidth="1"/>
    <col min="8202" max="8202" width="11.42578125" style="104"/>
    <col min="8203" max="8204" width="14.28515625" style="104" customWidth="1"/>
    <col min="8205" max="8205" width="20.85546875" style="104" customWidth="1"/>
    <col min="8206" max="8206" width="14.42578125" style="104" customWidth="1"/>
    <col min="8207" max="8207" width="15" style="104" customWidth="1"/>
    <col min="8208" max="8208" width="2.7109375" style="104" customWidth="1"/>
    <col min="8209" max="8209" width="11.7109375" style="104" customWidth="1"/>
    <col min="8210" max="8210" width="11.5703125" style="104" customWidth="1"/>
    <col min="8211" max="8211" width="2.28515625" style="104" customWidth="1"/>
    <col min="8212" max="8212" width="41" style="104" customWidth="1"/>
    <col min="8213" max="8213" width="14.28515625" style="104" customWidth="1"/>
    <col min="8214" max="8215" width="11.5703125" style="104" customWidth="1"/>
    <col min="8216" max="8216" width="21.85546875" style="104" customWidth="1"/>
    <col min="8217" max="8408" width="11.42578125" style="104"/>
    <col min="8409" max="8409" width="21.85546875" style="104" customWidth="1"/>
    <col min="8410" max="8410" width="13.85546875" style="104" customWidth="1"/>
    <col min="8411" max="8411" width="38.7109375" style="104" customWidth="1"/>
    <col min="8412" max="8412" width="3" style="104" bestFit="1" customWidth="1"/>
    <col min="8413" max="8413" width="32.28515625" style="104" customWidth="1"/>
    <col min="8414" max="8414" width="46.28515625" style="104" customWidth="1"/>
    <col min="8415" max="8415" width="19" style="104" customWidth="1"/>
    <col min="8416" max="8416" width="11.42578125" style="104"/>
    <col min="8417" max="8417" width="17.7109375" style="104" customWidth="1"/>
    <col min="8418" max="8418" width="11.42578125" style="104"/>
    <col min="8419" max="8419" width="22.28515625" style="104" customWidth="1"/>
    <col min="8420" max="8420" width="5.28515625" style="104" customWidth="1"/>
    <col min="8421" max="8421" width="36.28515625" style="104" customWidth="1"/>
    <col min="8422" max="8422" width="5.7109375" style="104" customWidth="1"/>
    <col min="8423" max="8423" width="11.42578125" style="104"/>
    <col min="8424" max="8424" width="20.7109375" style="104" customWidth="1"/>
    <col min="8425" max="8425" width="4.85546875" style="104" customWidth="1"/>
    <col min="8426" max="8426" width="11.42578125" style="104"/>
    <col min="8427" max="8427" width="24.7109375" style="104" customWidth="1"/>
    <col min="8428" max="8428" width="12.28515625" style="104" customWidth="1"/>
    <col min="8429" max="8429" width="11.42578125" style="104"/>
    <col min="8430" max="8430" width="3.42578125" style="104" customWidth="1"/>
    <col min="8431" max="8431" width="11.42578125" style="104"/>
    <col min="8432" max="8432" width="17.7109375" style="104" customWidth="1"/>
    <col min="8433" max="8433" width="3.42578125" style="104" customWidth="1"/>
    <col min="8434" max="8434" width="11.42578125" style="104"/>
    <col min="8435" max="8435" width="23.7109375" style="104" customWidth="1"/>
    <col min="8436" max="8436" width="10" style="104" customWidth="1"/>
    <col min="8437" max="8437" width="11.42578125" style="104"/>
    <col min="8438" max="8439" width="14.7109375" style="104" customWidth="1"/>
    <col min="8440" max="8440" width="12.85546875" style="104" customWidth="1"/>
    <col min="8441" max="8441" width="3.28515625" style="104" customWidth="1"/>
    <col min="8442" max="8442" width="30.28515625" style="104" customWidth="1"/>
    <col min="8443" max="8443" width="5" style="104" customWidth="1"/>
    <col min="8444" max="8444" width="11.42578125" style="104"/>
    <col min="8445" max="8445" width="14.28515625" style="104" customWidth="1"/>
    <col min="8446" max="8446" width="5.7109375" style="104" customWidth="1"/>
    <col min="8447" max="8447" width="11.42578125" style="104"/>
    <col min="8448" max="8448" width="17.28515625" style="104" customWidth="1"/>
    <col min="8449" max="8449" width="12.7109375" style="104" customWidth="1"/>
    <col min="8450" max="8450" width="11.42578125" style="104"/>
    <col min="8451" max="8451" width="5.28515625" style="104" customWidth="1"/>
    <col min="8452" max="8452" width="11.42578125" style="104"/>
    <col min="8453" max="8453" width="17" style="104" customWidth="1"/>
    <col min="8454" max="8454" width="6.28515625" style="104" customWidth="1"/>
    <col min="8455" max="8455" width="11.42578125" style="104"/>
    <col min="8456" max="8456" width="14.28515625" style="104" customWidth="1"/>
    <col min="8457" max="8457" width="7.5703125" style="104" customWidth="1"/>
    <col min="8458" max="8458" width="11.42578125" style="104"/>
    <col min="8459" max="8460" width="14.28515625" style="104" customWidth="1"/>
    <col min="8461" max="8461" width="20.85546875" style="104" customWidth="1"/>
    <col min="8462" max="8462" width="14.42578125" style="104" customWidth="1"/>
    <col min="8463" max="8463" width="15" style="104" customWidth="1"/>
    <col min="8464" max="8464" width="2.7109375" style="104" customWidth="1"/>
    <col min="8465" max="8465" width="11.7109375" style="104" customWidth="1"/>
    <col min="8466" max="8466" width="11.5703125" style="104" customWidth="1"/>
    <col min="8467" max="8467" width="2.28515625" style="104" customWidth="1"/>
    <col min="8468" max="8468" width="41" style="104" customWidth="1"/>
    <col min="8469" max="8469" width="14.28515625" style="104" customWidth="1"/>
    <col min="8470" max="8471" width="11.5703125" style="104" customWidth="1"/>
    <col min="8472" max="8472" width="21.85546875" style="104" customWidth="1"/>
    <col min="8473" max="8664" width="11.42578125" style="104"/>
    <col min="8665" max="8665" width="21.85546875" style="104" customWidth="1"/>
    <col min="8666" max="8666" width="13.85546875" style="104" customWidth="1"/>
    <col min="8667" max="8667" width="38.7109375" style="104" customWidth="1"/>
    <col min="8668" max="8668" width="3" style="104" bestFit="1" customWidth="1"/>
    <col min="8669" max="8669" width="32.28515625" style="104" customWidth="1"/>
    <col min="8670" max="8670" width="46.28515625" style="104" customWidth="1"/>
    <col min="8671" max="8671" width="19" style="104" customWidth="1"/>
    <col min="8672" max="8672" width="11.42578125" style="104"/>
    <col min="8673" max="8673" width="17.7109375" style="104" customWidth="1"/>
    <col min="8674" max="8674" width="11.42578125" style="104"/>
    <col min="8675" max="8675" width="22.28515625" style="104" customWidth="1"/>
    <col min="8676" max="8676" width="5.28515625" style="104" customWidth="1"/>
    <col min="8677" max="8677" width="36.28515625" style="104" customWidth="1"/>
    <col min="8678" max="8678" width="5.7109375" style="104" customWidth="1"/>
    <col min="8679" max="8679" width="11.42578125" style="104"/>
    <col min="8680" max="8680" width="20.7109375" style="104" customWidth="1"/>
    <col min="8681" max="8681" width="4.85546875" style="104" customWidth="1"/>
    <col min="8682" max="8682" width="11.42578125" style="104"/>
    <col min="8683" max="8683" width="24.7109375" style="104" customWidth="1"/>
    <col min="8684" max="8684" width="12.28515625" style="104" customWidth="1"/>
    <col min="8685" max="8685" width="11.42578125" style="104"/>
    <col min="8686" max="8686" width="3.42578125" style="104" customWidth="1"/>
    <col min="8687" max="8687" width="11.42578125" style="104"/>
    <col min="8688" max="8688" width="17.7109375" style="104" customWidth="1"/>
    <col min="8689" max="8689" width="3.42578125" style="104" customWidth="1"/>
    <col min="8690" max="8690" width="11.42578125" style="104"/>
    <col min="8691" max="8691" width="23.7109375" style="104" customWidth="1"/>
    <col min="8692" max="8692" width="10" style="104" customWidth="1"/>
    <col min="8693" max="8693" width="11.42578125" style="104"/>
    <col min="8694" max="8695" width="14.7109375" style="104" customWidth="1"/>
    <col min="8696" max="8696" width="12.85546875" style="104" customWidth="1"/>
    <col min="8697" max="8697" width="3.28515625" style="104" customWidth="1"/>
    <col min="8698" max="8698" width="30.28515625" style="104" customWidth="1"/>
    <col min="8699" max="8699" width="5" style="104" customWidth="1"/>
    <col min="8700" max="8700" width="11.42578125" style="104"/>
    <col min="8701" max="8701" width="14.28515625" style="104" customWidth="1"/>
    <col min="8702" max="8702" width="5.7109375" style="104" customWidth="1"/>
    <col min="8703" max="8703" width="11.42578125" style="104"/>
    <col min="8704" max="8704" width="17.28515625" style="104" customWidth="1"/>
    <col min="8705" max="8705" width="12.7109375" style="104" customWidth="1"/>
    <col min="8706" max="8706" width="11.42578125" style="104"/>
    <col min="8707" max="8707" width="5.28515625" style="104" customWidth="1"/>
    <col min="8708" max="8708" width="11.42578125" style="104"/>
    <col min="8709" max="8709" width="17" style="104" customWidth="1"/>
    <col min="8710" max="8710" width="6.28515625" style="104" customWidth="1"/>
    <col min="8711" max="8711" width="11.42578125" style="104"/>
    <col min="8712" max="8712" width="14.28515625" style="104" customWidth="1"/>
    <col min="8713" max="8713" width="7.5703125" style="104" customWidth="1"/>
    <col min="8714" max="8714" width="11.42578125" style="104"/>
    <col min="8715" max="8716" width="14.28515625" style="104" customWidth="1"/>
    <col min="8717" max="8717" width="20.85546875" style="104" customWidth="1"/>
    <col min="8718" max="8718" width="14.42578125" style="104" customWidth="1"/>
    <col min="8719" max="8719" width="15" style="104" customWidth="1"/>
    <col min="8720" max="8720" width="2.7109375" style="104" customWidth="1"/>
    <col min="8721" max="8721" width="11.7109375" style="104" customWidth="1"/>
    <col min="8722" max="8722" width="11.5703125" style="104" customWidth="1"/>
    <col min="8723" max="8723" width="2.28515625" style="104" customWidth="1"/>
    <col min="8724" max="8724" width="41" style="104" customWidth="1"/>
    <col min="8725" max="8725" width="14.28515625" style="104" customWidth="1"/>
    <col min="8726" max="8727" width="11.5703125" style="104" customWidth="1"/>
    <col min="8728" max="8728" width="21.85546875" style="104" customWidth="1"/>
    <col min="8729" max="8920" width="11.42578125" style="104"/>
    <col min="8921" max="8921" width="21.85546875" style="104" customWidth="1"/>
    <col min="8922" max="8922" width="13.85546875" style="104" customWidth="1"/>
    <col min="8923" max="8923" width="38.7109375" style="104" customWidth="1"/>
    <col min="8924" max="8924" width="3" style="104" bestFit="1" customWidth="1"/>
    <col min="8925" max="8925" width="32.28515625" style="104" customWidth="1"/>
    <col min="8926" max="8926" width="46.28515625" style="104" customWidth="1"/>
    <col min="8927" max="8927" width="19" style="104" customWidth="1"/>
    <col min="8928" max="8928" width="11.42578125" style="104"/>
    <col min="8929" max="8929" width="17.7109375" style="104" customWidth="1"/>
    <col min="8930" max="8930" width="11.42578125" style="104"/>
    <col min="8931" max="8931" width="22.28515625" style="104" customWidth="1"/>
    <col min="8932" max="8932" width="5.28515625" style="104" customWidth="1"/>
    <col min="8933" max="8933" width="36.28515625" style="104" customWidth="1"/>
    <col min="8934" max="8934" width="5.7109375" style="104" customWidth="1"/>
    <col min="8935" max="8935" width="11.42578125" style="104"/>
    <col min="8936" max="8936" width="20.7109375" style="104" customWidth="1"/>
    <col min="8937" max="8937" width="4.85546875" style="104" customWidth="1"/>
    <col min="8938" max="8938" width="11.42578125" style="104"/>
    <col min="8939" max="8939" width="24.7109375" style="104" customWidth="1"/>
    <col min="8940" max="8940" width="12.28515625" style="104" customWidth="1"/>
    <col min="8941" max="8941" width="11.42578125" style="104"/>
    <col min="8942" max="8942" width="3.42578125" style="104" customWidth="1"/>
    <col min="8943" max="8943" width="11.42578125" style="104"/>
    <col min="8944" max="8944" width="17.7109375" style="104" customWidth="1"/>
    <col min="8945" max="8945" width="3.42578125" style="104" customWidth="1"/>
    <col min="8946" max="8946" width="11.42578125" style="104"/>
    <col min="8947" max="8947" width="23.7109375" style="104" customWidth="1"/>
    <col min="8948" max="8948" width="10" style="104" customWidth="1"/>
    <col min="8949" max="8949" width="11.42578125" style="104"/>
    <col min="8950" max="8951" width="14.7109375" style="104" customWidth="1"/>
    <col min="8952" max="8952" width="12.85546875" style="104" customWidth="1"/>
    <col min="8953" max="8953" width="3.28515625" style="104" customWidth="1"/>
    <col min="8954" max="8954" width="30.28515625" style="104" customWidth="1"/>
    <col min="8955" max="8955" width="5" style="104" customWidth="1"/>
    <col min="8956" max="8956" width="11.42578125" style="104"/>
    <col min="8957" max="8957" width="14.28515625" style="104" customWidth="1"/>
    <col min="8958" max="8958" width="5.7109375" style="104" customWidth="1"/>
    <col min="8959" max="8959" width="11.42578125" style="104"/>
    <col min="8960" max="8960" width="17.28515625" style="104" customWidth="1"/>
    <col min="8961" max="8961" width="12.7109375" style="104" customWidth="1"/>
    <col min="8962" max="8962" width="11.42578125" style="104"/>
    <col min="8963" max="8963" width="5.28515625" style="104" customWidth="1"/>
    <col min="8964" max="8964" width="11.42578125" style="104"/>
    <col min="8965" max="8965" width="17" style="104" customWidth="1"/>
    <col min="8966" max="8966" width="6.28515625" style="104" customWidth="1"/>
    <col min="8967" max="8967" width="11.42578125" style="104"/>
    <col min="8968" max="8968" width="14.28515625" style="104" customWidth="1"/>
    <col min="8969" max="8969" width="7.5703125" style="104" customWidth="1"/>
    <col min="8970" max="8970" width="11.42578125" style="104"/>
    <col min="8971" max="8972" width="14.28515625" style="104" customWidth="1"/>
    <col min="8973" max="8973" width="20.85546875" style="104" customWidth="1"/>
    <col min="8974" max="8974" width="14.42578125" style="104" customWidth="1"/>
    <col min="8975" max="8975" width="15" style="104" customWidth="1"/>
    <col min="8976" max="8976" width="2.7109375" style="104" customWidth="1"/>
    <col min="8977" max="8977" width="11.7109375" style="104" customWidth="1"/>
    <col min="8978" max="8978" width="11.5703125" style="104" customWidth="1"/>
    <col min="8979" max="8979" width="2.28515625" style="104" customWidth="1"/>
    <col min="8980" max="8980" width="41" style="104" customWidth="1"/>
    <col min="8981" max="8981" width="14.28515625" style="104" customWidth="1"/>
    <col min="8982" max="8983" width="11.5703125" style="104" customWidth="1"/>
    <col min="8984" max="8984" width="21.85546875" style="104" customWidth="1"/>
    <col min="8985" max="9176" width="11.42578125" style="104"/>
    <col min="9177" max="9177" width="21.85546875" style="104" customWidth="1"/>
    <col min="9178" max="9178" width="13.85546875" style="104" customWidth="1"/>
    <col min="9179" max="9179" width="38.7109375" style="104" customWidth="1"/>
    <col min="9180" max="9180" width="3" style="104" bestFit="1" customWidth="1"/>
    <col min="9181" max="9181" width="32.28515625" style="104" customWidth="1"/>
    <col min="9182" max="9182" width="46.28515625" style="104" customWidth="1"/>
    <col min="9183" max="9183" width="19" style="104" customWidth="1"/>
    <col min="9184" max="9184" width="11.42578125" style="104"/>
    <col min="9185" max="9185" width="17.7109375" style="104" customWidth="1"/>
    <col min="9186" max="9186" width="11.42578125" style="104"/>
    <col min="9187" max="9187" width="22.28515625" style="104" customWidth="1"/>
    <col min="9188" max="9188" width="5.28515625" style="104" customWidth="1"/>
    <col min="9189" max="9189" width="36.28515625" style="104" customWidth="1"/>
    <col min="9190" max="9190" width="5.7109375" style="104" customWidth="1"/>
    <col min="9191" max="9191" width="11.42578125" style="104"/>
    <col min="9192" max="9192" width="20.7109375" style="104" customWidth="1"/>
    <col min="9193" max="9193" width="4.85546875" style="104" customWidth="1"/>
    <col min="9194" max="9194" width="11.42578125" style="104"/>
    <col min="9195" max="9195" width="24.7109375" style="104" customWidth="1"/>
    <col min="9196" max="9196" width="12.28515625" style="104" customWidth="1"/>
    <col min="9197" max="9197" width="11.42578125" style="104"/>
    <col min="9198" max="9198" width="3.42578125" style="104" customWidth="1"/>
    <col min="9199" max="9199" width="11.42578125" style="104"/>
    <col min="9200" max="9200" width="17.7109375" style="104" customWidth="1"/>
    <col min="9201" max="9201" width="3.42578125" style="104" customWidth="1"/>
    <col min="9202" max="9202" width="11.42578125" style="104"/>
    <col min="9203" max="9203" width="23.7109375" style="104" customWidth="1"/>
    <col min="9204" max="9204" width="10" style="104" customWidth="1"/>
    <col min="9205" max="9205" width="11.42578125" style="104"/>
    <col min="9206" max="9207" width="14.7109375" style="104" customWidth="1"/>
    <col min="9208" max="9208" width="12.85546875" style="104" customWidth="1"/>
    <col min="9209" max="9209" width="3.28515625" style="104" customWidth="1"/>
    <col min="9210" max="9210" width="30.28515625" style="104" customWidth="1"/>
    <col min="9211" max="9211" width="5" style="104" customWidth="1"/>
    <col min="9212" max="9212" width="11.42578125" style="104"/>
    <col min="9213" max="9213" width="14.28515625" style="104" customWidth="1"/>
    <col min="9214" max="9214" width="5.7109375" style="104" customWidth="1"/>
    <col min="9215" max="9215" width="11.42578125" style="104"/>
    <col min="9216" max="9216" width="17.28515625" style="104" customWidth="1"/>
    <col min="9217" max="9217" width="12.7109375" style="104" customWidth="1"/>
    <col min="9218" max="9218" width="11.42578125" style="104"/>
    <col min="9219" max="9219" width="5.28515625" style="104" customWidth="1"/>
    <col min="9220" max="9220" width="11.42578125" style="104"/>
    <col min="9221" max="9221" width="17" style="104" customWidth="1"/>
    <col min="9222" max="9222" width="6.28515625" style="104" customWidth="1"/>
    <col min="9223" max="9223" width="11.42578125" style="104"/>
    <col min="9224" max="9224" width="14.28515625" style="104" customWidth="1"/>
    <col min="9225" max="9225" width="7.5703125" style="104" customWidth="1"/>
    <col min="9226" max="9226" width="11.42578125" style="104"/>
    <col min="9227" max="9228" width="14.28515625" style="104" customWidth="1"/>
    <col min="9229" max="9229" width="20.85546875" style="104" customWidth="1"/>
    <col min="9230" max="9230" width="14.42578125" style="104" customWidth="1"/>
    <col min="9231" max="9231" width="15" style="104" customWidth="1"/>
    <col min="9232" max="9232" width="2.7109375" style="104" customWidth="1"/>
    <col min="9233" max="9233" width="11.7109375" style="104" customWidth="1"/>
    <col min="9234" max="9234" width="11.5703125" style="104" customWidth="1"/>
    <col min="9235" max="9235" width="2.28515625" style="104" customWidth="1"/>
    <col min="9236" max="9236" width="41" style="104" customWidth="1"/>
    <col min="9237" max="9237" width="14.28515625" style="104" customWidth="1"/>
    <col min="9238" max="9239" width="11.5703125" style="104" customWidth="1"/>
    <col min="9240" max="9240" width="21.85546875" style="104" customWidth="1"/>
    <col min="9241" max="9432" width="11.42578125" style="104"/>
    <col min="9433" max="9433" width="21.85546875" style="104" customWidth="1"/>
    <col min="9434" max="9434" width="13.85546875" style="104" customWidth="1"/>
    <col min="9435" max="9435" width="38.7109375" style="104" customWidth="1"/>
    <col min="9436" max="9436" width="3" style="104" bestFit="1" customWidth="1"/>
    <col min="9437" max="9437" width="32.28515625" style="104" customWidth="1"/>
    <col min="9438" max="9438" width="46.28515625" style="104" customWidth="1"/>
    <col min="9439" max="9439" width="19" style="104" customWidth="1"/>
    <col min="9440" max="9440" width="11.42578125" style="104"/>
    <col min="9441" max="9441" width="17.7109375" style="104" customWidth="1"/>
    <col min="9442" max="9442" width="11.42578125" style="104"/>
    <col min="9443" max="9443" width="22.28515625" style="104" customWidth="1"/>
    <col min="9444" max="9444" width="5.28515625" style="104" customWidth="1"/>
    <col min="9445" max="9445" width="36.28515625" style="104" customWidth="1"/>
    <col min="9446" max="9446" width="5.7109375" style="104" customWidth="1"/>
    <col min="9447" max="9447" width="11.42578125" style="104"/>
    <col min="9448" max="9448" width="20.7109375" style="104" customWidth="1"/>
    <col min="9449" max="9449" width="4.85546875" style="104" customWidth="1"/>
    <col min="9450" max="9450" width="11.42578125" style="104"/>
    <col min="9451" max="9451" width="24.7109375" style="104" customWidth="1"/>
    <col min="9452" max="9452" width="12.28515625" style="104" customWidth="1"/>
    <col min="9453" max="9453" width="11.42578125" style="104"/>
    <col min="9454" max="9454" width="3.42578125" style="104" customWidth="1"/>
    <col min="9455" max="9455" width="11.42578125" style="104"/>
    <col min="9456" max="9456" width="17.7109375" style="104" customWidth="1"/>
    <col min="9457" max="9457" width="3.42578125" style="104" customWidth="1"/>
    <col min="9458" max="9458" width="11.42578125" style="104"/>
    <col min="9459" max="9459" width="23.7109375" style="104" customWidth="1"/>
    <col min="9460" max="9460" width="10" style="104" customWidth="1"/>
    <col min="9461" max="9461" width="11.42578125" style="104"/>
    <col min="9462" max="9463" width="14.7109375" style="104" customWidth="1"/>
    <col min="9464" max="9464" width="12.85546875" style="104" customWidth="1"/>
    <col min="9465" max="9465" width="3.28515625" style="104" customWidth="1"/>
    <col min="9466" max="9466" width="30.28515625" style="104" customWidth="1"/>
    <col min="9467" max="9467" width="5" style="104" customWidth="1"/>
    <col min="9468" max="9468" width="11.42578125" style="104"/>
    <col min="9469" max="9469" width="14.28515625" style="104" customWidth="1"/>
    <col min="9470" max="9470" width="5.7109375" style="104" customWidth="1"/>
    <col min="9471" max="9471" width="11.42578125" style="104"/>
    <col min="9472" max="9472" width="17.28515625" style="104" customWidth="1"/>
    <col min="9473" max="9473" width="12.7109375" style="104" customWidth="1"/>
    <col min="9474" max="9474" width="11.42578125" style="104"/>
    <col min="9475" max="9475" width="5.28515625" style="104" customWidth="1"/>
    <col min="9476" max="9476" width="11.42578125" style="104"/>
    <col min="9477" max="9477" width="17" style="104" customWidth="1"/>
    <col min="9478" max="9478" width="6.28515625" style="104" customWidth="1"/>
    <col min="9479" max="9479" width="11.42578125" style="104"/>
    <col min="9480" max="9480" width="14.28515625" style="104" customWidth="1"/>
    <col min="9481" max="9481" width="7.5703125" style="104" customWidth="1"/>
    <col min="9482" max="9482" width="11.42578125" style="104"/>
    <col min="9483" max="9484" width="14.28515625" style="104" customWidth="1"/>
    <col min="9485" max="9485" width="20.85546875" style="104" customWidth="1"/>
    <col min="9486" max="9486" width="14.42578125" style="104" customWidth="1"/>
    <col min="9487" max="9487" width="15" style="104" customWidth="1"/>
    <col min="9488" max="9488" width="2.7109375" style="104" customWidth="1"/>
    <col min="9489" max="9489" width="11.7109375" style="104" customWidth="1"/>
    <col min="9490" max="9490" width="11.5703125" style="104" customWidth="1"/>
    <col min="9491" max="9491" width="2.28515625" style="104" customWidth="1"/>
    <col min="9492" max="9492" width="41" style="104" customWidth="1"/>
    <col min="9493" max="9493" width="14.28515625" style="104" customWidth="1"/>
    <col min="9494" max="9495" width="11.5703125" style="104" customWidth="1"/>
    <col min="9496" max="9496" width="21.85546875" style="104" customWidth="1"/>
    <col min="9497" max="9688" width="11.42578125" style="104"/>
    <col min="9689" max="9689" width="21.85546875" style="104" customWidth="1"/>
    <col min="9690" max="9690" width="13.85546875" style="104" customWidth="1"/>
    <col min="9691" max="9691" width="38.7109375" style="104" customWidth="1"/>
    <col min="9692" max="9692" width="3" style="104" bestFit="1" customWidth="1"/>
    <col min="9693" max="9693" width="32.28515625" style="104" customWidth="1"/>
    <col min="9694" max="9694" width="46.28515625" style="104" customWidth="1"/>
    <col min="9695" max="9695" width="19" style="104" customWidth="1"/>
    <col min="9696" max="9696" width="11.42578125" style="104"/>
    <col min="9697" max="9697" width="17.7109375" style="104" customWidth="1"/>
    <col min="9698" max="9698" width="11.42578125" style="104"/>
    <col min="9699" max="9699" width="22.28515625" style="104" customWidth="1"/>
    <col min="9700" max="9700" width="5.28515625" style="104" customWidth="1"/>
    <col min="9701" max="9701" width="36.28515625" style="104" customWidth="1"/>
    <col min="9702" max="9702" width="5.7109375" style="104" customWidth="1"/>
    <col min="9703" max="9703" width="11.42578125" style="104"/>
    <col min="9704" max="9704" width="20.7109375" style="104" customWidth="1"/>
    <col min="9705" max="9705" width="4.85546875" style="104" customWidth="1"/>
    <col min="9706" max="9706" width="11.42578125" style="104"/>
    <col min="9707" max="9707" width="24.7109375" style="104" customWidth="1"/>
    <col min="9708" max="9708" width="12.28515625" style="104" customWidth="1"/>
    <col min="9709" max="9709" width="11.42578125" style="104"/>
    <col min="9710" max="9710" width="3.42578125" style="104" customWidth="1"/>
    <col min="9711" max="9711" width="11.42578125" style="104"/>
    <col min="9712" max="9712" width="17.7109375" style="104" customWidth="1"/>
    <col min="9713" max="9713" width="3.42578125" style="104" customWidth="1"/>
    <col min="9714" max="9714" width="11.42578125" style="104"/>
    <col min="9715" max="9715" width="23.7109375" style="104" customWidth="1"/>
    <col min="9716" max="9716" width="10" style="104" customWidth="1"/>
    <col min="9717" max="9717" width="11.42578125" style="104"/>
    <col min="9718" max="9719" width="14.7109375" style="104" customWidth="1"/>
    <col min="9720" max="9720" width="12.85546875" style="104" customWidth="1"/>
    <col min="9721" max="9721" width="3.28515625" style="104" customWidth="1"/>
    <col min="9722" max="9722" width="30.28515625" style="104" customWidth="1"/>
    <col min="9723" max="9723" width="5" style="104" customWidth="1"/>
    <col min="9724" max="9724" width="11.42578125" style="104"/>
    <col min="9725" max="9725" width="14.28515625" style="104" customWidth="1"/>
    <col min="9726" max="9726" width="5.7109375" style="104" customWidth="1"/>
    <col min="9727" max="9727" width="11.42578125" style="104"/>
    <col min="9728" max="9728" width="17.28515625" style="104" customWidth="1"/>
    <col min="9729" max="9729" width="12.7109375" style="104" customWidth="1"/>
    <col min="9730" max="9730" width="11.42578125" style="104"/>
    <col min="9731" max="9731" width="5.28515625" style="104" customWidth="1"/>
    <col min="9732" max="9732" width="11.42578125" style="104"/>
    <col min="9733" max="9733" width="17" style="104" customWidth="1"/>
    <col min="9734" max="9734" width="6.28515625" style="104" customWidth="1"/>
    <col min="9735" max="9735" width="11.42578125" style="104"/>
    <col min="9736" max="9736" width="14.28515625" style="104" customWidth="1"/>
    <col min="9737" max="9737" width="7.5703125" style="104" customWidth="1"/>
    <col min="9738" max="9738" width="11.42578125" style="104"/>
    <col min="9739" max="9740" width="14.28515625" style="104" customWidth="1"/>
    <col min="9741" max="9741" width="20.85546875" style="104" customWidth="1"/>
    <col min="9742" max="9742" width="14.42578125" style="104" customWidth="1"/>
    <col min="9743" max="9743" width="15" style="104" customWidth="1"/>
    <col min="9744" max="9744" width="2.7109375" style="104" customWidth="1"/>
    <col min="9745" max="9745" width="11.7109375" style="104" customWidth="1"/>
    <col min="9746" max="9746" width="11.5703125" style="104" customWidth="1"/>
    <col min="9747" max="9747" width="2.28515625" style="104" customWidth="1"/>
    <col min="9748" max="9748" width="41" style="104" customWidth="1"/>
    <col min="9749" max="9749" width="14.28515625" style="104" customWidth="1"/>
    <col min="9750" max="9751" width="11.5703125" style="104" customWidth="1"/>
    <col min="9752" max="9752" width="21.85546875" style="104" customWidth="1"/>
    <col min="9753" max="9944" width="11.42578125" style="104"/>
    <col min="9945" max="9945" width="21.85546875" style="104" customWidth="1"/>
    <col min="9946" max="9946" width="13.85546875" style="104" customWidth="1"/>
    <col min="9947" max="9947" width="38.7109375" style="104" customWidth="1"/>
    <col min="9948" max="9948" width="3" style="104" bestFit="1" customWidth="1"/>
    <col min="9949" max="9949" width="32.28515625" style="104" customWidth="1"/>
    <col min="9950" max="9950" width="46.28515625" style="104" customWidth="1"/>
    <col min="9951" max="9951" width="19" style="104" customWidth="1"/>
    <col min="9952" max="9952" width="11.42578125" style="104"/>
    <col min="9953" max="9953" width="17.7109375" style="104" customWidth="1"/>
    <col min="9954" max="9954" width="11.42578125" style="104"/>
    <col min="9955" max="9955" width="22.28515625" style="104" customWidth="1"/>
    <col min="9956" max="9956" width="5.28515625" style="104" customWidth="1"/>
    <col min="9957" max="9957" width="36.28515625" style="104" customWidth="1"/>
    <col min="9958" max="9958" width="5.7109375" style="104" customWidth="1"/>
    <col min="9959" max="9959" width="11.42578125" style="104"/>
    <col min="9960" max="9960" width="20.7109375" style="104" customWidth="1"/>
    <col min="9961" max="9961" width="4.85546875" style="104" customWidth="1"/>
    <col min="9962" max="9962" width="11.42578125" style="104"/>
    <col min="9963" max="9963" width="24.7109375" style="104" customWidth="1"/>
    <col min="9964" max="9964" width="12.28515625" style="104" customWidth="1"/>
    <col min="9965" max="9965" width="11.42578125" style="104"/>
    <col min="9966" max="9966" width="3.42578125" style="104" customWidth="1"/>
    <col min="9967" max="9967" width="11.42578125" style="104"/>
    <col min="9968" max="9968" width="17.7109375" style="104" customWidth="1"/>
    <col min="9969" max="9969" width="3.42578125" style="104" customWidth="1"/>
    <col min="9970" max="9970" width="11.42578125" style="104"/>
    <col min="9971" max="9971" width="23.7109375" style="104" customWidth="1"/>
    <col min="9972" max="9972" width="10" style="104" customWidth="1"/>
    <col min="9973" max="9973" width="11.42578125" style="104"/>
    <col min="9974" max="9975" width="14.7109375" style="104" customWidth="1"/>
    <col min="9976" max="9976" width="12.85546875" style="104" customWidth="1"/>
    <col min="9977" max="9977" width="3.28515625" style="104" customWidth="1"/>
    <col min="9978" max="9978" width="30.28515625" style="104" customWidth="1"/>
    <col min="9979" max="9979" width="5" style="104" customWidth="1"/>
    <col min="9980" max="9980" width="11.42578125" style="104"/>
    <col min="9981" max="9981" width="14.28515625" style="104" customWidth="1"/>
    <col min="9982" max="9982" width="5.7109375" style="104" customWidth="1"/>
    <col min="9983" max="9983" width="11.42578125" style="104"/>
    <col min="9984" max="9984" width="17.28515625" style="104" customWidth="1"/>
    <col min="9985" max="9985" width="12.7109375" style="104" customWidth="1"/>
    <col min="9986" max="9986" width="11.42578125" style="104"/>
    <col min="9987" max="9987" width="5.28515625" style="104" customWidth="1"/>
    <col min="9988" max="9988" width="11.42578125" style="104"/>
    <col min="9989" max="9989" width="17" style="104" customWidth="1"/>
    <col min="9990" max="9990" width="6.28515625" style="104" customWidth="1"/>
    <col min="9991" max="9991" width="11.42578125" style="104"/>
    <col min="9992" max="9992" width="14.28515625" style="104" customWidth="1"/>
    <col min="9993" max="9993" width="7.5703125" style="104" customWidth="1"/>
    <col min="9994" max="9994" width="11.42578125" style="104"/>
    <col min="9995" max="9996" width="14.28515625" style="104" customWidth="1"/>
    <col min="9997" max="9997" width="20.85546875" style="104" customWidth="1"/>
    <col min="9998" max="9998" width="14.42578125" style="104" customWidth="1"/>
    <col min="9999" max="9999" width="15" style="104" customWidth="1"/>
    <col min="10000" max="10000" width="2.7109375" style="104" customWidth="1"/>
    <col min="10001" max="10001" width="11.7109375" style="104" customWidth="1"/>
    <col min="10002" max="10002" width="11.5703125" style="104" customWidth="1"/>
    <col min="10003" max="10003" width="2.28515625" style="104" customWidth="1"/>
    <col min="10004" max="10004" width="41" style="104" customWidth="1"/>
    <col min="10005" max="10005" width="14.28515625" style="104" customWidth="1"/>
    <col min="10006" max="10007" width="11.5703125" style="104" customWidth="1"/>
    <col min="10008" max="10008" width="21.85546875" style="104" customWidth="1"/>
    <col min="10009" max="10200" width="11.42578125" style="104"/>
    <col min="10201" max="10201" width="21.85546875" style="104" customWidth="1"/>
    <col min="10202" max="10202" width="13.85546875" style="104" customWidth="1"/>
    <col min="10203" max="10203" width="38.7109375" style="104" customWidth="1"/>
    <col min="10204" max="10204" width="3" style="104" bestFit="1" customWidth="1"/>
    <col min="10205" max="10205" width="32.28515625" style="104" customWidth="1"/>
    <col min="10206" max="10206" width="46.28515625" style="104" customWidth="1"/>
    <col min="10207" max="10207" width="19" style="104" customWidth="1"/>
    <col min="10208" max="10208" width="11.42578125" style="104"/>
    <col min="10209" max="10209" width="17.7109375" style="104" customWidth="1"/>
    <col min="10210" max="10210" width="11.42578125" style="104"/>
    <col min="10211" max="10211" width="22.28515625" style="104" customWidth="1"/>
    <col min="10212" max="10212" width="5.28515625" style="104" customWidth="1"/>
    <col min="10213" max="10213" width="36.28515625" style="104" customWidth="1"/>
    <col min="10214" max="10214" width="5.7109375" style="104" customWidth="1"/>
    <col min="10215" max="10215" width="11.42578125" style="104"/>
    <col min="10216" max="10216" width="20.7109375" style="104" customWidth="1"/>
    <col min="10217" max="10217" width="4.85546875" style="104" customWidth="1"/>
    <col min="10218" max="10218" width="11.42578125" style="104"/>
    <col min="10219" max="10219" width="24.7109375" style="104" customWidth="1"/>
    <col min="10220" max="10220" width="12.28515625" style="104" customWidth="1"/>
    <col min="10221" max="10221" width="11.42578125" style="104"/>
    <col min="10222" max="10222" width="3.42578125" style="104" customWidth="1"/>
    <col min="10223" max="10223" width="11.42578125" style="104"/>
    <col min="10224" max="10224" width="17.7109375" style="104" customWidth="1"/>
    <col min="10225" max="10225" width="3.42578125" style="104" customWidth="1"/>
    <col min="10226" max="10226" width="11.42578125" style="104"/>
    <col min="10227" max="10227" width="23.7109375" style="104" customWidth="1"/>
    <col min="10228" max="10228" width="10" style="104" customWidth="1"/>
    <col min="10229" max="10229" width="11.42578125" style="104"/>
    <col min="10230" max="10231" width="14.7109375" style="104" customWidth="1"/>
    <col min="10232" max="10232" width="12.85546875" style="104" customWidth="1"/>
    <col min="10233" max="10233" width="3.28515625" style="104" customWidth="1"/>
    <col min="10234" max="10234" width="30.28515625" style="104" customWidth="1"/>
    <col min="10235" max="10235" width="5" style="104" customWidth="1"/>
    <col min="10236" max="10236" width="11.42578125" style="104"/>
    <col min="10237" max="10237" width="14.28515625" style="104" customWidth="1"/>
    <col min="10238" max="10238" width="5.7109375" style="104" customWidth="1"/>
    <col min="10239" max="10239" width="11.42578125" style="104"/>
    <col min="10240" max="10240" width="17.28515625" style="104" customWidth="1"/>
    <col min="10241" max="10241" width="12.7109375" style="104" customWidth="1"/>
    <col min="10242" max="10242" width="11.42578125" style="104"/>
    <col min="10243" max="10243" width="5.28515625" style="104" customWidth="1"/>
    <col min="10244" max="10244" width="11.42578125" style="104"/>
    <col min="10245" max="10245" width="17" style="104" customWidth="1"/>
    <col min="10246" max="10246" width="6.28515625" style="104" customWidth="1"/>
    <col min="10247" max="10247" width="11.42578125" style="104"/>
    <col min="10248" max="10248" width="14.28515625" style="104" customWidth="1"/>
    <col min="10249" max="10249" width="7.5703125" style="104" customWidth="1"/>
    <col min="10250" max="10250" width="11.42578125" style="104"/>
    <col min="10251" max="10252" width="14.28515625" style="104" customWidth="1"/>
    <col min="10253" max="10253" width="20.85546875" style="104" customWidth="1"/>
    <col min="10254" max="10254" width="14.42578125" style="104" customWidth="1"/>
    <col min="10255" max="10255" width="15" style="104" customWidth="1"/>
    <col min="10256" max="10256" width="2.7109375" style="104" customWidth="1"/>
    <col min="10257" max="10257" width="11.7109375" style="104" customWidth="1"/>
    <col min="10258" max="10258" width="11.5703125" style="104" customWidth="1"/>
    <col min="10259" max="10259" width="2.28515625" style="104" customWidth="1"/>
    <col min="10260" max="10260" width="41" style="104" customWidth="1"/>
    <col min="10261" max="10261" width="14.28515625" style="104" customWidth="1"/>
    <col min="10262" max="10263" width="11.5703125" style="104" customWidth="1"/>
    <col min="10264" max="10264" width="21.85546875" style="104" customWidth="1"/>
    <col min="10265" max="10456" width="11.42578125" style="104"/>
    <col min="10457" max="10457" width="21.85546875" style="104" customWidth="1"/>
    <col min="10458" max="10458" width="13.85546875" style="104" customWidth="1"/>
    <col min="10459" max="10459" width="38.7109375" style="104" customWidth="1"/>
    <col min="10460" max="10460" width="3" style="104" bestFit="1" customWidth="1"/>
    <col min="10461" max="10461" width="32.28515625" style="104" customWidth="1"/>
    <col min="10462" max="10462" width="46.28515625" style="104" customWidth="1"/>
    <col min="10463" max="10463" width="19" style="104" customWidth="1"/>
    <col min="10464" max="10464" width="11.42578125" style="104"/>
    <col min="10465" max="10465" width="17.7109375" style="104" customWidth="1"/>
    <col min="10466" max="10466" width="11.42578125" style="104"/>
    <col min="10467" max="10467" width="22.28515625" style="104" customWidth="1"/>
    <col min="10468" max="10468" width="5.28515625" style="104" customWidth="1"/>
    <col min="10469" max="10469" width="36.28515625" style="104" customWidth="1"/>
    <col min="10470" max="10470" width="5.7109375" style="104" customWidth="1"/>
    <col min="10471" max="10471" width="11.42578125" style="104"/>
    <col min="10472" max="10472" width="20.7109375" style="104" customWidth="1"/>
    <col min="10473" max="10473" width="4.85546875" style="104" customWidth="1"/>
    <col min="10474" max="10474" width="11.42578125" style="104"/>
    <col min="10475" max="10475" width="24.7109375" style="104" customWidth="1"/>
    <col min="10476" max="10476" width="12.28515625" style="104" customWidth="1"/>
    <col min="10477" max="10477" width="11.42578125" style="104"/>
    <col min="10478" max="10478" width="3.42578125" style="104" customWidth="1"/>
    <col min="10479" max="10479" width="11.42578125" style="104"/>
    <col min="10480" max="10480" width="17.7109375" style="104" customWidth="1"/>
    <col min="10481" max="10481" width="3.42578125" style="104" customWidth="1"/>
    <col min="10482" max="10482" width="11.42578125" style="104"/>
    <col min="10483" max="10483" width="23.7109375" style="104" customWidth="1"/>
    <col min="10484" max="10484" width="10" style="104" customWidth="1"/>
    <col min="10485" max="10485" width="11.42578125" style="104"/>
    <col min="10486" max="10487" width="14.7109375" style="104" customWidth="1"/>
    <col min="10488" max="10488" width="12.85546875" style="104" customWidth="1"/>
    <col min="10489" max="10489" width="3.28515625" style="104" customWidth="1"/>
    <col min="10490" max="10490" width="30.28515625" style="104" customWidth="1"/>
    <col min="10491" max="10491" width="5" style="104" customWidth="1"/>
    <col min="10492" max="10492" width="11.42578125" style="104"/>
    <col min="10493" max="10493" width="14.28515625" style="104" customWidth="1"/>
    <col min="10494" max="10494" width="5.7109375" style="104" customWidth="1"/>
    <col min="10495" max="10495" width="11.42578125" style="104"/>
    <col min="10496" max="10496" width="17.28515625" style="104" customWidth="1"/>
    <col min="10497" max="10497" width="12.7109375" style="104" customWidth="1"/>
    <col min="10498" max="10498" width="11.42578125" style="104"/>
    <col min="10499" max="10499" width="5.28515625" style="104" customWidth="1"/>
    <col min="10500" max="10500" width="11.42578125" style="104"/>
    <col min="10501" max="10501" width="17" style="104" customWidth="1"/>
    <col min="10502" max="10502" width="6.28515625" style="104" customWidth="1"/>
    <col min="10503" max="10503" width="11.42578125" style="104"/>
    <col min="10504" max="10504" width="14.28515625" style="104" customWidth="1"/>
    <col min="10505" max="10505" width="7.5703125" style="104" customWidth="1"/>
    <col min="10506" max="10506" width="11.42578125" style="104"/>
    <col min="10507" max="10508" width="14.28515625" style="104" customWidth="1"/>
    <col min="10509" max="10509" width="20.85546875" style="104" customWidth="1"/>
    <col min="10510" max="10510" width="14.42578125" style="104" customWidth="1"/>
    <col min="10511" max="10511" width="15" style="104" customWidth="1"/>
    <col min="10512" max="10512" width="2.7109375" style="104" customWidth="1"/>
    <col min="10513" max="10513" width="11.7109375" style="104" customWidth="1"/>
    <col min="10514" max="10514" width="11.5703125" style="104" customWidth="1"/>
    <col min="10515" max="10515" width="2.28515625" style="104" customWidth="1"/>
    <col min="10516" max="10516" width="41" style="104" customWidth="1"/>
    <col min="10517" max="10517" width="14.28515625" style="104" customWidth="1"/>
    <col min="10518" max="10519" width="11.5703125" style="104" customWidth="1"/>
    <col min="10520" max="10520" width="21.85546875" style="104" customWidth="1"/>
    <col min="10521" max="10712" width="11.42578125" style="104"/>
    <col min="10713" max="10713" width="21.85546875" style="104" customWidth="1"/>
    <col min="10714" max="10714" width="13.85546875" style="104" customWidth="1"/>
    <col min="10715" max="10715" width="38.7109375" style="104" customWidth="1"/>
    <col min="10716" max="10716" width="3" style="104" bestFit="1" customWidth="1"/>
    <col min="10717" max="10717" width="32.28515625" style="104" customWidth="1"/>
    <col min="10718" max="10718" width="46.28515625" style="104" customWidth="1"/>
    <col min="10719" max="10719" width="19" style="104" customWidth="1"/>
    <col min="10720" max="10720" width="11.42578125" style="104"/>
    <col min="10721" max="10721" width="17.7109375" style="104" customWidth="1"/>
    <col min="10722" max="10722" width="11.42578125" style="104"/>
    <col min="10723" max="10723" width="22.28515625" style="104" customWidth="1"/>
    <col min="10724" max="10724" width="5.28515625" style="104" customWidth="1"/>
    <col min="10725" max="10725" width="36.28515625" style="104" customWidth="1"/>
    <col min="10726" max="10726" width="5.7109375" style="104" customWidth="1"/>
    <col min="10727" max="10727" width="11.42578125" style="104"/>
    <col min="10728" max="10728" width="20.7109375" style="104" customWidth="1"/>
    <col min="10729" max="10729" width="4.85546875" style="104" customWidth="1"/>
    <col min="10730" max="10730" width="11.42578125" style="104"/>
    <col min="10731" max="10731" width="24.7109375" style="104" customWidth="1"/>
    <col min="10732" max="10732" width="12.28515625" style="104" customWidth="1"/>
    <col min="10733" max="10733" width="11.42578125" style="104"/>
    <col min="10734" max="10734" width="3.42578125" style="104" customWidth="1"/>
    <col min="10735" max="10735" width="11.42578125" style="104"/>
    <col min="10736" max="10736" width="17.7109375" style="104" customWidth="1"/>
    <col min="10737" max="10737" width="3.42578125" style="104" customWidth="1"/>
    <col min="10738" max="10738" width="11.42578125" style="104"/>
    <col min="10739" max="10739" width="23.7109375" style="104" customWidth="1"/>
    <col min="10740" max="10740" width="10" style="104" customWidth="1"/>
    <col min="10741" max="10741" width="11.42578125" style="104"/>
    <col min="10742" max="10743" width="14.7109375" style="104" customWidth="1"/>
    <col min="10744" max="10744" width="12.85546875" style="104" customWidth="1"/>
    <col min="10745" max="10745" width="3.28515625" style="104" customWidth="1"/>
    <col min="10746" max="10746" width="30.28515625" style="104" customWidth="1"/>
    <col min="10747" max="10747" width="5" style="104" customWidth="1"/>
    <col min="10748" max="10748" width="11.42578125" style="104"/>
    <col min="10749" max="10749" width="14.28515625" style="104" customWidth="1"/>
    <col min="10750" max="10750" width="5.7109375" style="104" customWidth="1"/>
    <col min="10751" max="10751" width="11.42578125" style="104"/>
    <col min="10752" max="10752" width="17.28515625" style="104" customWidth="1"/>
    <col min="10753" max="10753" width="12.7109375" style="104" customWidth="1"/>
    <col min="10754" max="10754" width="11.42578125" style="104"/>
    <col min="10755" max="10755" width="5.28515625" style="104" customWidth="1"/>
    <col min="10756" max="10756" width="11.42578125" style="104"/>
    <col min="10757" max="10757" width="17" style="104" customWidth="1"/>
    <col min="10758" max="10758" width="6.28515625" style="104" customWidth="1"/>
    <col min="10759" max="10759" width="11.42578125" style="104"/>
    <col min="10760" max="10760" width="14.28515625" style="104" customWidth="1"/>
    <col min="10761" max="10761" width="7.5703125" style="104" customWidth="1"/>
    <col min="10762" max="10762" width="11.42578125" style="104"/>
    <col min="10763" max="10764" width="14.28515625" style="104" customWidth="1"/>
    <col min="10765" max="10765" width="20.85546875" style="104" customWidth="1"/>
    <col min="10766" max="10766" width="14.42578125" style="104" customWidth="1"/>
    <col min="10767" max="10767" width="15" style="104" customWidth="1"/>
    <col min="10768" max="10768" width="2.7109375" style="104" customWidth="1"/>
    <col min="10769" max="10769" width="11.7109375" style="104" customWidth="1"/>
    <col min="10770" max="10770" width="11.5703125" style="104" customWidth="1"/>
    <col min="10771" max="10771" width="2.28515625" style="104" customWidth="1"/>
    <col min="10772" max="10772" width="41" style="104" customWidth="1"/>
    <col min="10773" max="10773" width="14.28515625" style="104" customWidth="1"/>
    <col min="10774" max="10775" width="11.5703125" style="104" customWidth="1"/>
    <col min="10776" max="10776" width="21.85546875" style="104" customWidth="1"/>
    <col min="10777" max="10968" width="11.42578125" style="104"/>
    <col min="10969" max="10969" width="21.85546875" style="104" customWidth="1"/>
    <col min="10970" max="10970" width="13.85546875" style="104" customWidth="1"/>
    <col min="10971" max="10971" width="38.7109375" style="104" customWidth="1"/>
    <col min="10972" max="10972" width="3" style="104" bestFit="1" customWidth="1"/>
    <col min="10973" max="10973" width="32.28515625" style="104" customWidth="1"/>
    <col min="10974" max="10974" width="46.28515625" style="104" customWidth="1"/>
    <col min="10975" max="10975" width="19" style="104" customWidth="1"/>
    <col min="10976" max="10976" width="11.42578125" style="104"/>
    <col min="10977" max="10977" width="17.7109375" style="104" customWidth="1"/>
    <col min="10978" max="10978" width="11.42578125" style="104"/>
    <col min="10979" max="10979" width="22.28515625" style="104" customWidth="1"/>
    <col min="10980" max="10980" width="5.28515625" style="104" customWidth="1"/>
    <col min="10981" max="10981" width="36.28515625" style="104" customWidth="1"/>
    <col min="10982" max="10982" width="5.7109375" style="104" customWidth="1"/>
    <col min="10983" max="10983" width="11.42578125" style="104"/>
    <col min="10984" max="10984" width="20.7109375" style="104" customWidth="1"/>
    <col min="10985" max="10985" width="4.85546875" style="104" customWidth="1"/>
    <col min="10986" max="10986" width="11.42578125" style="104"/>
    <col min="10987" max="10987" width="24.7109375" style="104" customWidth="1"/>
    <col min="10988" max="10988" width="12.28515625" style="104" customWidth="1"/>
    <col min="10989" max="10989" width="11.42578125" style="104"/>
    <col min="10990" max="10990" width="3.42578125" style="104" customWidth="1"/>
    <col min="10991" max="10991" width="11.42578125" style="104"/>
    <col min="10992" max="10992" width="17.7109375" style="104" customWidth="1"/>
    <col min="10993" max="10993" width="3.42578125" style="104" customWidth="1"/>
    <col min="10994" max="10994" width="11.42578125" style="104"/>
    <col min="10995" max="10995" width="23.7109375" style="104" customWidth="1"/>
    <col min="10996" max="10996" width="10" style="104" customWidth="1"/>
    <col min="10997" max="10997" width="11.42578125" style="104"/>
    <col min="10998" max="10999" width="14.7109375" style="104" customWidth="1"/>
    <col min="11000" max="11000" width="12.85546875" style="104" customWidth="1"/>
    <col min="11001" max="11001" width="3.28515625" style="104" customWidth="1"/>
    <col min="11002" max="11002" width="30.28515625" style="104" customWidth="1"/>
    <col min="11003" max="11003" width="5" style="104" customWidth="1"/>
    <col min="11004" max="11004" width="11.42578125" style="104"/>
    <col min="11005" max="11005" width="14.28515625" style="104" customWidth="1"/>
    <col min="11006" max="11006" width="5.7109375" style="104" customWidth="1"/>
    <col min="11007" max="11007" width="11.42578125" style="104"/>
    <col min="11008" max="11008" width="17.28515625" style="104" customWidth="1"/>
    <col min="11009" max="11009" width="12.7109375" style="104" customWidth="1"/>
    <col min="11010" max="11010" width="11.42578125" style="104"/>
    <col min="11011" max="11011" width="5.28515625" style="104" customWidth="1"/>
    <col min="11012" max="11012" width="11.42578125" style="104"/>
    <col min="11013" max="11013" width="17" style="104" customWidth="1"/>
    <col min="11014" max="11014" width="6.28515625" style="104" customWidth="1"/>
    <col min="11015" max="11015" width="11.42578125" style="104"/>
    <col min="11016" max="11016" width="14.28515625" style="104" customWidth="1"/>
    <col min="11017" max="11017" width="7.5703125" style="104" customWidth="1"/>
    <col min="11018" max="11018" width="11.42578125" style="104"/>
    <col min="11019" max="11020" width="14.28515625" style="104" customWidth="1"/>
    <col min="11021" max="11021" width="20.85546875" style="104" customWidth="1"/>
    <col min="11022" max="11022" width="14.42578125" style="104" customWidth="1"/>
    <col min="11023" max="11023" width="15" style="104" customWidth="1"/>
    <col min="11024" max="11024" width="2.7109375" style="104" customWidth="1"/>
    <col min="11025" max="11025" width="11.7109375" style="104" customWidth="1"/>
    <col min="11026" max="11026" width="11.5703125" style="104" customWidth="1"/>
    <col min="11027" max="11027" width="2.28515625" style="104" customWidth="1"/>
    <col min="11028" max="11028" width="41" style="104" customWidth="1"/>
    <col min="11029" max="11029" width="14.28515625" style="104" customWidth="1"/>
    <col min="11030" max="11031" width="11.5703125" style="104" customWidth="1"/>
    <col min="11032" max="11032" width="21.85546875" style="104" customWidth="1"/>
    <col min="11033" max="11224" width="11.42578125" style="104"/>
    <col min="11225" max="11225" width="21.85546875" style="104" customWidth="1"/>
    <col min="11226" max="11226" width="13.85546875" style="104" customWidth="1"/>
    <col min="11227" max="11227" width="38.7109375" style="104" customWidth="1"/>
    <col min="11228" max="11228" width="3" style="104" bestFit="1" customWidth="1"/>
    <col min="11229" max="11229" width="32.28515625" style="104" customWidth="1"/>
    <col min="11230" max="11230" width="46.28515625" style="104" customWidth="1"/>
    <col min="11231" max="11231" width="19" style="104" customWidth="1"/>
    <col min="11232" max="11232" width="11.42578125" style="104"/>
    <col min="11233" max="11233" width="17.7109375" style="104" customWidth="1"/>
    <col min="11234" max="11234" width="11.42578125" style="104"/>
    <col min="11235" max="11235" width="22.28515625" style="104" customWidth="1"/>
    <col min="11236" max="11236" width="5.28515625" style="104" customWidth="1"/>
    <col min="11237" max="11237" width="36.28515625" style="104" customWidth="1"/>
    <col min="11238" max="11238" width="5.7109375" style="104" customWidth="1"/>
    <col min="11239" max="11239" width="11.42578125" style="104"/>
    <col min="11240" max="11240" width="20.7109375" style="104" customWidth="1"/>
    <col min="11241" max="11241" width="4.85546875" style="104" customWidth="1"/>
    <col min="11242" max="11242" width="11.42578125" style="104"/>
    <col min="11243" max="11243" width="24.7109375" style="104" customWidth="1"/>
    <col min="11244" max="11244" width="12.28515625" style="104" customWidth="1"/>
    <col min="11245" max="11245" width="11.42578125" style="104"/>
    <col min="11246" max="11246" width="3.42578125" style="104" customWidth="1"/>
    <col min="11247" max="11247" width="11.42578125" style="104"/>
    <col min="11248" max="11248" width="17.7109375" style="104" customWidth="1"/>
    <col min="11249" max="11249" width="3.42578125" style="104" customWidth="1"/>
    <col min="11250" max="11250" width="11.42578125" style="104"/>
    <col min="11251" max="11251" width="23.7109375" style="104" customWidth="1"/>
    <col min="11252" max="11252" width="10" style="104" customWidth="1"/>
    <col min="11253" max="11253" width="11.42578125" style="104"/>
    <col min="11254" max="11255" width="14.7109375" style="104" customWidth="1"/>
    <col min="11256" max="11256" width="12.85546875" style="104" customWidth="1"/>
    <col min="11257" max="11257" width="3.28515625" style="104" customWidth="1"/>
    <col min="11258" max="11258" width="30.28515625" style="104" customWidth="1"/>
    <col min="11259" max="11259" width="5" style="104" customWidth="1"/>
    <col min="11260" max="11260" width="11.42578125" style="104"/>
    <col min="11261" max="11261" width="14.28515625" style="104" customWidth="1"/>
    <col min="11262" max="11262" width="5.7109375" style="104" customWidth="1"/>
    <col min="11263" max="11263" width="11.42578125" style="104"/>
    <col min="11264" max="11264" width="17.28515625" style="104" customWidth="1"/>
    <col min="11265" max="11265" width="12.7109375" style="104" customWidth="1"/>
    <col min="11266" max="11266" width="11.42578125" style="104"/>
    <col min="11267" max="11267" width="5.28515625" style="104" customWidth="1"/>
    <col min="11268" max="11268" width="11.42578125" style="104"/>
    <col min="11269" max="11269" width="17" style="104" customWidth="1"/>
    <col min="11270" max="11270" width="6.28515625" style="104" customWidth="1"/>
    <col min="11271" max="11271" width="11.42578125" style="104"/>
    <col min="11272" max="11272" width="14.28515625" style="104" customWidth="1"/>
    <col min="11273" max="11273" width="7.5703125" style="104" customWidth="1"/>
    <col min="11274" max="11274" width="11.42578125" style="104"/>
    <col min="11275" max="11276" width="14.28515625" style="104" customWidth="1"/>
    <col min="11277" max="11277" width="20.85546875" style="104" customWidth="1"/>
    <col min="11278" max="11278" width="14.42578125" style="104" customWidth="1"/>
    <col min="11279" max="11279" width="15" style="104" customWidth="1"/>
    <col min="11280" max="11280" width="2.7109375" style="104" customWidth="1"/>
    <col min="11281" max="11281" width="11.7109375" style="104" customWidth="1"/>
    <col min="11282" max="11282" width="11.5703125" style="104" customWidth="1"/>
    <col min="11283" max="11283" width="2.28515625" style="104" customWidth="1"/>
    <col min="11284" max="11284" width="41" style="104" customWidth="1"/>
    <col min="11285" max="11285" width="14.28515625" style="104" customWidth="1"/>
    <col min="11286" max="11287" width="11.5703125" style="104" customWidth="1"/>
    <col min="11288" max="11288" width="21.85546875" style="104" customWidth="1"/>
    <col min="11289" max="11480" width="11.42578125" style="104"/>
    <col min="11481" max="11481" width="21.85546875" style="104" customWidth="1"/>
    <col min="11482" max="11482" width="13.85546875" style="104" customWidth="1"/>
    <col min="11483" max="11483" width="38.7109375" style="104" customWidth="1"/>
    <col min="11484" max="11484" width="3" style="104" bestFit="1" customWidth="1"/>
    <col min="11485" max="11485" width="32.28515625" style="104" customWidth="1"/>
    <col min="11486" max="11486" width="46.28515625" style="104" customWidth="1"/>
    <col min="11487" max="11487" width="19" style="104" customWidth="1"/>
    <col min="11488" max="11488" width="11.42578125" style="104"/>
    <col min="11489" max="11489" width="17.7109375" style="104" customWidth="1"/>
    <col min="11490" max="11490" width="11.42578125" style="104"/>
    <col min="11491" max="11491" width="22.28515625" style="104" customWidth="1"/>
    <col min="11492" max="11492" width="5.28515625" style="104" customWidth="1"/>
    <col min="11493" max="11493" width="36.28515625" style="104" customWidth="1"/>
    <col min="11494" max="11494" width="5.7109375" style="104" customWidth="1"/>
    <col min="11495" max="11495" width="11.42578125" style="104"/>
    <col min="11496" max="11496" width="20.7109375" style="104" customWidth="1"/>
    <col min="11497" max="11497" width="4.85546875" style="104" customWidth="1"/>
    <col min="11498" max="11498" width="11.42578125" style="104"/>
    <col min="11499" max="11499" width="24.7109375" style="104" customWidth="1"/>
    <col min="11500" max="11500" width="12.28515625" style="104" customWidth="1"/>
    <col min="11501" max="11501" width="11.42578125" style="104"/>
    <col min="11502" max="11502" width="3.42578125" style="104" customWidth="1"/>
    <col min="11503" max="11503" width="11.42578125" style="104"/>
    <col min="11504" max="11504" width="17.7109375" style="104" customWidth="1"/>
    <col min="11505" max="11505" width="3.42578125" style="104" customWidth="1"/>
    <col min="11506" max="11506" width="11.42578125" style="104"/>
    <col min="11507" max="11507" width="23.7109375" style="104" customWidth="1"/>
    <col min="11508" max="11508" width="10" style="104" customWidth="1"/>
    <col min="11509" max="11509" width="11.42578125" style="104"/>
    <col min="11510" max="11511" width="14.7109375" style="104" customWidth="1"/>
    <col min="11512" max="11512" width="12.85546875" style="104" customWidth="1"/>
    <col min="11513" max="11513" width="3.28515625" style="104" customWidth="1"/>
    <col min="11514" max="11514" width="30.28515625" style="104" customWidth="1"/>
    <col min="11515" max="11515" width="5" style="104" customWidth="1"/>
    <col min="11516" max="11516" width="11.42578125" style="104"/>
    <col min="11517" max="11517" width="14.28515625" style="104" customWidth="1"/>
    <col min="11518" max="11518" width="5.7109375" style="104" customWidth="1"/>
    <col min="11519" max="11519" width="11.42578125" style="104"/>
    <col min="11520" max="11520" width="17.28515625" style="104" customWidth="1"/>
    <col min="11521" max="11521" width="12.7109375" style="104" customWidth="1"/>
    <col min="11522" max="11522" width="11.42578125" style="104"/>
    <col min="11523" max="11523" width="5.28515625" style="104" customWidth="1"/>
    <col min="11524" max="11524" width="11.42578125" style="104"/>
    <col min="11525" max="11525" width="17" style="104" customWidth="1"/>
    <col min="11526" max="11526" width="6.28515625" style="104" customWidth="1"/>
    <col min="11527" max="11527" width="11.42578125" style="104"/>
    <col min="11528" max="11528" width="14.28515625" style="104" customWidth="1"/>
    <col min="11529" max="11529" width="7.5703125" style="104" customWidth="1"/>
    <col min="11530" max="11530" width="11.42578125" style="104"/>
    <col min="11531" max="11532" width="14.28515625" style="104" customWidth="1"/>
    <col min="11533" max="11533" width="20.85546875" style="104" customWidth="1"/>
    <col min="11534" max="11534" width="14.42578125" style="104" customWidth="1"/>
    <col min="11535" max="11535" width="15" style="104" customWidth="1"/>
    <col min="11536" max="11536" width="2.7109375" style="104" customWidth="1"/>
    <col min="11537" max="11537" width="11.7109375" style="104" customWidth="1"/>
    <col min="11538" max="11538" width="11.5703125" style="104" customWidth="1"/>
    <col min="11539" max="11539" width="2.28515625" style="104" customWidth="1"/>
    <col min="11540" max="11540" width="41" style="104" customWidth="1"/>
    <col min="11541" max="11541" width="14.28515625" style="104" customWidth="1"/>
    <col min="11542" max="11543" width="11.5703125" style="104" customWidth="1"/>
    <col min="11544" max="11544" width="21.85546875" style="104" customWidth="1"/>
    <col min="11545" max="11736" width="11.42578125" style="104"/>
    <col min="11737" max="11737" width="21.85546875" style="104" customWidth="1"/>
    <col min="11738" max="11738" width="13.85546875" style="104" customWidth="1"/>
    <col min="11739" max="11739" width="38.7109375" style="104" customWidth="1"/>
    <col min="11740" max="11740" width="3" style="104" bestFit="1" customWidth="1"/>
    <col min="11741" max="11741" width="32.28515625" style="104" customWidth="1"/>
    <col min="11742" max="11742" width="46.28515625" style="104" customWidth="1"/>
    <col min="11743" max="11743" width="19" style="104" customWidth="1"/>
    <col min="11744" max="11744" width="11.42578125" style="104"/>
    <col min="11745" max="11745" width="17.7109375" style="104" customWidth="1"/>
    <col min="11746" max="11746" width="11.42578125" style="104"/>
    <col min="11747" max="11747" width="22.28515625" style="104" customWidth="1"/>
    <col min="11748" max="11748" width="5.28515625" style="104" customWidth="1"/>
    <col min="11749" max="11749" width="36.28515625" style="104" customWidth="1"/>
    <col min="11750" max="11750" width="5.7109375" style="104" customWidth="1"/>
    <col min="11751" max="11751" width="11.42578125" style="104"/>
    <col min="11752" max="11752" width="20.7109375" style="104" customWidth="1"/>
    <col min="11753" max="11753" width="4.85546875" style="104" customWidth="1"/>
    <col min="11754" max="11754" width="11.42578125" style="104"/>
    <col min="11755" max="11755" width="24.7109375" style="104" customWidth="1"/>
    <col min="11756" max="11756" width="12.28515625" style="104" customWidth="1"/>
    <col min="11757" max="11757" width="11.42578125" style="104"/>
    <col min="11758" max="11758" width="3.42578125" style="104" customWidth="1"/>
    <col min="11759" max="11759" width="11.42578125" style="104"/>
    <col min="11760" max="11760" width="17.7109375" style="104" customWidth="1"/>
    <col min="11761" max="11761" width="3.42578125" style="104" customWidth="1"/>
    <col min="11762" max="11762" width="11.42578125" style="104"/>
    <col min="11763" max="11763" width="23.7109375" style="104" customWidth="1"/>
    <col min="11764" max="11764" width="10" style="104" customWidth="1"/>
    <col min="11765" max="11765" width="11.42578125" style="104"/>
    <col min="11766" max="11767" width="14.7109375" style="104" customWidth="1"/>
    <col min="11768" max="11768" width="12.85546875" style="104" customWidth="1"/>
    <col min="11769" max="11769" width="3.28515625" style="104" customWidth="1"/>
    <col min="11770" max="11770" width="30.28515625" style="104" customWidth="1"/>
    <col min="11771" max="11771" width="5" style="104" customWidth="1"/>
    <col min="11772" max="11772" width="11.42578125" style="104"/>
    <col min="11773" max="11773" width="14.28515625" style="104" customWidth="1"/>
    <col min="11774" max="11774" width="5.7109375" style="104" customWidth="1"/>
    <col min="11775" max="11775" width="11.42578125" style="104"/>
    <col min="11776" max="11776" width="17.28515625" style="104" customWidth="1"/>
    <col min="11777" max="11777" width="12.7109375" style="104" customWidth="1"/>
    <col min="11778" max="11778" width="11.42578125" style="104"/>
    <col min="11779" max="11779" width="5.28515625" style="104" customWidth="1"/>
    <col min="11780" max="11780" width="11.42578125" style="104"/>
    <col min="11781" max="11781" width="17" style="104" customWidth="1"/>
    <col min="11782" max="11782" width="6.28515625" style="104" customWidth="1"/>
    <col min="11783" max="11783" width="11.42578125" style="104"/>
    <col min="11784" max="11784" width="14.28515625" style="104" customWidth="1"/>
    <col min="11785" max="11785" width="7.5703125" style="104" customWidth="1"/>
    <col min="11786" max="11786" width="11.42578125" style="104"/>
    <col min="11787" max="11788" width="14.28515625" style="104" customWidth="1"/>
    <col min="11789" max="11789" width="20.85546875" style="104" customWidth="1"/>
    <col min="11790" max="11790" width="14.42578125" style="104" customWidth="1"/>
    <col min="11791" max="11791" width="15" style="104" customWidth="1"/>
    <col min="11792" max="11792" width="2.7109375" style="104" customWidth="1"/>
    <col min="11793" max="11793" width="11.7109375" style="104" customWidth="1"/>
    <col min="11794" max="11794" width="11.5703125" style="104" customWidth="1"/>
    <col min="11795" max="11795" width="2.28515625" style="104" customWidth="1"/>
    <col min="11796" max="11796" width="41" style="104" customWidth="1"/>
    <col min="11797" max="11797" width="14.28515625" style="104" customWidth="1"/>
    <col min="11798" max="11799" width="11.5703125" style="104" customWidth="1"/>
    <col min="11800" max="11800" width="21.85546875" style="104" customWidth="1"/>
    <col min="11801" max="11992" width="11.42578125" style="104"/>
    <col min="11993" max="11993" width="21.85546875" style="104" customWidth="1"/>
    <col min="11994" max="11994" width="13.85546875" style="104" customWidth="1"/>
    <col min="11995" max="11995" width="38.7109375" style="104" customWidth="1"/>
    <col min="11996" max="11996" width="3" style="104" bestFit="1" customWidth="1"/>
    <col min="11997" max="11997" width="32.28515625" style="104" customWidth="1"/>
    <col min="11998" max="11998" width="46.28515625" style="104" customWidth="1"/>
    <col min="11999" max="11999" width="19" style="104" customWidth="1"/>
    <col min="12000" max="12000" width="11.42578125" style="104"/>
    <col min="12001" max="12001" width="17.7109375" style="104" customWidth="1"/>
    <col min="12002" max="12002" width="11.42578125" style="104"/>
    <col min="12003" max="12003" width="22.28515625" style="104" customWidth="1"/>
    <col min="12004" max="12004" width="5.28515625" style="104" customWidth="1"/>
    <col min="12005" max="12005" width="36.28515625" style="104" customWidth="1"/>
    <col min="12006" max="12006" width="5.7109375" style="104" customWidth="1"/>
    <col min="12007" max="12007" width="11.42578125" style="104"/>
    <col min="12008" max="12008" width="20.7109375" style="104" customWidth="1"/>
    <col min="12009" max="12009" width="4.85546875" style="104" customWidth="1"/>
    <col min="12010" max="12010" width="11.42578125" style="104"/>
    <col min="12011" max="12011" width="24.7109375" style="104" customWidth="1"/>
    <col min="12012" max="12012" width="12.28515625" style="104" customWidth="1"/>
    <col min="12013" max="12013" width="11.42578125" style="104"/>
    <col min="12014" max="12014" width="3.42578125" style="104" customWidth="1"/>
    <col min="12015" max="12015" width="11.42578125" style="104"/>
    <col min="12016" max="12016" width="17.7109375" style="104" customWidth="1"/>
    <col min="12017" max="12017" width="3.42578125" style="104" customWidth="1"/>
    <col min="12018" max="12018" width="11.42578125" style="104"/>
    <col min="12019" max="12019" width="23.7109375" style="104" customWidth="1"/>
    <col min="12020" max="12020" width="10" style="104" customWidth="1"/>
    <col min="12021" max="12021" width="11.42578125" style="104"/>
    <col min="12022" max="12023" width="14.7109375" style="104" customWidth="1"/>
    <col min="12024" max="12024" width="12.85546875" style="104" customWidth="1"/>
    <col min="12025" max="12025" width="3.28515625" style="104" customWidth="1"/>
    <col min="12026" max="12026" width="30.28515625" style="104" customWidth="1"/>
    <col min="12027" max="12027" width="5" style="104" customWidth="1"/>
    <col min="12028" max="12028" width="11.42578125" style="104"/>
    <col min="12029" max="12029" width="14.28515625" style="104" customWidth="1"/>
    <col min="12030" max="12030" width="5.7109375" style="104" customWidth="1"/>
    <col min="12031" max="12031" width="11.42578125" style="104"/>
    <col min="12032" max="12032" width="17.28515625" style="104" customWidth="1"/>
    <col min="12033" max="12033" width="12.7109375" style="104" customWidth="1"/>
    <col min="12034" max="12034" width="11.42578125" style="104"/>
    <col min="12035" max="12035" width="5.28515625" style="104" customWidth="1"/>
    <col min="12036" max="12036" width="11.42578125" style="104"/>
    <col min="12037" max="12037" width="17" style="104" customWidth="1"/>
    <col min="12038" max="12038" width="6.28515625" style="104" customWidth="1"/>
    <col min="12039" max="12039" width="11.42578125" style="104"/>
    <col min="12040" max="12040" width="14.28515625" style="104" customWidth="1"/>
    <col min="12041" max="12041" width="7.5703125" style="104" customWidth="1"/>
    <col min="12042" max="12042" width="11.42578125" style="104"/>
    <col min="12043" max="12044" width="14.28515625" style="104" customWidth="1"/>
    <col min="12045" max="12045" width="20.85546875" style="104" customWidth="1"/>
    <col min="12046" max="12046" width="14.42578125" style="104" customWidth="1"/>
    <col min="12047" max="12047" width="15" style="104" customWidth="1"/>
    <col min="12048" max="12048" width="2.7109375" style="104" customWidth="1"/>
    <col min="12049" max="12049" width="11.7109375" style="104" customWidth="1"/>
    <col min="12050" max="12050" width="11.5703125" style="104" customWidth="1"/>
    <col min="12051" max="12051" width="2.28515625" style="104" customWidth="1"/>
    <col min="12052" max="12052" width="41" style="104" customWidth="1"/>
    <col min="12053" max="12053" width="14.28515625" style="104" customWidth="1"/>
    <col min="12054" max="12055" width="11.5703125" style="104" customWidth="1"/>
    <col min="12056" max="12056" width="21.85546875" style="104" customWidth="1"/>
    <col min="12057" max="12248" width="11.42578125" style="104"/>
    <col min="12249" max="12249" width="21.85546875" style="104" customWidth="1"/>
    <col min="12250" max="12250" width="13.85546875" style="104" customWidth="1"/>
    <col min="12251" max="12251" width="38.7109375" style="104" customWidth="1"/>
    <col min="12252" max="12252" width="3" style="104" bestFit="1" customWidth="1"/>
    <col min="12253" max="12253" width="32.28515625" style="104" customWidth="1"/>
    <col min="12254" max="12254" width="46.28515625" style="104" customWidth="1"/>
    <col min="12255" max="12255" width="19" style="104" customWidth="1"/>
    <col min="12256" max="12256" width="11.42578125" style="104"/>
    <col min="12257" max="12257" width="17.7109375" style="104" customWidth="1"/>
    <col min="12258" max="12258" width="11.42578125" style="104"/>
    <col min="12259" max="12259" width="22.28515625" style="104" customWidth="1"/>
    <col min="12260" max="12260" width="5.28515625" style="104" customWidth="1"/>
    <col min="12261" max="12261" width="36.28515625" style="104" customWidth="1"/>
    <col min="12262" max="12262" width="5.7109375" style="104" customWidth="1"/>
    <col min="12263" max="12263" width="11.42578125" style="104"/>
    <col min="12264" max="12264" width="20.7109375" style="104" customWidth="1"/>
    <col min="12265" max="12265" width="4.85546875" style="104" customWidth="1"/>
    <col min="12266" max="12266" width="11.42578125" style="104"/>
    <col min="12267" max="12267" width="24.7109375" style="104" customWidth="1"/>
    <col min="12268" max="12268" width="12.28515625" style="104" customWidth="1"/>
    <col min="12269" max="12269" width="11.42578125" style="104"/>
    <col min="12270" max="12270" width="3.42578125" style="104" customWidth="1"/>
    <col min="12271" max="12271" width="11.42578125" style="104"/>
    <col min="12272" max="12272" width="17.7109375" style="104" customWidth="1"/>
    <col min="12273" max="12273" width="3.42578125" style="104" customWidth="1"/>
    <col min="12274" max="12274" width="11.42578125" style="104"/>
    <col min="12275" max="12275" width="23.7109375" style="104" customWidth="1"/>
    <col min="12276" max="12276" width="10" style="104" customWidth="1"/>
    <col min="12277" max="12277" width="11.42578125" style="104"/>
    <col min="12278" max="12279" width="14.7109375" style="104" customWidth="1"/>
    <col min="12280" max="12280" width="12.85546875" style="104" customWidth="1"/>
    <col min="12281" max="12281" width="3.28515625" style="104" customWidth="1"/>
    <col min="12282" max="12282" width="30.28515625" style="104" customWidth="1"/>
    <col min="12283" max="12283" width="5" style="104" customWidth="1"/>
    <col min="12284" max="12284" width="11.42578125" style="104"/>
    <col min="12285" max="12285" width="14.28515625" style="104" customWidth="1"/>
    <col min="12286" max="12286" width="5.7109375" style="104" customWidth="1"/>
    <col min="12287" max="12287" width="11.42578125" style="104"/>
    <col min="12288" max="12288" width="17.28515625" style="104" customWidth="1"/>
    <col min="12289" max="12289" width="12.7109375" style="104" customWidth="1"/>
    <col min="12290" max="12290" width="11.42578125" style="104"/>
    <col min="12291" max="12291" width="5.28515625" style="104" customWidth="1"/>
    <col min="12292" max="12292" width="11.42578125" style="104"/>
    <col min="12293" max="12293" width="17" style="104" customWidth="1"/>
    <col min="12294" max="12294" width="6.28515625" style="104" customWidth="1"/>
    <col min="12295" max="12295" width="11.42578125" style="104"/>
    <col min="12296" max="12296" width="14.28515625" style="104" customWidth="1"/>
    <col min="12297" max="12297" width="7.5703125" style="104" customWidth="1"/>
    <col min="12298" max="12298" width="11.42578125" style="104"/>
    <col min="12299" max="12300" width="14.28515625" style="104" customWidth="1"/>
    <col min="12301" max="12301" width="20.85546875" style="104" customWidth="1"/>
    <col min="12302" max="12302" width="14.42578125" style="104" customWidth="1"/>
    <col min="12303" max="12303" width="15" style="104" customWidth="1"/>
    <col min="12304" max="12304" width="2.7109375" style="104" customWidth="1"/>
    <col min="12305" max="12305" width="11.7109375" style="104" customWidth="1"/>
    <col min="12306" max="12306" width="11.5703125" style="104" customWidth="1"/>
    <col min="12307" max="12307" width="2.28515625" style="104" customWidth="1"/>
    <col min="12308" max="12308" width="41" style="104" customWidth="1"/>
    <col min="12309" max="12309" width="14.28515625" style="104" customWidth="1"/>
    <col min="12310" max="12311" width="11.5703125" style="104" customWidth="1"/>
    <col min="12312" max="12312" width="21.85546875" style="104" customWidth="1"/>
    <col min="12313" max="12504" width="11.42578125" style="104"/>
    <col min="12505" max="12505" width="21.85546875" style="104" customWidth="1"/>
    <col min="12506" max="12506" width="13.85546875" style="104" customWidth="1"/>
    <col min="12507" max="12507" width="38.7109375" style="104" customWidth="1"/>
    <col min="12508" max="12508" width="3" style="104" bestFit="1" customWidth="1"/>
    <col min="12509" max="12509" width="32.28515625" style="104" customWidth="1"/>
    <col min="12510" max="12510" width="46.28515625" style="104" customWidth="1"/>
    <col min="12511" max="12511" width="19" style="104" customWidth="1"/>
    <col min="12512" max="12512" width="11.42578125" style="104"/>
    <col min="12513" max="12513" width="17.7109375" style="104" customWidth="1"/>
    <col min="12514" max="12514" width="11.42578125" style="104"/>
    <col min="12515" max="12515" width="22.28515625" style="104" customWidth="1"/>
    <col min="12516" max="12516" width="5.28515625" style="104" customWidth="1"/>
    <col min="12517" max="12517" width="36.28515625" style="104" customWidth="1"/>
    <col min="12518" max="12518" width="5.7109375" style="104" customWidth="1"/>
    <col min="12519" max="12519" width="11.42578125" style="104"/>
    <col min="12520" max="12520" width="20.7109375" style="104" customWidth="1"/>
    <col min="12521" max="12521" width="4.85546875" style="104" customWidth="1"/>
    <col min="12522" max="12522" width="11.42578125" style="104"/>
    <col min="12523" max="12523" width="24.7109375" style="104" customWidth="1"/>
    <col min="12524" max="12524" width="12.28515625" style="104" customWidth="1"/>
    <col min="12525" max="12525" width="11.42578125" style="104"/>
    <col min="12526" max="12526" width="3.42578125" style="104" customWidth="1"/>
    <col min="12527" max="12527" width="11.42578125" style="104"/>
    <col min="12528" max="12528" width="17.7109375" style="104" customWidth="1"/>
    <col min="12529" max="12529" width="3.42578125" style="104" customWidth="1"/>
    <col min="12530" max="12530" width="11.42578125" style="104"/>
    <col min="12531" max="12531" width="23.7109375" style="104" customWidth="1"/>
    <col min="12532" max="12532" width="10" style="104" customWidth="1"/>
    <col min="12533" max="12533" width="11.42578125" style="104"/>
    <col min="12534" max="12535" width="14.7109375" style="104" customWidth="1"/>
    <col min="12536" max="12536" width="12.85546875" style="104" customWidth="1"/>
    <col min="12537" max="12537" width="3.28515625" style="104" customWidth="1"/>
    <col min="12538" max="12538" width="30.28515625" style="104" customWidth="1"/>
    <col min="12539" max="12539" width="5" style="104" customWidth="1"/>
    <col min="12540" max="12540" width="11.42578125" style="104"/>
    <col min="12541" max="12541" width="14.28515625" style="104" customWidth="1"/>
    <col min="12542" max="12542" width="5.7109375" style="104" customWidth="1"/>
    <col min="12543" max="12543" width="11.42578125" style="104"/>
    <col min="12544" max="12544" width="17.28515625" style="104" customWidth="1"/>
    <col min="12545" max="12545" width="12.7109375" style="104" customWidth="1"/>
    <col min="12546" max="12546" width="11.42578125" style="104"/>
    <col min="12547" max="12547" width="5.28515625" style="104" customWidth="1"/>
    <col min="12548" max="12548" width="11.42578125" style="104"/>
    <col min="12549" max="12549" width="17" style="104" customWidth="1"/>
    <col min="12550" max="12550" width="6.28515625" style="104" customWidth="1"/>
    <col min="12551" max="12551" width="11.42578125" style="104"/>
    <col min="12552" max="12552" width="14.28515625" style="104" customWidth="1"/>
    <col min="12553" max="12553" width="7.5703125" style="104" customWidth="1"/>
    <col min="12554" max="12554" width="11.42578125" style="104"/>
    <col min="12555" max="12556" width="14.28515625" style="104" customWidth="1"/>
    <col min="12557" max="12557" width="20.85546875" style="104" customWidth="1"/>
    <col min="12558" max="12558" width="14.42578125" style="104" customWidth="1"/>
    <col min="12559" max="12559" width="15" style="104" customWidth="1"/>
    <col min="12560" max="12560" width="2.7109375" style="104" customWidth="1"/>
    <col min="12561" max="12561" width="11.7109375" style="104" customWidth="1"/>
    <col min="12562" max="12562" width="11.5703125" style="104" customWidth="1"/>
    <col min="12563" max="12563" width="2.28515625" style="104" customWidth="1"/>
    <col min="12564" max="12564" width="41" style="104" customWidth="1"/>
    <col min="12565" max="12565" width="14.28515625" style="104" customWidth="1"/>
    <col min="12566" max="12567" width="11.5703125" style="104" customWidth="1"/>
    <col min="12568" max="12568" width="21.85546875" style="104" customWidth="1"/>
    <col min="12569" max="12760" width="11.42578125" style="104"/>
    <col min="12761" max="12761" width="21.85546875" style="104" customWidth="1"/>
    <col min="12762" max="12762" width="13.85546875" style="104" customWidth="1"/>
    <col min="12763" max="12763" width="38.7109375" style="104" customWidth="1"/>
    <col min="12764" max="12764" width="3" style="104" bestFit="1" customWidth="1"/>
    <col min="12765" max="12765" width="32.28515625" style="104" customWidth="1"/>
    <col min="12766" max="12766" width="46.28515625" style="104" customWidth="1"/>
    <col min="12767" max="12767" width="19" style="104" customWidth="1"/>
    <col min="12768" max="12768" width="11.42578125" style="104"/>
    <col min="12769" max="12769" width="17.7109375" style="104" customWidth="1"/>
    <col min="12770" max="12770" width="11.42578125" style="104"/>
    <col min="12771" max="12771" width="22.28515625" style="104" customWidth="1"/>
    <col min="12772" max="12772" width="5.28515625" style="104" customWidth="1"/>
    <col min="12773" max="12773" width="36.28515625" style="104" customWidth="1"/>
    <col min="12774" max="12774" width="5.7109375" style="104" customWidth="1"/>
    <col min="12775" max="12775" width="11.42578125" style="104"/>
    <col min="12776" max="12776" width="20.7109375" style="104" customWidth="1"/>
    <col min="12777" max="12777" width="4.85546875" style="104" customWidth="1"/>
    <col min="12778" max="12778" width="11.42578125" style="104"/>
    <col min="12779" max="12779" width="24.7109375" style="104" customWidth="1"/>
    <col min="12780" max="12780" width="12.28515625" style="104" customWidth="1"/>
    <col min="12781" max="12781" width="11.42578125" style="104"/>
    <col min="12782" max="12782" width="3.42578125" style="104" customWidth="1"/>
    <col min="12783" max="12783" width="11.42578125" style="104"/>
    <col min="12784" max="12784" width="17.7109375" style="104" customWidth="1"/>
    <col min="12785" max="12785" width="3.42578125" style="104" customWidth="1"/>
    <col min="12786" max="12786" width="11.42578125" style="104"/>
    <col min="12787" max="12787" width="23.7109375" style="104" customWidth="1"/>
    <col min="12788" max="12788" width="10" style="104" customWidth="1"/>
    <col min="12789" max="12789" width="11.42578125" style="104"/>
    <col min="12790" max="12791" width="14.7109375" style="104" customWidth="1"/>
    <col min="12792" max="12792" width="12.85546875" style="104" customWidth="1"/>
    <col min="12793" max="12793" width="3.28515625" style="104" customWidth="1"/>
    <col min="12794" max="12794" width="30.28515625" style="104" customWidth="1"/>
    <col min="12795" max="12795" width="5" style="104" customWidth="1"/>
    <col min="12796" max="12796" width="11.42578125" style="104"/>
    <col min="12797" max="12797" width="14.28515625" style="104" customWidth="1"/>
    <col min="12798" max="12798" width="5.7109375" style="104" customWidth="1"/>
    <col min="12799" max="12799" width="11.42578125" style="104"/>
    <col min="12800" max="12800" width="17.28515625" style="104" customWidth="1"/>
    <col min="12801" max="12801" width="12.7109375" style="104" customWidth="1"/>
    <col min="12802" max="12802" width="11.42578125" style="104"/>
    <col min="12803" max="12803" width="5.28515625" style="104" customWidth="1"/>
    <col min="12804" max="12804" width="11.42578125" style="104"/>
    <col min="12805" max="12805" width="17" style="104" customWidth="1"/>
    <col min="12806" max="12806" width="6.28515625" style="104" customWidth="1"/>
    <col min="12807" max="12807" width="11.42578125" style="104"/>
    <col min="12808" max="12808" width="14.28515625" style="104" customWidth="1"/>
    <col min="12809" max="12809" width="7.5703125" style="104" customWidth="1"/>
    <col min="12810" max="12810" width="11.42578125" style="104"/>
    <col min="12811" max="12812" width="14.28515625" style="104" customWidth="1"/>
    <col min="12813" max="12813" width="20.85546875" style="104" customWidth="1"/>
    <col min="12814" max="12814" width="14.42578125" style="104" customWidth="1"/>
    <col min="12815" max="12815" width="15" style="104" customWidth="1"/>
    <col min="12816" max="12816" width="2.7109375" style="104" customWidth="1"/>
    <col min="12817" max="12817" width="11.7109375" style="104" customWidth="1"/>
    <col min="12818" max="12818" width="11.5703125" style="104" customWidth="1"/>
    <col min="12819" max="12819" width="2.28515625" style="104" customWidth="1"/>
    <col min="12820" max="12820" width="41" style="104" customWidth="1"/>
    <col min="12821" max="12821" width="14.28515625" style="104" customWidth="1"/>
    <col min="12822" max="12823" width="11.5703125" style="104" customWidth="1"/>
    <col min="12824" max="12824" width="21.85546875" style="104" customWidth="1"/>
    <col min="12825" max="13016" width="11.42578125" style="104"/>
    <col min="13017" max="13017" width="21.85546875" style="104" customWidth="1"/>
    <col min="13018" max="13018" width="13.85546875" style="104" customWidth="1"/>
    <col min="13019" max="13019" width="38.7109375" style="104" customWidth="1"/>
    <col min="13020" max="13020" width="3" style="104" bestFit="1" customWidth="1"/>
    <col min="13021" max="13021" width="32.28515625" style="104" customWidth="1"/>
    <col min="13022" max="13022" width="46.28515625" style="104" customWidth="1"/>
    <col min="13023" max="13023" width="19" style="104" customWidth="1"/>
    <col min="13024" max="13024" width="11.42578125" style="104"/>
    <col min="13025" max="13025" width="17.7109375" style="104" customWidth="1"/>
    <col min="13026" max="13026" width="11.42578125" style="104"/>
    <col min="13027" max="13027" width="22.28515625" style="104" customWidth="1"/>
    <col min="13028" max="13028" width="5.28515625" style="104" customWidth="1"/>
    <col min="13029" max="13029" width="36.28515625" style="104" customWidth="1"/>
    <col min="13030" max="13030" width="5.7109375" style="104" customWidth="1"/>
    <col min="13031" max="13031" width="11.42578125" style="104"/>
    <col min="13032" max="13032" width="20.7109375" style="104" customWidth="1"/>
    <col min="13033" max="13033" width="4.85546875" style="104" customWidth="1"/>
    <col min="13034" max="13034" width="11.42578125" style="104"/>
    <col min="13035" max="13035" width="24.7109375" style="104" customWidth="1"/>
    <col min="13036" max="13036" width="12.28515625" style="104" customWidth="1"/>
    <col min="13037" max="13037" width="11.42578125" style="104"/>
    <col min="13038" max="13038" width="3.42578125" style="104" customWidth="1"/>
    <col min="13039" max="13039" width="11.42578125" style="104"/>
    <col min="13040" max="13040" width="17.7109375" style="104" customWidth="1"/>
    <col min="13041" max="13041" width="3.42578125" style="104" customWidth="1"/>
    <col min="13042" max="13042" width="11.42578125" style="104"/>
    <col min="13043" max="13043" width="23.7109375" style="104" customWidth="1"/>
    <col min="13044" max="13044" width="10" style="104" customWidth="1"/>
    <col min="13045" max="13045" width="11.42578125" style="104"/>
    <col min="13046" max="13047" width="14.7109375" style="104" customWidth="1"/>
    <col min="13048" max="13048" width="12.85546875" style="104" customWidth="1"/>
    <col min="13049" max="13049" width="3.28515625" style="104" customWidth="1"/>
    <col min="13050" max="13050" width="30.28515625" style="104" customWidth="1"/>
    <col min="13051" max="13051" width="5" style="104" customWidth="1"/>
    <col min="13052" max="13052" width="11.42578125" style="104"/>
    <col min="13053" max="13053" width="14.28515625" style="104" customWidth="1"/>
    <col min="13054" max="13054" width="5.7109375" style="104" customWidth="1"/>
    <col min="13055" max="13055" width="11.42578125" style="104"/>
    <col min="13056" max="13056" width="17.28515625" style="104" customWidth="1"/>
    <col min="13057" max="13057" width="12.7109375" style="104" customWidth="1"/>
    <col min="13058" max="13058" width="11.42578125" style="104"/>
    <col min="13059" max="13059" width="5.28515625" style="104" customWidth="1"/>
    <col min="13060" max="13060" width="11.42578125" style="104"/>
    <col min="13061" max="13061" width="17" style="104" customWidth="1"/>
    <col min="13062" max="13062" width="6.28515625" style="104" customWidth="1"/>
    <col min="13063" max="13063" width="11.42578125" style="104"/>
    <col min="13064" max="13064" width="14.28515625" style="104" customWidth="1"/>
    <col min="13065" max="13065" width="7.5703125" style="104" customWidth="1"/>
    <col min="13066" max="13066" width="11.42578125" style="104"/>
    <col min="13067" max="13068" width="14.28515625" style="104" customWidth="1"/>
    <col min="13069" max="13069" width="20.85546875" style="104" customWidth="1"/>
    <col min="13070" max="13070" width="14.42578125" style="104" customWidth="1"/>
    <col min="13071" max="13071" width="15" style="104" customWidth="1"/>
    <col min="13072" max="13072" width="2.7109375" style="104" customWidth="1"/>
    <col min="13073" max="13073" width="11.7109375" style="104" customWidth="1"/>
    <col min="13074" max="13074" width="11.5703125" style="104" customWidth="1"/>
    <col min="13075" max="13075" width="2.28515625" style="104" customWidth="1"/>
    <col min="13076" max="13076" width="41" style="104" customWidth="1"/>
    <col min="13077" max="13077" width="14.28515625" style="104" customWidth="1"/>
    <col min="13078" max="13079" width="11.5703125" style="104" customWidth="1"/>
    <col min="13080" max="13080" width="21.85546875" style="104" customWidth="1"/>
    <col min="13081" max="13272" width="11.42578125" style="104"/>
    <col min="13273" max="13273" width="21.85546875" style="104" customWidth="1"/>
    <col min="13274" max="13274" width="13.85546875" style="104" customWidth="1"/>
    <col min="13275" max="13275" width="38.7109375" style="104" customWidth="1"/>
    <col min="13276" max="13276" width="3" style="104" bestFit="1" customWidth="1"/>
    <col min="13277" max="13277" width="32.28515625" style="104" customWidth="1"/>
    <col min="13278" max="13278" width="46.28515625" style="104" customWidth="1"/>
    <col min="13279" max="13279" width="19" style="104" customWidth="1"/>
    <col min="13280" max="13280" width="11.42578125" style="104"/>
    <col min="13281" max="13281" width="17.7109375" style="104" customWidth="1"/>
    <col min="13282" max="13282" width="11.42578125" style="104"/>
    <col min="13283" max="13283" width="22.28515625" style="104" customWidth="1"/>
    <col min="13284" max="13284" width="5.28515625" style="104" customWidth="1"/>
    <col min="13285" max="13285" width="36.28515625" style="104" customWidth="1"/>
    <col min="13286" max="13286" width="5.7109375" style="104" customWidth="1"/>
    <col min="13287" max="13287" width="11.42578125" style="104"/>
    <col min="13288" max="13288" width="20.7109375" style="104" customWidth="1"/>
    <col min="13289" max="13289" width="4.85546875" style="104" customWidth="1"/>
    <col min="13290" max="13290" width="11.42578125" style="104"/>
    <col min="13291" max="13291" width="24.7109375" style="104" customWidth="1"/>
    <col min="13292" max="13292" width="12.28515625" style="104" customWidth="1"/>
    <col min="13293" max="13293" width="11.42578125" style="104"/>
    <col min="13294" max="13294" width="3.42578125" style="104" customWidth="1"/>
    <col min="13295" max="13295" width="11.42578125" style="104"/>
    <col min="13296" max="13296" width="17.7109375" style="104" customWidth="1"/>
    <col min="13297" max="13297" width="3.42578125" style="104" customWidth="1"/>
    <col min="13298" max="13298" width="11.42578125" style="104"/>
    <col min="13299" max="13299" width="23.7109375" style="104" customWidth="1"/>
    <col min="13300" max="13300" width="10" style="104" customWidth="1"/>
    <col min="13301" max="13301" width="11.42578125" style="104"/>
    <col min="13302" max="13303" width="14.7109375" style="104" customWidth="1"/>
    <col min="13304" max="13304" width="12.85546875" style="104" customWidth="1"/>
    <col min="13305" max="13305" width="3.28515625" style="104" customWidth="1"/>
    <col min="13306" max="13306" width="30.28515625" style="104" customWidth="1"/>
    <col min="13307" max="13307" width="5" style="104" customWidth="1"/>
    <col min="13308" max="13308" width="11.42578125" style="104"/>
    <col min="13309" max="13309" width="14.28515625" style="104" customWidth="1"/>
    <col min="13310" max="13310" width="5.7109375" style="104" customWidth="1"/>
    <col min="13311" max="13311" width="11.42578125" style="104"/>
    <col min="13312" max="13312" width="17.28515625" style="104" customWidth="1"/>
    <col min="13313" max="13313" width="12.7109375" style="104" customWidth="1"/>
    <col min="13314" max="13314" width="11.42578125" style="104"/>
    <col min="13315" max="13315" width="5.28515625" style="104" customWidth="1"/>
    <col min="13316" max="13316" width="11.42578125" style="104"/>
    <col min="13317" max="13317" width="17" style="104" customWidth="1"/>
    <col min="13318" max="13318" width="6.28515625" style="104" customWidth="1"/>
    <col min="13319" max="13319" width="11.42578125" style="104"/>
    <col min="13320" max="13320" width="14.28515625" style="104" customWidth="1"/>
    <col min="13321" max="13321" width="7.5703125" style="104" customWidth="1"/>
    <col min="13322" max="13322" width="11.42578125" style="104"/>
    <col min="13323" max="13324" width="14.28515625" style="104" customWidth="1"/>
    <col min="13325" max="13325" width="20.85546875" style="104" customWidth="1"/>
    <col min="13326" max="13326" width="14.42578125" style="104" customWidth="1"/>
    <col min="13327" max="13327" width="15" style="104" customWidth="1"/>
    <col min="13328" max="13328" width="2.7109375" style="104" customWidth="1"/>
    <col min="13329" max="13329" width="11.7109375" style="104" customWidth="1"/>
    <col min="13330" max="13330" width="11.5703125" style="104" customWidth="1"/>
    <col min="13331" max="13331" width="2.28515625" style="104" customWidth="1"/>
    <col min="13332" max="13332" width="41" style="104" customWidth="1"/>
    <col min="13333" max="13333" width="14.28515625" style="104" customWidth="1"/>
    <col min="13334" max="13335" width="11.5703125" style="104" customWidth="1"/>
    <col min="13336" max="13336" width="21.85546875" style="104" customWidth="1"/>
    <col min="13337" max="13528" width="11.42578125" style="104"/>
    <col min="13529" max="13529" width="21.85546875" style="104" customWidth="1"/>
    <col min="13530" max="13530" width="13.85546875" style="104" customWidth="1"/>
    <col min="13531" max="13531" width="38.7109375" style="104" customWidth="1"/>
    <col min="13532" max="13532" width="3" style="104" bestFit="1" customWidth="1"/>
    <col min="13533" max="13533" width="32.28515625" style="104" customWidth="1"/>
    <col min="13534" max="13534" width="46.28515625" style="104" customWidth="1"/>
    <col min="13535" max="13535" width="19" style="104" customWidth="1"/>
    <col min="13536" max="13536" width="11.42578125" style="104"/>
    <col min="13537" max="13537" width="17.7109375" style="104" customWidth="1"/>
    <col min="13538" max="13538" width="11.42578125" style="104"/>
    <col min="13539" max="13539" width="22.28515625" style="104" customWidth="1"/>
    <col min="13540" max="13540" width="5.28515625" style="104" customWidth="1"/>
    <col min="13541" max="13541" width="36.28515625" style="104" customWidth="1"/>
    <col min="13542" max="13542" width="5.7109375" style="104" customWidth="1"/>
    <col min="13543" max="13543" width="11.42578125" style="104"/>
    <col min="13544" max="13544" width="20.7109375" style="104" customWidth="1"/>
    <col min="13545" max="13545" width="4.85546875" style="104" customWidth="1"/>
    <col min="13546" max="13546" width="11.42578125" style="104"/>
    <col min="13547" max="13547" width="24.7109375" style="104" customWidth="1"/>
    <col min="13548" max="13548" width="12.28515625" style="104" customWidth="1"/>
    <col min="13549" max="13549" width="11.42578125" style="104"/>
    <col min="13550" max="13550" width="3.42578125" style="104" customWidth="1"/>
    <col min="13551" max="13551" width="11.42578125" style="104"/>
    <col min="13552" max="13552" width="17.7109375" style="104" customWidth="1"/>
    <col min="13553" max="13553" width="3.42578125" style="104" customWidth="1"/>
    <col min="13554" max="13554" width="11.42578125" style="104"/>
    <col min="13555" max="13555" width="23.7109375" style="104" customWidth="1"/>
    <col min="13556" max="13556" width="10" style="104" customWidth="1"/>
    <col min="13557" max="13557" width="11.42578125" style="104"/>
    <col min="13558" max="13559" width="14.7109375" style="104" customWidth="1"/>
    <col min="13560" max="13560" width="12.85546875" style="104" customWidth="1"/>
    <col min="13561" max="13561" width="3.28515625" style="104" customWidth="1"/>
    <col min="13562" max="13562" width="30.28515625" style="104" customWidth="1"/>
    <col min="13563" max="13563" width="5" style="104" customWidth="1"/>
    <col min="13564" max="13564" width="11.42578125" style="104"/>
    <col min="13565" max="13565" width="14.28515625" style="104" customWidth="1"/>
    <col min="13566" max="13566" width="5.7109375" style="104" customWidth="1"/>
    <col min="13567" max="13567" width="11.42578125" style="104"/>
    <col min="13568" max="13568" width="17.28515625" style="104" customWidth="1"/>
    <col min="13569" max="13569" width="12.7109375" style="104" customWidth="1"/>
    <col min="13570" max="13570" width="11.42578125" style="104"/>
    <col min="13571" max="13571" width="5.28515625" style="104" customWidth="1"/>
    <col min="13572" max="13572" width="11.42578125" style="104"/>
    <col min="13573" max="13573" width="17" style="104" customWidth="1"/>
    <col min="13574" max="13574" width="6.28515625" style="104" customWidth="1"/>
    <col min="13575" max="13575" width="11.42578125" style="104"/>
    <col min="13576" max="13576" width="14.28515625" style="104" customWidth="1"/>
    <col min="13577" max="13577" width="7.5703125" style="104" customWidth="1"/>
    <col min="13578" max="13578" width="11.42578125" style="104"/>
    <col min="13579" max="13580" width="14.28515625" style="104" customWidth="1"/>
    <col min="13581" max="13581" width="20.85546875" style="104" customWidth="1"/>
    <col min="13582" max="13582" width="14.42578125" style="104" customWidth="1"/>
    <col min="13583" max="13583" width="15" style="104" customWidth="1"/>
    <col min="13584" max="13584" width="2.7109375" style="104" customWidth="1"/>
    <col min="13585" max="13585" width="11.7109375" style="104" customWidth="1"/>
    <col min="13586" max="13586" width="11.5703125" style="104" customWidth="1"/>
    <col min="13587" max="13587" width="2.28515625" style="104" customWidth="1"/>
    <col min="13588" max="13588" width="41" style="104" customWidth="1"/>
    <col min="13589" max="13589" width="14.28515625" style="104" customWidth="1"/>
    <col min="13590" max="13591" width="11.5703125" style="104" customWidth="1"/>
    <col min="13592" max="13592" width="21.85546875" style="104" customWidth="1"/>
    <col min="13593" max="13784" width="11.42578125" style="104"/>
    <col min="13785" max="13785" width="21.85546875" style="104" customWidth="1"/>
    <col min="13786" max="13786" width="13.85546875" style="104" customWidth="1"/>
    <col min="13787" max="13787" width="38.7109375" style="104" customWidth="1"/>
    <col min="13788" max="13788" width="3" style="104" bestFit="1" customWidth="1"/>
    <col min="13789" max="13789" width="32.28515625" style="104" customWidth="1"/>
    <col min="13790" max="13790" width="46.28515625" style="104" customWidth="1"/>
    <col min="13791" max="13791" width="19" style="104" customWidth="1"/>
    <col min="13792" max="13792" width="11.42578125" style="104"/>
    <col min="13793" max="13793" width="17.7109375" style="104" customWidth="1"/>
    <col min="13794" max="13794" width="11.42578125" style="104"/>
    <col min="13795" max="13795" width="22.28515625" style="104" customWidth="1"/>
    <col min="13796" max="13796" width="5.28515625" style="104" customWidth="1"/>
    <col min="13797" max="13797" width="36.28515625" style="104" customWidth="1"/>
    <col min="13798" max="13798" width="5.7109375" style="104" customWidth="1"/>
    <col min="13799" max="13799" width="11.42578125" style="104"/>
    <col min="13800" max="13800" width="20.7109375" style="104" customWidth="1"/>
    <col min="13801" max="13801" width="4.85546875" style="104" customWidth="1"/>
    <col min="13802" max="13802" width="11.42578125" style="104"/>
    <col min="13803" max="13803" width="24.7109375" style="104" customWidth="1"/>
    <col min="13804" max="13804" width="12.28515625" style="104" customWidth="1"/>
    <col min="13805" max="13805" width="11.42578125" style="104"/>
    <col min="13806" max="13806" width="3.42578125" style="104" customWidth="1"/>
    <col min="13807" max="13807" width="11.42578125" style="104"/>
    <col min="13808" max="13808" width="17.7109375" style="104" customWidth="1"/>
    <col min="13809" max="13809" width="3.42578125" style="104" customWidth="1"/>
    <col min="13810" max="13810" width="11.42578125" style="104"/>
    <col min="13811" max="13811" width="23.7109375" style="104" customWidth="1"/>
    <col min="13812" max="13812" width="10" style="104" customWidth="1"/>
    <col min="13813" max="13813" width="11.42578125" style="104"/>
    <col min="13814" max="13815" width="14.7109375" style="104" customWidth="1"/>
    <col min="13816" max="13816" width="12.85546875" style="104" customWidth="1"/>
    <col min="13817" max="13817" width="3.28515625" style="104" customWidth="1"/>
    <col min="13818" max="13818" width="30.28515625" style="104" customWidth="1"/>
    <col min="13819" max="13819" width="5" style="104" customWidth="1"/>
    <col min="13820" max="13820" width="11.42578125" style="104"/>
    <col min="13821" max="13821" width="14.28515625" style="104" customWidth="1"/>
    <col min="13822" max="13822" width="5.7109375" style="104" customWidth="1"/>
    <col min="13823" max="13823" width="11.42578125" style="104"/>
    <col min="13824" max="13824" width="17.28515625" style="104" customWidth="1"/>
    <col min="13825" max="13825" width="12.7109375" style="104" customWidth="1"/>
    <col min="13826" max="13826" width="11.42578125" style="104"/>
    <col min="13827" max="13827" width="5.28515625" style="104" customWidth="1"/>
    <col min="13828" max="13828" width="11.42578125" style="104"/>
    <col min="13829" max="13829" width="17" style="104" customWidth="1"/>
    <col min="13830" max="13830" width="6.28515625" style="104" customWidth="1"/>
    <col min="13831" max="13831" width="11.42578125" style="104"/>
    <col min="13832" max="13832" width="14.28515625" style="104" customWidth="1"/>
    <col min="13833" max="13833" width="7.5703125" style="104" customWidth="1"/>
    <col min="13834" max="13834" width="11.42578125" style="104"/>
    <col min="13835" max="13836" width="14.28515625" style="104" customWidth="1"/>
    <col min="13837" max="13837" width="20.85546875" style="104" customWidth="1"/>
    <col min="13838" max="13838" width="14.42578125" style="104" customWidth="1"/>
    <col min="13839" max="13839" width="15" style="104" customWidth="1"/>
    <col min="13840" max="13840" width="2.7109375" style="104" customWidth="1"/>
    <col min="13841" max="13841" width="11.7109375" style="104" customWidth="1"/>
    <col min="13842" max="13842" width="11.5703125" style="104" customWidth="1"/>
    <col min="13843" max="13843" width="2.28515625" style="104" customWidth="1"/>
    <col min="13844" max="13844" width="41" style="104" customWidth="1"/>
    <col min="13845" max="13845" width="14.28515625" style="104" customWidth="1"/>
    <col min="13846" max="13847" width="11.5703125" style="104" customWidth="1"/>
    <col min="13848" max="13848" width="21.85546875" style="104" customWidth="1"/>
    <col min="13849" max="14040" width="11.42578125" style="104"/>
    <col min="14041" max="14041" width="21.85546875" style="104" customWidth="1"/>
    <col min="14042" max="14042" width="13.85546875" style="104" customWidth="1"/>
    <col min="14043" max="14043" width="38.7109375" style="104" customWidth="1"/>
    <col min="14044" max="14044" width="3" style="104" bestFit="1" customWidth="1"/>
    <col min="14045" max="14045" width="32.28515625" style="104" customWidth="1"/>
    <col min="14046" max="14046" width="46.28515625" style="104" customWidth="1"/>
    <col min="14047" max="14047" width="19" style="104" customWidth="1"/>
    <col min="14048" max="14048" width="11.42578125" style="104"/>
    <col min="14049" max="14049" width="17.7109375" style="104" customWidth="1"/>
    <col min="14050" max="14050" width="11.42578125" style="104"/>
    <col min="14051" max="14051" width="22.28515625" style="104" customWidth="1"/>
    <col min="14052" max="14052" width="5.28515625" style="104" customWidth="1"/>
    <col min="14053" max="14053" width="36.28515625" style="104" customWidth="1"/>
    <col min="14054" max="14054" width="5.7109375" style="104" customWidth="1"/>
    <col min="14055" max="14055" width="11.42578125" style="104"/>
    <col min="14056" max="14056" width="20.7109375" style="104" customWidth="1"/>
    <col min="14057" max="14057" width="4.85546875" style="104" customWidth="1"/>
    <col min="14058" max="14058" width="11.42578125" style="104"/>
    <col min="14059" max="14059" width="24.7109375" style="104" customWidth="1"/>
    <col min="14060" max="14060" width="12.28515625" style="104" customWidth="1"/>
    <col min="14061" max="14061" width="11.42578125" style="104"/>
    <col min="14062" max="14062" width="3.42578125" style="104" customWidth="1"/>
    <col min="14063" max="14063" width="11.42578125" style="104"/>
    <col min="14064" max="14064" width="17.7109375" style="104" customWidth="1"/>
    <col min="14065" max="14065" width="3.42578125" style="104" customWidth="1"/>
    <col min="14066" max="14066" width="11.42578125" style="104"/>
    <col min="14067" max="14067" width="23.7109375" style="104" customWidth="1"/>
    <col min="14068" max="14068" width="10" style="104" customWidth="1"/>
    <col min="14069" max="14069" width="11.42578125" style="104"/>
    <col min="14070" max="14071" width="14.7109375" style="104" customWidth="1"/>
    <col min="14072" max="14072" width="12.85546875" style="104" customWidth="1"/>
    <col min="14073" max="14073" width="3.28515625" style="104" customWidth="1"/>
    <col min="14074" max="14074" width="30.28515625" style="104" customWidth="1"/>
    <col min="14075" max="14075" width="5" style="104" customWidth="1"/>
    <col min="14076" max="14076" width="11.42578125" style="104"/>
    <col min="14077" max="14077" width="14.28515625" style="104" customWidth="1"/>
    <col min="14078" max="14078" width="5.7109375" style="104" customWidth="1"/>
    <col min="14079" max="14079" width="11.42578125" style="104"/>
    <col min="14080" max="14080" width="17.28515625" style="104" customWidth="1"/>
    <col min="14081" max="14081" width="12.7109375" style="104" customWidth="1"/>
    <col min="14082" max="14082" width="11.42578125" style="104"/>
    <col min="14083" max="14083" width="5.28515625" style="104" customWidth="1"/>
    <col min="14084" max="14084" width="11.42578125" style="104"/>
    <col min="14085" max="14085" width="17" style="104" customWidth="1"/>
    <col min="14086" max="14086" width="6.28515625" style="104" customWidth="1"/>
    <col min="14087" max="14087" width="11.42578125" style="104"/>
    <col min="14088" max="14088" width="14.28515625" style="104" customWidth="1"/>
    <col min="14089" max="14089" width="7.5703125" style="104" customWidth="1"/>
    <col min="14090" max="14090" width="11.42578125" style="104"/>
    <col min="14091" max="14092" width="14.28515625" style="104" customWidth="1"/>
    <col min="14093" max="14093" width="20.85546875" style="104" customWidth="1"/>
    <col min="14094" max="14094" width="14.42578125" style="104" customWidth="1"/>
    <col min="14095" max="14095" width="15" style="104" customWidth="1"/>
    <col min="14096" max="14096" width="2.7109375" style="104" customWidth="1"/>
    <col min="14097" max="14097" width="11.7109375" style="104" customWidth="1"/>
    <col min="14098" max="14098" width="11.5703125" style="104" customWidth="1"/>
    <col min="14099" max="14099" width="2.28515625" style="104" customWidth="1"/>
    <col min="14100" max="14100" width="41" style="104" customWidth="1"/>
    <col min="14101" max="14101" width="14.28515625" style="104" customWidth="1"/>
    <col min="14102" max="14103" width="11.5703125" style="104" customWidth="1"/>
    <col min="14104" max="14104" width="21.85546875" style="104" customWidth="1"/>
    <col min="14105" max="14296" width="11.42578125" style="104"/>
    <col min="14297" max="14297" width="21.85546875" style="104" customWidth="1"/>
    <col min="14298" max="14298" width="13.85546875" style="104" customWidth="1"/>
    <col min="14299" max="14299" width="38.7109375" style="104" customWidth="1"/>
    <col min="14300" max="14300" width="3" style="104" bestFit="1" customWidth="1"/>
    <col min="14301" max="14301" width="32.28515625" style="104" customWidth="1"/>
    <col min="14302" max="14302" width="46.28515625" style="104" customWidth="1"/>
    <col min="14303" max="14303" width="19" style="104" customWidth="1"/>
    <col min="14304" max="14304" width="11.42578125" style="104"/>
    <col min="14305" max="14305" width="17.7109375" style="104" customWidth="1"/>
    <col min="14306" max="14306" width="11.42578125" style="104"/>
    <col min="14307" max="14307" width="22.28515625" style="104" customWidth="1"/>
    <col min="14308" max="14308" width="5.28515625" style="104" customWidth="1"/>
    <col min="14309" max="14309" width="36.28515625" style="104" customWidth="1"/>
    <col min="14310" max="14310" width="5.7109375" style="104" customWidth="1"/>
    <col min="14311" max="14311" width="11.42578125" style="104"/>
    <col min="14312" max="14312" width="20.7109375" style="104" customWidth="1"/>
    <col min="14313" max="14313" width="4.85546875" style="104" customWidth="1"/>
    <col min="14314" max="14314" width="11.42578125" style="104"/>
    <col min="14315" max="14315" width="24.7109375" style="104" customWidth="1"/>
    <col min="14316" max="14316" width="12.28515625" style="104" customWidth="1"/>
    <col min="14317" max="14317" width="11.42578125" style="104"/>
    <col min="14318" max="14318" width="3.42578125" style="104" customWidth="1"/>
    <col min="14319" max="14319" width="11.42578125" style="104"/>
    <col min="14320" max="14320" width="17.7109375" style="104" customWidth="1"/>
    <col min="14321" max="14321" width="3.42578125" style="104" customWidth="1"/>
    <col min="14322" max="14322" width="11.42578125" style="104"/>
    <col min="14323" max="14323" width="23.7109375" style="104" customWidth="1"/>
    <col min="14324" max="14324" width="10" style="104" customWidth="1"/>
    <col min="14325" max="14325" width="11.42578125" style="104"/>
    <col min="14326" max="14327" width="14.7109375" style="104" customWidth="1"/>
    <col min="14328" max="14328" width="12.85546875" style="104" customWidth="1"/>
    <col min="14329" max="14329" width="3.28515625" style="104" customWidth="1"/>
    <col min="14330" max="14330" width="30.28515625" style="104" customWidth="1"/>
    <col min="14331" max="14331" width="5" style="104" customWidth="1"/>
    <col min="14332" max="14332" width="11.42578125" style="104"/>
    <col min="14333" max="14333" width="14.28515625" style="104" customWidth="1"/>
    <col min="14334" max="14334" width="5.7109375" style="104" customWidth="1"/>
    <col min="14335" max="14335" width="11.42578125" style="104"/>
    <col min="14336" max="14336" width="17.28515625" style="104" customWidth="1"/>
    <col min="14337" max="14337" width="12.7109375" style="104" customWidth="1"/>
    <col min="14338" max="14338" width="11.42578125" style="104"/>
    <col min="14339" max="14339" width="5.28515625" style="104" customWidth="1"/>
    <col min="14340" max="14340" width="11.42578125" style="104"/>
    <col min="14341" max="14341" width="17" style="104" customWidth="1"/>
    <col min="14342" max="14342" width="6.28515625" style="104" customWidth="1"/>
    <col min="14343" max="14343" width="11.42578125" style="104"/>
    <col min="14344" max="14344" width="14.28515625" style="104" customWidth="1"/>
    <col min="14345" max="14345" width="7.5703125" style="104" customWidth="1"/>
    <col min="14346" max="14346" width="11.42578125" style="104"/>
    <col min="14347" max="14348" width="14.28515625" style="104" customWidth="1"/>
    <col min="14349" max="14349" width="20.85546875" style="104" customWidth="1"/>
    <col min="14350" max="14350" width="14.42578125" style="104" customWidth="1"/>
    <col min="14351" max="14351" width="15" style="104" customWidth="1"/>
    <col min="14352" max="14352" width="2.7109375" style="104" customWidth="1"/>
    <col min="14353" max="14353" width="11.7109375" style="104" customWidth="1"/>
    <col min="14354" max="14354" width="11.5703125" style="104" customWidth="1"/>
    <col min="14355" max="14355" width="2.28515625" style="104" customWidth="1"/>
    <col min="14356" max="14356" width="41" style="104" customWidth="1"/>
    <col min="14357" max="14357" width="14.28515625" style="104" customWidth="1"/>
    <col min="14358" max="14359" width="11.5703125" style="104" customWidth="1"/>
    <col min="14360" max="14360" width="21.85546875" style="104" customWidth="1"/>
    <col min="14361" max="14552" width="11.42578125" style="104"/>
    <col min="14553" max="14553" width="21.85546875" style="104" customWidth="1"/>
    <col min="14554" max="14554" width="13.85546875" style="104" customWidth="1"/>
    <col min="14555" max="14555" width="38.7109375" style="104" customWidth="1"/>
    <col min="14556" max="14556" width="3" style="104" bestFit="1" customWidth="1"/>
    <col min="14557" max="14557" width="32.28515625" style="104" customWidth="1"/>
    <col min="14558" max="14558" width="46.28515625" style="104" customWidth="1"/>
    <col min="14559" max="14559" width="19" style="104" customWidth="1"/>
    <col min="14560" max="14560" width="11.42578125" style="104"/>
    <col min="14561" max="14561" width="17.7109375" style="104" customWidth="1"/>
    <col min="14562" max="14562" width="11.42578125" style="104"/>
    <col min="14563" max="14563" width="22.28515625" style="104" customWidth="1"/>
    <col min="14564" max="14564" width="5.28515625" style="104" customWidth="1"/>
    <col min="14565" max="14565" width="36.28515625" style="104" customWidth="1"/>
    <col min="14566" max="14566" width="5.7109375" style="104" customWidth="1"/>
    <col min="14567" max="14567" width="11.42578125" style="104"/>
    <col min="14568" max="14568" width="20.7109375" style="104" customWidth="1"/>
    <col min="14569" max="14569" width="4.85546875" style="104" customWidth="1"/>
    <col min="14570" max="14570" width="11.42578125" style="104"/>
    <col min="14571" max="14571" width="24.7109375" style="104" customWidth="1"/>
    <col min="14572" max="14572" width="12.28515625" style="104" customWidth="1"/>
    <col min="14573" max="14573" width="11.42578125" style="104"/>
    <col min="14574" max="14574" width="3.42578125" style="104" customWidth="1"/>
    <col min="14575" max="14575" width="11.42578125" style="104"/>
    <col min="14576" max="14576" width="17.7109375" style="104" customWidth="1"/>
    <col min="14577" max="14577" width="3.42578125" style="104" customWidth="1"/>
    <col min="14578" max="14578" width="11.42578125" style="104"/>
    <col min="14579" max="14579" width="23.7109375" style="104" customWidth="1"/>
    <col min="14580" max="14580" width="10" style="104" customWidth="1"/>
    <col min="14581" max="14581" width="11.42578125" style="104"/>
    <col min="14582" max="14583" width="14.7109375" style="104" customWidth="1"/>
    <col min="14584" max="14584" width="12.85546875" style="104" customWidth="1"/>
    <col min="14585" max="14585" width="3.28515625" style="104" customWidth="1"/>
    <col min="14586" max="14586" width="30.28515625" style="104" customWidth="1"/>
    <col min="14587" max="14587" width="5" style="104" customWidth="1"/>
    <col min="14588" max="14588" width="11.42578125" style="104"/>
    <col min="14589" max="14589" width="14.28515625" style="104" customWidth="1"/>
    <col min="14590" max="14590" width="5.7109375" style="104" customWidth="1"/>
    <col min="14591" max="14591" width="11.42578125" style="104"/>
    <col min="14592" max="14592" width="17.28515625" style="104" customWidth="1"/>
    <col min="14593" max="14593" width="12.7109375" style="104" customWidth="1"/>
    <col min="14594" max="14594" width="11.42578125" style="104"/>
    <col min="14595" max="14595" width="5.28515625" style="104" customWidth="1"/>
    <col min="14596" max="14596" width="11.42578125" style="104"/>
    <col min="14597" max="14597" width="17" style="104" customWidth="1"/>
    <col min="14598" max="14598" width="6.28515625" style="104" customWidth="1"/>
    <col min="14599" max="14599" width="11.42578125" style="104"/>
    <col min="14600" max="14600" width="14.28515625" style="104" customWidth="1"/>
    <col min="14601" max="14601" width="7.5703125" style="104" customWidth="1"/>
    <col min="14602" max="14602" width="11.42578125" style="104"/>
    <col min="14603" max="14604" width="14.28515625" style="104" customWidth="1"/>
    <col min="14605" max="14605" width="20.85546875" style="104" customWidth="1"/>
    <col min="14606" max="14606" width="14.42578125" style="104" customWidth="1"/>
    <col min="14607" max="14607" width="15" style="104" customWidth="1"/>
    <col min="14608" max="14608" width="2.7109375" style="104" customWidth="1"/>
    <col min="14609" max="14609" width="11.7109375" style="104" customWidth="1"/>
    <col min="14610" max="14610" width="11.5703125" style="104" customWidth="1"/>
    <col min="14611" max="14611" width="2.28515625" style="104" customWidth="1"/>
    <col min="14612" max="14612" width="41" style="104" customWidth="1"/>
    <col min="14613" max="14613" width="14.28515625" style="104" customWidth="1"/>
    <col min="14614" max="14615" width="11.5703125" style="104" customWidth="1"/>
    <col min="14616" max="14616" width="21.85546875" style="104" customWidth="1"/>
    <col min="14617" max="14808" width="11.42578125" style="104"/>
    <col min="14809" max="14809" width="21.85546875" style="104" customWidth="1"/>
    <col min="14810" max="14810" width="13.85546875" style="104" customWidth="1"/>
    <col min="14811" max="14811" width="38.7109375" style="104" customWidth="1"/>
    <col min="14812" max="14812" width="3" style="104" bestFit="1" customWidth="1"/>
    <col min="14813" max="14813" width="32.28515625" style="104" customWidth="1"/>
    <col min="14814" max="14814" width="46.28515625" style="104" customWidth="1"/>
    <col min="14815" max="14815" width="19" style="104" customWidth="1"/>
    <col min="14816" max="14816" width="11.42578125" style="104"/>
    <col min="14817" max="14817" width="17.7109375" style="104" customWidth="1"/>
    <col min="14818" max="14818" width="11.42578125" style="104"/>
    <col min="14819" max="14819" width="22.28515625" style="104" customWidth="1"/>
    <col min="14820" max="14820" width="5.28515625" style="104" customWidth="1"/>
    <col min="14821" max="14821" width="36.28515625" style="104" customWidth="1"/>
    <col min="14822" max="14822" width="5.7109375" style="104" customWidth="1"/>
    <col min="14823" max="14823" width="11.42578125" style="104"/>
    <col min="14824" max="14824" width="20.7109375" style="104" customWidth="1"/>
    <col min="14825" max="14825" width="4.85546875" style="104" customWidth="1"/>
    <col min="14826" max="14826" width="11.42578125" style="104"/>
    <col min="14827" max="14827" width="24.7109375" style="104" customWidth="1"/>
    <col min="14828" max="14828" width="12.28515625" style="104" customWidth="1"/>
    <col min="14829" max="14829" width="11.42578125" style="104"/>
    <col min="14830" max="14830" width="3.42578125" style="104" customWidth="1"/>
    <col min="14831" max="14831" width="11.42578125" style="104"/>
    <col min="14832" max="14832" width="17.7109375" style="104" customWidth="1"/>
    <col min="14833" max="14833" width="3.42578125" style="104" customWidth="1"/>
    <col min="14834" max="14834" width="11.42578125" style="104"/>
    <col min="14835" max="14835" width="23.7109375" style="104" customWidth="1"/>
    <col min="14836" max="14836" width="10" style="104" customWidth="1"/>
    <col min="14837" max="14837" width="11.42578125" style="104"/>
    <col min="14838" max="14839" width="14.7109375" style="104" customWidth="1"/>
    <col min="14840" max="14840" width="12.85546875" style="104" customWidth="1"/>
    <col min="14841" max="14841" width="3.28515625" style="104" customWidth="1"/>
    <col min="14842" max="14842" width="30.28515625" style="104" customWidth="1"/>
    <col min="14843" max="14843" width="5" style="104" customWidth="1"/>
    <col min="14844" max="14844" width="11.42578125" style="104"/>
    <col min="14845" max="14845" width="14.28515625" style="104" customWidth="1"/>
    <col min="14846" max="14846" width="5.7109375" style="104" customWidth="1"/>
    <col min="14847" max="14847" width="11.42578125" style="104"/>
    <col min="14848" max="14848" width="17.28515625" style="104" customWidth="1"/>
    <col min="14849" max="14849" width="12.7109375" style="104" customWidth="1"/>
    <col min="14850" max="14850" width="11.42578125" style="104"/>
    <col min="14851" max="14851" width="5.28515625" style="104" customWidth="1"/>
    <col min="14852" max="14852" width="11.42578125" style="104"/>
    <col min="14853" max="14853" width="17" style="104" customWidth="1"/>
    <col min="14854" max="14854" width="6.28515625" style="104" customWidth="1"/>
    <col min="14855" max="14855" width="11.42578125" style="104"/>
    <col min="14856" max="14856" width="14.28515625" style="104" customWidth="1"/>
    <col min="14857" max="14857" width="7.5703125" style="104" customWidth="1"/>
    <col min="14858" max="14858" width="11.42578125" style="104"/>
    <col min="14859" max="14860" width="14.28515625" style="104" customWidth="1"/>
    <col min="14861" max="14861" width="20.85546875" style="104" customWidth="1"/>
    <col min="14862" max="14862" width="14.42578125" style="104" customWidth="1"/>
    <col min="14863" max="14863" width="15" style="104" customWidth="1"/>
    <col min="14864" max="14864" width="2.7109375" style="104" customWidth="1"/>
    <col min="14865" max="14865" width="11.7109375" style="104" customWidth="1"/>
    <col min="14866" max="14866" width="11.5703125" style="104" customWidth="1"/>
    <col min="14867" max="14867" width="2.28515625" style="104" customWidth="1"/>
    <col min="14868" max="14868" width="41" style="104" customWidth="1"/>
    <col min="14869" max="14869" width="14.28515625" style="104" customWidth="1"/>
    <col min="14870" max="14871" width="11.5703125" style="104" customWidth="1"/>
    <col min="14872" max="14872" width="21.85546875" style="104" customWidth="1"/>
    <col min="14873" max="15064" width="11.42578125" style="104"/>
    <col min="15065" max="15065" width="21.85546875" style="104" customWidth="1"/>
    <col min="15066" max="15066" width="13.85546875" style="104" customWidth="1"/>
    <col min="15067" max="15067" width="38.7109375" style="104" customWidth="1"/>
    <col min="15068" max="15068" width="3" style="104" bestFit="1" customWidth="1"/>
    <col min="15069" max="15069" width="32.28515625" style="104" customWidth="1"/>
    <col min="15070" max="15070" width="46.28515625" style="104" customWidth="1"/>
    <col min="15071" max="15071" width="19" style="104" customWidth="1"/>
    <col min="15072" max="15072" width="11.42578125" style="104"/>
    <col min="15073" max="15073" width="17.7109375" style="104" customWidth="1"/>
    <col min="15074" max="15074" width="11.42578125" style="104"/>
    <col min="15075" max="15075" width="22.28515625" style="104" customWidth="1"/>
    <col min="15076" max="15076" width="5.28515625" style="104" customWidth="1"/>
    <col min="15077" max="15077" width="36.28515625" style="104" customWidth="1"/>
    <col min="15078" max="15078" width="5.7109375" style="104" customWidth="1"/>
    <col min="15079" max="15079" width="11.42578125" style="104"/>
    <col min="15080" max="15080" width="20.7109375" style="104" customWidth="1"/>
    <col min="15081" max="15081" width="4.85546875" style="104" customWidth="1"/>
    <col min="15082" max="15082" width="11.42578125" style="104"/>
    <col min="15083" max="15083" width="24.7109375" style="104" customWidth="1"/>
    <col min="15084" max="15084" width="12.28515625" style="104" customWidth="1"/>
    <col min="15085" max="15085" width="11.42578125" style="104"/>
    <col min="15086" max="15086" width="3.42578125" style="104" customWidth="1"/>
    <col min="15087" max="15087" width="11.42578125" style="104"/>
    <col min="15088" max="15088" width="17.7109375" style="104" customWidth="1"/>
    <col min="15089" max="15089" width="3.42578125" style="104" customWidth="1"/>
    <col min="15090" max="15090" width="11.42578125" style="104"/>
    <col min="15091" max="15091" width="23.7109375" style="104" customWidth="1"/>
    <col min="15092" max="15092" width="10" style="104" customWidth="1"/>
    <col min="15093" max="15093" width="11.42578125" style="104"/>
    <col min="15094" max="15095" width="14.7109375" style="104" customWidth="1"/>
    <col min="15096" max="15096" width="12.85546875" style="104" customWidth="1"/>
    <col min="15097" max="15097" width="3.28515625" style="104" customWidth="1"/>
    <col min="15098" max="15098" width="30.28515625" style="104" customWidth="1"/>
    <col min="15099" max="15099" width="5" style="104" customWidth="1"/>
    <col min="15100" max="15100" width="11.42578125" style="104"/>
    <col min="15101" max="15101" width="14.28515625" style="104" customWidth="1"/>
    <col min="15102" max="15102" width="5.7109375" style="104" customWidth="1"/>
    <col min="15103" max="15103" width="11.42578125" style="104"/>
    <col min="15104" max="15104" width="17.28515625" style="104" customWidth="1"/>
    <col min="15105" max="15105" width="12.7109375" style="104" customWidth="1"/>
    <col min="15106" max="15106" width="11.42578125" style="104"/>
    <col min="15107" max="15107" width="5.28515625" style="104" customWidth="1"/>
    <col min="15108" max="15108" width="11.42578125" style="104"/>
    <col min="15109" max="15109" width="17" style="104" customWidth="1"/>
    <col min="15110" max="15110" width="6.28515625" style="104" customWidth="1"/>
    <col min="15111" max="15111" width="11.42578125" style="104"/>
    <col min="15112" max="15112" width="14.28515625" style="104" customWidth="1"/>
    <col min="15113" max="15113" width="7.5703125" style="104" customWidth="1"/>
    <col min="15114" max="15114" width="11.42578125" style="104"/>
    <col min="15115" max="15116" width="14.28515625" style="104" customWidth="1"/>
    <col min="15117" max="15117" width="20.85546875" style="104" customWidth="1"/>
    <col min="15118" max="15118" width="14.42578125" style="104" customWidth="1"/>
    <col min="15119" max="15119" width="15" style="104" customWidth="1"/>
    <col min="15120" max="15120" width="2.7109375" style="104" customWidth="1"/>
    <col min="15121" max="15121" width="11.7109375" style="104" customWidth="1"/>
    <col min="15122" max="15122" width="11.5703125" style="104" customWidth="1"/>
    <col min="15123" max="15123" width="2.28515625" style="104" customWidth="1"/>
    <col min="15124" max="15124" width="41" style="104" customWidth="1"/>
    <col min="15125" max="15125" width="14.28515625" style="104" customWidth="1"/>
    <col min="15126" max="15127" width="11.5703125" style="104" customWidth="1"/>
    <col min="15128" max="15128" width="21.85546875" style="104" customWidth="1"/>
    <col min="15129" max="15320" width="11.42578125" style="104"/>
    <col min="15321" max="15321" width="21.85546875" style="104" customWidth="1"/>
    <col min="15322" max="15322" width="13.85546875" style="104" customWidth="1"/>
    <col min="15323" max="15323" width="38.7109375" style="104" customWidth="1"/>
    <col min="15324" max="15324" width="3" style="104" bestFit="1" customWidth="1"/>
    <col min="15325" max="15325" width="32.28515625" style="104" customWidth="1"/>
    <col min="15326" max="15326" width="46.28515625" style="104" customWidth="1"/>
    <col min="15327" max="15327" width="19" style="104" customWidth="1"/>
    <col min="15328" max="15328" width="11.42578125" style="104"/>
    <col min="15329" max="15329" width="17.7109375" style="104" customWidth="1"/>
    <col min="15330" max="15330" width="11.42578125" style="104"/>
    <col min="15331" max="15331" width="22.28515625" style="104" customWidth="1"/>
    <col min="15332" max="15332" width="5.28515625" style="104" customWidth="1"/>
    <col min="15333" max="15333" width="36.28515625" style="104" customWidth="1"/>
    <col min="15334" max="15334" width="5.7109375" style="104" customWidth="1"/>
    <col min="15335" max="15335" width="11.42578125" style="104"/>
    <col min="15336" max="15336" width="20.7109375" style="104" customWidth="1"/>
    <col min="15337" max="15337" width="4.85546875" style="104" customWidth="1"/>
    <col min="15338" max="15338" width="11.42578125" style="104"/>
    <col min="15339" max="15339" width="24.7109375" style="104" customWidth="1"/>
    <col min="15340" max="15340" width="12.28515625" style="104" customWidth="1"/>
    <col min="15341" max="15341" width="11.42578125" style="104"/>
    <col min="15342" max="15342" width="3.42578125" style="104" customWidth="1"/>
    <col min="15343" max="15343" width="11.42578125" style="104"/>
    <col min="15344" max="15344" width="17.7109375" style="104" customWidth="1"/>
    <col min="15345" max="15345" width="3.42578125" style="104" customWidth="1"/>
    <col min="15346" max="15346" width="11.42578125" style="104"/>
    <col min="15347" max="15347" width="23.7109375" style="104" customWidth="1"/>
    <col min="15348" max="15348" width="10" style="104" customWidth="1"/>
    <col min="15349" max="15349" width="11.42578125" style="104"/>
    <col min="15350" max="15351" width="14.7109375" style="104" customWidth="1"/>
    <col min="15352" max="15352" width="12.85546875" style="104" customWidth="1"/>
    <col min="15353" max="15353" width="3.28515625" style="104" customWidth="1"/>
    <col min="15354" max="15354" width="30.28515625" style="104" customWidth="1"/>
    <col min="15355" max="15355" width="5" style="104" customWidth="1"/>
    <col min="15356" max="15356" width="11.42578125" style="104"/>
    <col min="15357" max="15357" width="14.28515625" style="104" customWidth="1"/>
    <col min="15358" max="15358" width="5.7109375" style="104" customWidth="1"/>
    <col min="15359" max="15359" width="11.42578125" style="104"/>
    <col min="15360" max="15360" width="17.28515625" style="104" customWidth="1"/>
    <col min="15361" max="15361" width="12.7109375" style="104" customWidth="1"/>
    <col min="15362" max="15362" width="11.42578125" style="104"/>
    <col min="15363" max="15363" width="5.28515625" style="104" customWidth="1"/>
    <col min="15364" max="15364" width="11.42578125" style="104"/>
    <col min="15365" max="15365" width="17" style="104" customWidth="1"/>
    <col min="15366" max="15366" width="6.28515625" style="104" customWidth="1"/>
    <col min="15367" max="15367" width="11.42578125" style="104"/>
    <col min="15368" max="15368" width="14.28515625" style="104" customWidth="1"/>
    <col min="15369" max="15369" width="7.5703125" style="104" customWidth="1"/>
    <col min="15370" max="15370" width="11.42578125" style="104"/>
    <col min="15371" max="15372" width="14.28515625" style="104" customWidth="1"/>
    <col min="15373" max="15373" width="20.85546875" style="104" customWidth="1"/>
    <col min="15374" max="15374" width="14.42578125" style="104" customWidth="1"/>
    <col min="15375" max="15375" width="15" style="104" customWidth="1"/>
    <col min="15376" max="15376" width="2.7109375" style="104" customWidth="1"/>
    <col min="15377" max="15377" width="11.7109375" style="104" customWidth="1"/>
    <col min="15378" max="15378" width="11.5703125" style="104" customWidth="1"/>
    <col min="15379" max="15379" width="2.28515625" style="104" customWidth="1"/>
    <col min="15380" max="15380" width="41" style="104" customWidth="1"/>
    <col min="15381" max="15381" width="14.28515625" style="104" customWidth="1"/>
    <col min="15382" max="15383" width="11.5703125" style="104" customWidth="1"/>
    <col min="15384" max="15384" width="21.85546875" style="104" customWidth="1"/>
    <col min="15385" max="15576" width="11.42578125" style="104"/>
    <col min="15577" max="15577" width="21.85546875" style="104" customWidth="1"/>
    <col min="15578" max="15578" width="13.85546875" style="104" customWidth="1"/>
    <col min="15579" max="15579" width="38.7109375" style="104" customWidth="1"/>
    <col min="15580" max="15580" width="3" style="104" bestFit="1" customWidth="1"/>
    <col min="15581" max="15581" width="32.28515625" style="104" customWidth="1"/>
    <col min="15582" max="15582" width="46.28515625" style="104" customWidth="1"/>
    <col min="15583" max="15583" width="19" style="104" customWidth="1"/>
    <col min="15584" max="15584" width="11.42578125" style="104"/>
    <col min="15585" max="15585" width="17.7109375" style="104" customWidth="1"/>
    <col min="15586" max="15586" width="11.42578125" style="104"/>
    <col min="15587" max="15587" width="22.28515625" style="104" customWidth="1"/>
    <col min="15588" max="15588" width="5.28515625" style="104" customWidth="1"/>
    <col min="15589" max="15589" width="36.28515625" style="104" customWidth="1"/>
    <col min="15590" max="15590" width="5.7109375" style="104" customWidth="1"/>
    <col min="15591" max="15591" width="11.42578125" style="104"/>
    <col min="15592" max="15592" width="20.7109375" style="104" customWidth="1"/>
    <col min="15593" max="15593" width="4.85546875" style="104" customWidth="1"/>
    <col min="15594" max="15594" width="11.42578125" style="104"/>
    <col min="15595" max="15595" width="24.7109375" style="104" customWidth="1"/>
    <col min="15596" max="15596" width="12.28515625" style="104" customWidth="1"/>
    <col min="15597" max="15597" width="11.42578125" style="104"/>
    <col min="15598" max="15598" width="3.42578125" style="104" customWidth="1"/>
    <col min="15599" max="15599" width="11.42578125" style="104"/>
    <col min="15600" max="15600" width="17.7109375" style="104" customWidth="1"/>
    <col min="15601" max="15601" width="3.42578125" style="104" customWidth="1"/>
    <col min="15602" max="15602" width="11.42578125" style="104"/>
    <col min="15603" max="15603" width="23.7109375" style="104" customWidth="1"/>
    <col min="15604" max="15604" width="10" style="104" customWidth="1"/>
    <col min="15605" max="15605" width="11.42578125" style="104"/>
    <col min="15606" max="15607" width="14.7109375" style="104" customWidth="1"/>
    <col min="15608" max="15608" width="12.85546875" style="104" customWidth="1"/>
    <col min="15609" max="15609" width="3.28515625" style="104" customWidth="1"/>
    <col min="15610" max="15610" width="30.28515625" style="104" customWidth="1"/>
    <col min="15611" max="15611" width="5" style="104" customWidth="1"/>
    <col min="15612" max="15612" width="11.42578125" style="104"/>
    <col min="15613" max="15613" width="14.28515625" style="104" customWidth="1"/>
    <col min="15614" max="15614" width="5.7109375" style="104" customWidth="1"/>
    <col min="15615" max="15615" width="11.42578125" style="104"/>
    <col min="15616" max="15616" width="17.28515625" style="104" customWidth="1"/>
    <col min="15617" max="15617" width="12.7109375" style="104" customWidth="1"/>
    <col min="15618" max="15618" width="11.42578125" style="104"/>
    <col min="15619" max="15619" width="5.28515625" style="104" customWidth="1"/>
    <col min="15620" max="15620" width="11.42578125" style="104"/>
    <col min="15621" max="15621" width="17" style="104" customWidth="1"/>
    <col min="15622" max="15622" width="6.28515625" style="104" customWidth="1"/>
    <col min="15623" max="15623" width="11.42578125" style="104"/>
    <col min="15624" max="15624" width="14.28515625" style="104" customWidth="1"/>
    <col min="15625" max="15625" width="7.5703125" style="104" customWidth="1"/>
    <col min="15626" max="15626" width="11.42578125" style="104"/>
    <col min="15627" max="15628" width="14.28515625" style="104" customWidth="1"/>
    <col min="15629" max="15629" width="20.85546875" style="104" customWidth="1"/>
    <col min="15630" max="15630" width="14.42578125" style="104" customWidth="1"/>
    <col min="15631" max="15631" width="15" style="104" customWidth="1"/>
    <col min="15632" max="15632" width="2.7109375" style="104" customWidth="1"/>
    <col min="15633" max="15633" width="11.7109375" style="104" customWidth="1"/>
    <col min="15634" max="15634" width="11.5703125" style="104" customWidth="1"/>
    <col min="15635" max="15635" width="2.28515625" style="104" customWidth="1"/>
    <col min="15636" max="15636" width="41" style="104" customWidth="1"/>
    <col min="15637" max="15637" width="14.28515625" style="104" customWidth="1"/>
    <col min="15638" max="15639" width="11.5703125" style="104" customWidth="1"/>
    <col min="15640" max="15640" width="21.85546875" style="104" customWidth="1"/>
    <col min="15641" max="15832" width="11.42578125" style="104"/>
    <col min="15833" max="15833" width="21.85546875" style="104" customWidth="1"/>
    <col min="15834" max="15834" width="13.85546875" style="104" customWidth="1"/>
    <col min="15835" max="15835" width="38.7109375" style="104" customWidth="1"/>
    <col min="15836" max="15836" width="3" style="104" bestFit="1" customWidth="1"/>
    <col min="15837" max="15837" width="32.28515625" style="104" customWidth="1"/>
    <col min="15838" max="15838" width="46.28515625" style="104" customWidth="1"/>
    <col min="15839" max="15839" width="19" style="104" customWidth="1"/>
    <col min="15840" max="15840" width="11.42578125" style="104"/>
    <col min="15841" max="15841" width="17.7109375" style="104" customWidth="1"/>
    <col min="15842" max="15842" width="11.42578125" style="104"/>
    <col min="15843" max="15843" width="22.28515625" style="104" customWidth="1"/>
    <col min="15844" max="15844" width="5.28515625" style="104" customWidth="1"/>
    <col min="15845" max="15845" width="36.28515625" style="104" customWidth="1"/>
    <col min="15846" max="15846" width="5.7109375" style="104" customWidth="1"/>
    <col min="15847" max="15847" width="11.42578125" style="104"/>
    <col min="15848" max="15848" width="20.7109375" style="104" customWidth="1"/>
    <col min="15849" max="15849" width="4.85546875" style="104" customWidth="1"/>
    <col min="15850" max="15850" width="11.42578125" style="104"/>
    <col min="15851" max="15851" width="24.7109375" style="104" customWidth="1"/>
    <col min="15852" max="15852" width="12.28515625" style="104" customWidth="1"/>
    <col min="15853" max="15853" width="11.42578125" style="104"/>
    <col min="15854" max="15854" width="3.42578125" style="104" customWidth="1"/>
    <col min="15855" max="15855" width="11.42578125" style="104"/>
    <col min="15856" max="15856" width="17.7109375" style="104" customWidth="1"/>
    <col min="15857" max="15857" width="3.42578125" style="104" customWidth="1"/>
    <col min="15858" max="15858" width="11.42578125" style="104"/>
    <col min="15859" max="15859" width="23.7109375" style="104" customWidth="1"/>
    <col min="15860" max="15860" width="10" style="104" customWidth="1"/>
    <col min="15861" max="15861" width="11.42578125" style="104"/>
    <col min="15862" max="15863" width="14.7109375" style="104" customWidth="1"/>
    <col min="15864" max="15864" width="12.85546875" style="104" customWidth="1"/>
    <col min="15865" max="15865" width="3.28515625" style="104" customWidth="1"/>
    <col min="15866" max="15866" width="30.28515625" style="104" customWidth="1"/>
    <col min="15867" max="15867" width="5" style="104" customWidth="1"/>
    <col min="15868" max="15868" width="11.42578125" style="104"/>
    <col min="15869" max="15869" width="14.28515625" style="104" customWidth="1"/>
    <col min="15870" max="15870" width="5.7109375" style="104" customWidth="1"/>
    <col min="15871" max="15871" width="11.42578125" style="104"/>
    <col min="15872" max="15872" width="17.28515625" style="104" customWidth="1"/>
    <col min="15873" max="15873" width="12.7109375" style="104" customWidth="1"/>
    <col min="15874" max="15874" width="11.42578125" style="104"/>
    <col min="15875" max="15875" width="5.28515625" style="104" customWidth="1"/>
    <col min="15876" max="15876" width="11.42578125" style="104"/>
    <col min="15877" max="15877" width="17" style="104" customWidth="1"/>
    <col min="15878" max="15878" width="6.28515625" style="104" customWidth="1"/>
    <col min="15879" max="15879" width="11.42578125" style="104"/>
    <col min="15880" max="15880" width="14.28515625" style="104" customWidth="1"/>
    <col min="15881" max="15881" width="7.5703125" style="104" customWidth="1"/>
    <col min="15882" max="15882" width="11.42578125" style="104"/>
    <col min="15883" max="15884" width="14.28515625" style="104" customWidth="1"/>
    <col min="15885" max="15885" width="20.85546875" style="104" customWidth="1"/>
    <col min="15886" max="15886" width="14.42578125" style="104" customWidth="1"/>
    <col min="15887" max="15887" width="15" style="104" customWidth="1"/>
    <col min="15888" max="15888" width="2.7109375" style="104" customWidth="1"/>
    <col min="15889" max="15889" width="11.7109375" style="104" customWidth="1"/>
    <col min="15890" max="15890" width="11.5703125" style="104" customWidth="1"/>
    <col min="15891" max="15891" width="2.28515625" style="104" customWidth="1"/>
    <col min="15892" max="15892" width="41" style="104" customWidth="1"/>
    <col min="15893" max="15893" width="14.28515625" style="104" customWidth="1"/>
    <col min="15894" max="15895" width="11.5703125" style="104" customWidth="1"/>
    <col min="15896" max="15896" width="21.85546875" style="104" customWidth="1"/>
    <col min="15897" max="16088" width="11.42578125" style="104"/>
    <col min="16089" max="16089" width="21.85546875" style="104" customWidth="1"/>
    <col min="16090" max="16090" width="13.85546875" style="104" customWidth="1"/>
    <col min="16091" max="16091" width="38.7109375" style="104" customWidth="1"/>
    <col min="16092" max="16092" width="3" style="104" bestFit="1" customWidth="1"/>
    <col min="16093" max="16093" width="32.28515625" style="104" customWidth="1"/>
    <col min="16094" max="16094" width="46.28515625" style="104" customWidth="1"/>
    <col min="16095" max="16095" width="19" style="104" customWidth="1"/>
    <col min="16096" max="16096" width="11.42578125" style="104"/>
    <col min="16097" max="16097" width="17.7109375" style="104" customWidth="1"/>
    <col min="16098" max="16098" width="11.42578125" style="104"/>
    <col min="16099" max="16099" width="22.28515625" style="104" customWidth="1"/>
    <col min="16100" max="16100" width="5.28515625" style="104" customWidth="1"/>
    <col min="16101" max="16101" width="36.28515625" style="104" customWidth="1"/>
    <col min="16102" max="16102" width="5.7109375" style="104" customWidth="1"/>
    <col min="16103" max="16103" width="11.42578125" style="104"/>
    <col min="16104" max="16104" width="20.7109375" style="104" customWidth="1"/>
    <col min="16105" max="16105" width="4.85546875" style="104" customWidth="1"/>
    <col min="16106" max="16106" width="11.42578125" style="104"/>
    <col min="16107" max="16107" width="24.7109375" style="104" customWidth="1"/>
    <col min="16108" max="16108" width="12.28515625" style="104" customWidth="1"/>
    <col min="16109" max="16109" width="11.42578125" style="104"/>
    <col min="16110" max="16110" width="3.42578125" style="104" customWidth="1"/>
    <col min="16111" max="16111" width="11.42578125" style="104"/>
    <col min="16112" max="16112" width="17.7109375" style="104" customWidth="1"/>
    <col min="16113" max="16113" width="3.42578125" style="104" customWidth="1"/>
    <col min="16114" max="16114" width="11.42578125" style="104"/>
    <col min="16115" max="16115" width="23.7109375" style="104" customWidth="1"/>
    <col min="16116" max="16116" width="10" style="104" customWidth="1"/>
    <col min="16117" max="16117" width="11.42578125" style="104"/>
    <col min="16118" max="16119" width="14.7109375" style="104" customWidth="1"/>
    <col min="16120" max="16120" width="12.85546875" style="104" customWidth="1"/>
    <col min="16121" max="16121" width="3.28515625" style="104" customWidth="1"/>
    <col min="16122" max="16122" width="30.28515625" style="104" customWidth="1"/>
    <col min="16123" max="16123" width="5" style="104" customWidth="1"/>
    <col min="16124" max="16124" width="11.42578125" style="104"/>
    <col min="16125" max="16125" width="14.28515625" style="104" customWidth="1"/>
    <col min="16126" max="16126" width="5.7109375" style="104" customWidth="1"/>
    <col min="16127" max="16127" width="11.42578125" style="104"/>
    <col min="16128" max="16128" width="17.28515625" style="104" customWidth="1"/>
    <col min="16129" max="16129" width="12.7109375" style="104" customWidth="1"/>
    <col min="16130" max="16130" width="11.42578125" style="104"/>
    <col min="16131" max="16131" width="5.28515625" style="104" customWidth="1"/>
    <col min="16132" max="16132" width="11.42578125" style="104"/>
    <col min="16133" max="16133" width="17" style="104" customWidth="1"/>
    <col min="16134" max="16134" width="6.28515625" style="104" customWidth="1"/>
    <col min="16135" max="16135" width="11.42578125" style="104"/>
    <col min="16136" max="16136" width="14.28515625" style="104" customWidth="1"/>
    <col min="16137" max="16137" width="7.5703125" style="104" customWidth="1"/>
    <col min="16138" max="16138" width="11.42578125" style="104"/>
    <col min="16139" max="16140" width="14.28515625" style="104" customWidth="1"/>
    <col min="16141" max="16141" width="20.85546875" style="104" customWidth="1"/>
    <col min="16142" max="16142" width="14.42578125" style="104" customWidth="1"/>
    <col min="16143" max="16143" width="15" style="104" customWidth="1"/>
    <col min="16144" max="16144" width="2.7109375" style="104" customWidth="1"/>
    <col min="16145" max="16145" width="11.7109375" style="104" customWidth="1"/>
    <col min="16146" max="16146" width="11.5703125" style="104" customWidth="1"/>
    <col min="16147" max="16147" width="2.28515625" style="104" customWidth="1"/>
    <col min="16148" max="16148" width="41" style="104" customWidth="1"/>
    <col min="16149" max="16149" width="14.28515625" style="104" customWidth="1"/>
    <col min="16150" max="16151" width="11.5703125" style="104" customWidth="1"/>
    <col min="16152" max="16152" width="21.85546875" style="104" customWidth="1"/>
    <col min="16153" max="16346" width="11.42578125" style="104"/>
    <col min="16347" max="16384" width="11.5703125" style="104" customWidth="1"/>
  </cols>
  <sheetData>
    <row r="1" spans="1:59" ht="80.45" customHeight="1" x14ac:dyDescent="0.25">
      <c r="A1" s="914" t="s">
        <v>178</v>
      </c>
      <c r="B1" s="914"/>
      <c r="C1" s="914"/>
      <c r="D1" s="914"/>
      <c r="E1" s="914"/>
      <c r="F1" s="914"/>
      <c r="G1" s="914"/>
      <c r="H1" s="914"/>
      <c r="I1" s="914"/>
      <c r="J1" s="914"/>
      <c r="K1" s="914"/>
      <c r="L1" s="914"/>
      <c r="M1" s="914"/>
      <c r="N1" s="914"/>
      <c r="O1" s="914"/>
      <c r="P1" s="914"/>
      <c r="Q1" s="914"/>
      <c r="R1" s="914"/>
      <c r="S1" s="914"/>
      <c r="T1" s="914"/>
      <c r="U1" s="881" t="s">
        <v>179</v>
      </c>
      <c r="V1" s="881"/>
      <c r="W1" s="881"/>
      <c r="X1" s="881"/>
      <c r="Y1" s="881"/>
      <c r="Z1" s="881"/>
      <c r="AA1" s="881"/>
      <c r="AB1" s="881"/>
      <c r="AC1" s="915" t="s">
        <v>180</v>
      </c>
      <c r="AD1" s="915"/>
      <c r="AE1" s="915"/>
      <c r="AF1" s="915"/>
      <c r="AG1" s="915"/>
      <c r="AH1" s="915"/>
      <c r="AI1" s="915"/>
      <c r="AJ1" s="915"/>
      <c r="AK1" s="915"/>
      <c r="AL1" s="122"/>
      <c r="AM1" s="916" t="s">
        <v>181</v>
      </c>
      <c r="AN1" s="916"/>
      <c r="AO1" s="916"/>
      <c r="AP1" s="917"/>
      <c r="AQ1" s="917"/>
      <c r="AR1" s="917"/>
      <c r="AS1" s="917"/>
      <c r="AT1" s="917"/>
      <c r="AU1" s="917"/>
      <c r="AV1" s="918"/>
      <c r="AW1" s="918"/>
      <c r="AX1" s="918"/>
      <c r="AY1" s="918"/>
      <c r="AZ1" s="918"/>
      <c r="BA1" s="918"/>
      <c r="BB1" s="918"/>
      <c r="BC1" s="918"/>
      <c r="BD1" s="918"/>
      <c r="BE1" s="918"/>
      <c r="BF1" s="108" t="s">
        <v>546</v>
      </c>
      <c r="BG1" s="108" t="s">
        <v>547</v>
      </c>
    </row>
    <row r="2" spans="1:59" ht="118.9" customHeight="1" x14ac:dyDescent="0.25">
      <c r="A2" s="914"/>
      <c r="B2" s="914"/>
      <c r="C2" s="914"/>
      <c r="D2" s="914"/>
      <c r="E2" s="914"/>
      <c r="F2" s="914"/>
      <c r="G2" s="914"/>
      <c r="H2" s="914"/>
      <c r="I2" s="914"/>
      <c r="J2" s="914"/>
      <c r="K2" s="914"/>
      <c r="L2" s="914"/>
      <c r="M2" s="914"/>
      <c r="N2" s="914"/>
      <c r="O2" s="914"/>
      <c r="P2" s="914"/>
      <c r="Q2" s="914"/>
      <c r="R2" s="914"/>
      <c r="S2" s="914"/>
      <c r="T2" s="914"/>
      <c r="U2" s="881"/>
      <c r="V2" s="881"/>
      <c r="W2" s="881"/>
      <c r="X2" s="881"/>
      <c r="Y2" s="881"/>
      <c r="Z2" s="881"/>
      <c r="AA2" s="881"/>
      <c r="AB2" s="881"/>
      <c r="AC2" s="842" t="s">
        <v>182</v>
      </c>
      <c r="AD2" s="842" t="s">
        <v>184</v>
      </c>
      <c r="AE2" s="842"/>
      <c r="AF2" s="842"/>
      <c r="AG2" s="842"/>
      <c r="AH2" s="842" t="s">
        <v>185</v>
      </c>
      <c r="AI2" s="842" t="s">
        <v>186</v>
      </c>
      <c r="AJ2" s="842"/>
      <c r="AK2" s="842"/>
      <c r="AL2" s="873" t="s">
        <v>187</v>
      </c>
      <c r="AM2" s="873"/>
      <c r="AN2" s="873"/>
      <c r="AO2" s="873" t="s">
        <v>24</v>
      </c>
      <c r="AP2" s="871" t="s">
        <v>188</v>
      </c>
      <c r="AQ2" s="871"/>
      <c r="AR2" s="871" t="s">
        <v>143</v>
      </c>
      <c r="AS2" s="871" t="s">
        <v>189</v>
      </c>
      <c r="AT2" s="871" t="s">
        <v>190</v>
      </c>
      <c r="AU2" s="871" t="s">
        <v>191</v>
      </c>
      <c r="AV2" s="851" t="s">
        <v>454</v>
      </c>
      <c r="AW2" s="851"/>
      <c r="AX2" s="851"/>
      <c r="AY2" s="851"/>
      <c r="AZ2" s="851"/>
      <c r="BA2" s="851" t="s">
        <v>455</v>
      </c>
      <c r="BB2" s="851"/>
      <c r="BC2" s="851"/>
      <c r="BD2" s="851"/>
      <c r="BE2" s="851"/>
      <c r="BF2" s="123"/>
      <c r="BG2" s="123"/>
    </row>
    <row r="3" spans="1:59" s="56" customFormat="1" ht="118.9" customHeight="1" x14ac:dyDescent="0.25">
      <c r="A3" s="52" t="s">
        <v>192</v>
      </c>
      <c r="B3" s="52" t="s">
        <v>141</v>
      </c>
      <c r="C3" s="52" t="s">
        <v>21</v>
      </c>
      <c r="D3" s="52" t="s">
        <v>16</v>
      </c>
      <c r="E3" s="52" t="s">
        <v>17</v>
      </c>
      <c r="F3" s="52" t="s">
        <v>193</v>
      </c>
      <c r="G3" s="872" t="s">
        <v>194</v>
      </c>
      <c r="H3" s="872"/>
      <c r="I3" s="52" t="s">
        <v>195</v>
      </c>
      <c r="J3" s="52" t="s">
        <v>31</v>
      </c>
      <c r="K3" s="52" t="s">
        <v>196</v>
      </c>
      <c r="L3" s="52" t="s">
        <v>197</v>
      </c>
      <c r="M3" s="52" t="s">
        <v>28</v>
      </c>
      <c r="N3" s="52" t="s">
        <v>174</v>
      </c>
      <c r="O3" s="52" t="s">
        <v>29</v>
      </c>
      <c r="P3" s="52" t="s">
        <v>174</v>
      </c>
      <c r="Q3" s="52" t="s">
        <v>30</v>
      </c>
      <c r="R3" s="52" t="s">
        <v>174</v>
      </c>
      <c r="S3" s="52" t="s">
        <v>198</v>
      </c>
      <c r="T3" s="52" t="s">
        <v>26</v>
      </c>
      <c r="U3" s="53" t="s">
        <v>199</v>
      </c>
      <c r="V3" s="54" t="s">
        <v>200</v>
      </c>
      <c r="W3" s="53" t="s">
        <v>174</v>
      </c>
      <c r="X3" s="54" t="s">
        <v>201</v>
      </c>
      <c r="Y3" s="53" t="s">
        <v>174</v>
      </c>
      <c r="Z3" s="54" t="s">
        <v>202</v>
      </c>
      <c r="AA3" s="54" t="s">
        <v>174</v>
      </c>
      <c r="AB3" s="54" t="s">
        <v>203</v>
      </c>
      <c r="AC3" s="842"/>
      <c r="AD3" s="50" t="s">
        <v>20</v>
      </c>
      <c r="AE3" s="55" t="s">
        <v>204</v>
      </c>
      <c r="AF3" s="50" t="s">
        <v>205</v>
      </c>
      <c r="AG3" s="50" t="s">
        <v>204</v>
      </c>
      <c r="AH3" s="842"/>
      <c r="AI3" s="50" t="s">
        <v>206</v>
      </c>
      <c r="AJ3" s="842" t="s">
        <v>22</v>
      </c>
      <c r="AK3" s="842"/>
      <c r="AL3" s="873"/>
      <c r="AM3" s="873"/>
      <c r="AN3" s="873"/>
      <c r="AO3" s="873"/>
      <c r="AP3" s="871"/>
      <c r="AQ3" s="871"/>
      <c r="AR3" s="871"/>
      <c r="AS3" s="871"/>
      <c r="AT3" s="871"/>
      <c r="AU3" s="871"/>
      <c r="AV3" s="89" t="s">
        <v>456</v>
      </c>
      <c r="AW3" s="89" t="s">
        <v>457</v>
      </c>
      <c r="AX3" s="89" t="s">
        <v>458</v>
      </c>
      <c r="AY3" s="124" t="s">
        <v>459</v>
      </c>
      <c r="AZ3" s="124" t="s">
        <v>460</v>
      </c>
      <c r="BA3" s="89" t="s">
        <v>456</v>
      </c>
      <c r="BB3" s="89" t="s">
        <v>457</v>
      </c>
      <c r="BC3" s="89" t="s">
        <v>458</v>
      </c>
      <c r="BD3" s="124" t="s">
        <v>459</v>
      </c>
      <c r="BE3" s="124" t="s">
        <v>460</v>
      </c>
      <c r="BF3" s="125"/>
      <c r="BG3" s="125"/>
    </row>
    <row r="4" spans="1:59" ht="118.9" customHeight="1" x14ac:dyDescent="0.25">
      <c r="A4" s="824" t="s">
        <v>66</v>
      </c>
      <c r="B4" s="835" t="s">
        <v>127</v>
      </c>
      <c r="C4" s="835" t="s">
        <v>149</v>
      </c>
      <c r="D4" s="835" t="s">
        <v>33</v>
      </c>
      <c r="E4" s="835" t="s">
        <v>111</v>
      </c>
      <c r="F4" s="1025" t="s">
        <v>731</v>
      </c>
      <c r="G4" s="860" t="s">
        <v>732</v>
      </c>
      <c r="H4" s="835" t="s">
        <v>733</v>
      </c>
      <c r="I4" s="835" t="s">
        <v>734</v>
      </c>
      <c r="J4" s="835" t="s">
        <v>65</v>
      </c>
      <c r="K4" s="835">
        <v>52</v>
      </c>
      <c r="L4" s="919">
        <f>IF(J4="Diaria",+(K4/360),IF(J4="Semanal",+(K4/52),IF(J4="Mensual",+(K4/12),IF(J4="Bimestral",+(K4/6),IF(J4="Trimestral",+(K4/4),IF(J4="Semestral",+(K4/2),IF(J4="Anual",+(K4/1),"")))))))</f>
        <v>1</v>
      </c>
      <c r="M4" s="835" t="s">
        <v>45</v>
      </c>
      <c r="N4" s="919">
        <f>IF(M4="Menor al 1% del patrimonio de la Lotería de Bogotá",20%,IF(M4="Entre el 1% y el 3% del patrimonio de la Lotería de Bogotá",40%,IF(M4="Entre el 3% y el 6% del patrimonio de la Lotería de Bogotá",60%,IF(M4="Entre el 6% y el 10% del patrimonio de la Lotería de Bogotá",80%,IF(M4="Mayor al 10% del patrimonio de la Lotería de Bogotá",100%,IF(M4="NA",0%,""))))))</f>
        <v>0.2</v>
      </c>
      <c r="O4" s="835" t="s">
        <v>46</v>
      </c>
      <c r="P4" s="919">
        <f>IF(O4="El riesgo afecta la imagen de algún área de la organización",20%,IF(O4="El riesgo afecta la imagen de la entidad internamente, de conocimiento general nivel interno, de junta directiva y accionistas y/o de proveedores",40%,IF(O4="El riesgo afecta la imagen de la entidad con algunos usuarios de relevancia frente al logro de los objetivos",60%,IF(O4="El riesgo afecta la imagen de la entidad con efecto publicitario sostenido a nivel de sector administrativo, nivel departamental o municipal",80%,IF(O4="El riesgo afecta la imagen de la entidad a nivel nacional, con efecto publicitario sostenido a nivel país",100%,IF(O4="NA",0%,""))))))</f>
        <v>0.2</v>
      </c>
      <c r="Q4" s="835" t="s">
        <v>88</v>
      </c>
      <c r="R4" s="919">
        <f>IF(Q4="Interrupción de la operación por menos de un día",20%,IF(Q4="Interrupción de la operación por un día completo",40%,IF(Q4="Interrupción de la operación mayor a 1 día y menor a 2 días",60%,IF(Q4="Interrupción de la operación por dos días completos",80%,IF(Q4="Interrupción de la operación por más de dos días",100%,IF(Q4="NA",0%,""))))))</f>
        <v>0</v>
      </c>
      <c r="S4" s="824" t="s">
        <v>75</v>
      </c>
      <c r="T4" s="824" t="s">
        <v>60</v>
      </c>
      <c r="U4" s="919">
        <f>+MAX(N4,P4,R4)</f>
        <v>0.2</v>
      </c>
      <c r="V4" s="913" t="str">
        <f>IF(L4&lt;=20%,"Muy baja",IF(L4&lt;=40%,"Baja",IF(L4&lt;=60%,"Media",IF(L4&lt;=80%,"Alta",IF(L4&lt;=100%,"Muy alta",IF(L4&gt;=100%,"Muy alta",""))))))</f>
        <v>Muy alta</v>
      </c>
      <c r="W4" s="919">
        <f>+IFERROR(VLOOKUP(V4,formulas!$F$1:$G$6,2,FALSE),"")</f>
        <v>1</v>
      </c>
      <c r="X4" s="912" t="str">
        <f>IF(U4=20%,"Leve",IF(U4=40%,"Menor",IF(U4=60%,"Moderado",IF(U4=80%,"Mayor",IF(U4=100%,"Catastrófico","")))))</f>
        <v>Leve</v>
      </c>
      <c r="Y4" s="919">
        <f>+IFERROR(VLOOKUP(X4,formulas!$H$1:$I$6,2,FALSE),"")</f>
        <v>0.2</v>
      </c>
      <c r="Z4" s="912" t="str">
        <f>+IFERROR(VLOOKUP(V4&amp;X4,formulas!$C$2:$D$26,2,FALSE),"")</f>
        <v>Alto</v>
      </c>
      <c r="AA4" s="919">
        <f>IF(Z4="Bajo",25%,IF(Z4="Moderado",50%,IF(Z4="Alto",75%,IF(Z4="Extremo",100%,""))))</f>
        <v>0.75</v>
      </c>
      <c r="AB4" s="819" t="s">
        <v>744</v>
      </c>
      <c r="AC4" s="243" t="s">
        <v>747</v>
      </c>
      <c r="AD4" s="220" t="s">
        <v>72</v>
      </c>
      <c r="AE4" s="219">
        <f t="shared" ref="AE4:AE15" si="0">IF(AD4="Preventivo",25%,IF(AD4="Detectivo",15%,IF(AD4="Correctivo",10%,"")))</f>
        <v>0.25</v>
      </c>
      <c r="AF4" s="220" t="s">
        <v>217</v>
      </c>
      <c r="AG4" s="219">
        <f>IF(AF4="Manual",15%,IF(AF4="Automático",25%,""))</f>
        <v>0.15</v>
      </c>
      <c r="AH4" s="219">
        <f t="shared" ref="AH4:AH15" si="1">+AG4+AE4</f>
        <v>0.4</v>
      </c>
      <c r="AI4" s="220" t="s">
        <v>218</v>
      </c>
      <c r="AJ4" s="220" t="s">
        <v>39</v>
      </c>
      <c r="AK4" s="243" t="s">
        <v>753</v>
      </c>
      <c r="AL4" s="271">
        <f>+AA4*AH4</f>
        <v>0.30000000000000004</v>
      </c>
      <c r="AM4" s="271">
        <f>+AA4-AL4</f>
        <v>0.44999999999999996</v>
      </c>
      <c r="AN4" s="912" t="str">
        <f>+IF(C4="Corrupción","Moderado",IF(AM7&lt;=25%,"Bajo",IF(AM7&lt;=50%,"Moderado",IF(AM7&lt;=75%,"Alto",IF(AM7&gt;75%,"Extremo","")))))</f>
        <v>Bajo</v>
      </c>
      <c r="AO4" s="824" t="s">
        <v>74</v>
      </c>
      <c r="AP4" s="272">
        <v>1</v>
      </c>
      <c r="AQ4" s="273" t="s">
        <v>758</v>
      </c>
      <c r="AR4" s="263" t="s">
        <v>759</v>
      </c>
      <c r="AS4" s="232">
        <v>45658</v>
      </c>
      <c r="AT4" s="232">
        <v>46022</v>
      </c>
      <c r="AU4" s="274" t="s">
        <v>760</v>
      </c>
      <c r="AV4" s="220"/>
      <c r="AW4" s="220"/>
      <c r="AX4" s="220"/>
      <c r="AY4" s="220"/>
      <c r="AZ4" s="220"/>
      <c r="BA4" s="220"/>
      <c r="BB4" s="220"/>
      <c r="BC4" s="220"/>
      <c r="BD4" s="220"/>
      <c r="BE4" s="220"/>
      <c r="BF4" s="246"/>
      <c r="BG4" s="246"/>
    </row>
    <row r="5" spans="1:59" ht="118.9" customHeight="1" x14ac:dyDescent="0.25">
      <c r="A5" s="824"/>
      <c r="B5" s="835"/>
      <c r="C5" s="835"/>
      <c r="D5" s="835"/>
      <c r="E5" s="835"/>
      <c r="F5" s="1025"/>
      <c r="G5" s="860"/>
      <c r="H5" s="835"/>
      <c r="I5" s="835"/>
      <c r="J5" s="835"/>
      <c r="K5" s="835"/>
      <c r="L5" s="919"/>
      <c r="M5" s="835"/>
      <c r="N5" s="919"/>
      <c r="O5" s="835"/>
      <c r="P5" s="919"/>
      <c r="Q5" s="835"/>
      <c r="R5" s="919"/>
      <c r="S5" s="824"/>
      <c r="T5" s="824"/>
      <c r="U5" s="919"/>
      <c r="V5" s="905"/>
      <c r="W5" s="919"/>
      <c r="X5" s="814"/>
      <c r="Y5" s="919"/>
      <c r="Z5" s="814"/>
      <c r="AA5" s="919"/>
      <c r="AB5" s="819"/>
      <c r="AC5" s="220" t="s">
        <v>748</v>
      </c>
      <c r="AD5" s="220" t="s">
        <v>54</v>
      </c>
      <c r="AE5" s="219">
        <f t="shared" si="0"/>
        <v>0.15</v>
      </c>
      <c r="AF5" s="220" t="s">
        <v>217</v>
      </c>
      <c r="AG5" s="219">
        <f t="shared" ref="AG5:AG15" si="2">IF(AF5="Manual",15%,IF(AF5="Automático",25%,""))</f>
        <v>0.15</v>
      </c>
      <c r="AH5" s="219">
        <f t="shared" si="1"/>
        <v>0.3</v>
      </c>
      <c r="AI5" s="220" t="s">
        <v>218</v>
      </c>
      <c r="AJ5" s="220" t="s">
        <v>39</v>
      </c>
      <c r="AK5" s="243" t="s">
        <v>754</v>
      </c>
      <c r="AL5" s="271">
        <f>+AM4*AH5</f>
        <v>0.13499999999999998</v>
      </c>
      <c r="AM5" s="271">
        <f>+AM4-AL5</f>
        <v>0.31499999999999995</v>
      </c>
      <c r="AN5" s="814"/>
      <c r="AO5" s="824"/>
      <c r="AP5" s="246">
        <v>2</v>
      </c>
      <c r="AQ5" s="652"/>
      <c r="AR5" s="220" t="s">
        <v>761</v>
      </c>
      <c r="AS5" s="232">
        <v>45658</v>
      </c>
      <c r="AT5" s="232">
        <v>46022</v>
      </c>
      <c r="AU5" s="274" t="s">
        <v>762</v>
      </c>
      <c r="AV5" s="220"/>
      <c r="AW5" s="220"/>
      <c r="AX5" s="220"/>
      <c r="AY5" s="220"/>
      <c r="AZ5" s="220"/>
      <c r="BA5" s="220"/>
      <c r="BB5" s="220"/>
      <c r="BC5" s="220"/>
      <c r="BD5" s="220"/>
      <c r="BE5" s="220"/>
      <c r="BF5" s="246"/>
      <c r="BG5" s="246"/>
    </row>
    <row r="6" spans="1:59" ht="118.9" customHeight="1" x14ac:dyDescent="0.25">
      <c r="A6" s="824"/>
      <c r="B6" s="835"/>
      <c r="C6" s="835"/>
      <c r="D6" s="835"/>
      <c r="E6" s="835"/>
      <c r="F6" s="1025"/>
      <c r="G6" s="860"/>
      <c r="H6" s="835"/>
      <c r="I6" s="835"/>
      <c r="J6" s="835"/>
      <c r="K6" s="835"/>
      <c r="L6" s="919"/>
      <c r="M6" s="835"/>
      <c r="N6" s="919"/>
      <c r="O6" s="835"/>
      <c r="P6" s="919"/>
      <c r="Q6" s="835"/>
      <c r="R6" s="919"/>
      <c r="S6" s="824"/>
      <c r="T6" s="824"/>
      <c r="U6" s="919"/>
      <c r="V6" s="905"/>
      <c r="W6" s="919"/>
      <c r="X6" s="814"/>
      <c r="Y6" s="919"/>
      <c r="Z6" s="814"/>
      <c r="AA6" s="919"/>
      <c r="AB6" s="819"/>
      <c r="AC6" s="220" t="s">
        <v>749</v>
      </c>
      <c r="AD6" s="220" t="s">
        <v>72</v>
      </c>
      <c r="AE6" s="219">
        <f t="shared" si="0"/>
        <v>0.25</v>
      </c>
      <c r="AF6" s="220" t="s">
        <v>217</v>
      </c>
      <c r="AG6" s="219">
        <f t="shared" si="2"/>
        <v>0.15</v>
      </c>
      <c r="AH6" s="219">
        <f t="shared" si="1"/>
        <v>0.4</v>
      </c>
      <c r="AI6" s="220" t="s">
        <v>218</v>
      </c>
      <c r="AJ6" s="220" t="s">
        <v>39</v>
      </c>
      <c r="AK6" s="243" t="s">
        <v>754</v>
      </c>
      <c r="AL6" s="271">
        <f>+AM5*AH6</f>
        <v>0.12599999999999997</v>
      </c>
      <c r="AM6" s="271">
        <f>+AM5-AL6</f>
        <v>0.18899999999999997</v>
      </c>
      <c r="AN6" s="814"/>
      <c r="AO6" s="824"/>
      <c r="AP6" s="246">
        <v>3</v>
      </c>
      <c r="AQ6" s="652"/>
      <c r="AR6" s="220" t="s">
        <v>157</v>
      </c>
      <c r="AS6" s="232">
        <v>45658</v>
      </c>
      <c r="AT6" s="232">
        <v>46022</v>
      </c>
      <c r="AU6" s="690"/>
      <c r="AV6" s="220"/>
      <c r="AW6" s="220"/>
      <c r="AX6" s="220"/>
      <c r="AY6" s="220"/>
      <c r="AZ6" s="220"/>
      <c r="BA6" s="220"/>
      <c r="BB6" s="220"/>
      <c r="BC6" s="220"/>
      <c r="BD6" s="220"/>
      <c r="BE6" s="220"/>
      <c r="BF6" s="246"/>
      <c r="BG6" s="246"/>
    </row>
    <row r="7" spans="1:59" ht="118.9" customHeight="1" thickBot="1" x14ac:dyDescent="0.3">
      <c r="A7" s="825"/>
      <c r="B7" s="827"/>
      <c r="C7" s="827"/>
      <c r="D7" s="827"/>
      <c r="E7" s="827"/>
      <c r="F7" s="870"/>
      <c r="G7" s="861"/>
      <c r="H7" s="827"/>
      <c r="I7" s="827"/>
      <c r="J7" s="827"/>
      <c r="K7" s="827"/>
      <c r="L7" s="920"/>
      <c r="M7" s="827"/>
      <c r="N7" s="920"/>
      <c r="O7" s="827"/>
      <c r="P7" s="920"/>
      <c r="Q7" s="827"/>
      <c r="R7" s="920"/>
      <c r="S7" s="825"/>
      <c r="T7" s="825"/>
      <c r="U7" s="920"/>
      <c r="V7" s="906"/>
      <c r="W7" s="920"/>
      <c r="X7" s="815"/>
      <c r="Y7" s="920"/>
      <c r="Z7" s="815"/>
      <c r="AA7" s="920"/>
      <c r="AB7" s="807"/>
      <c r="AC7" s="276" t="s">
        <v>750</v>
      </c>
      <c r="AD7" s="223" t="s">
        <v>54</v>
      </c>
      <c r="AE7" s="222">
        <f t="shared" si="0"/>
        <v>0.15</v>
      </c>
      <c r="AF7" s="223" t="s">
        <v>217</v>
      </c>
      <c r="AG7" s="222">
        <f t="shared" si="2"/>
        <v>0.15</v>
      </c>
      <c r="AH7" s="222">
        <f t="shared" si="1"/>
        <v>0.3</v>
      </c>
      <c r="AI7" s="223" t="s">
        <v>218</v>
      </c>
      <c r="AJ7" s="223" t="s">
        <v>39</v>
      </c>
      <c r="AK7" s="275" t="s">
        <v>755</v>
      </c>
      <c r="AL7" s="277">
        <f>+AM6*AH7</f>
        <v>5.6699999999999987E-2</v>
      </c>
      <c r="AM7" s="277">
        <f>+AM6-AL7</f>
        <v>0.13229999999999997</v>
      </c>
      <c r="AN7" s="815"/>
      <c r="AO7" s="825"/>
      <c r="AP7" s="278">
        <v>4</v>
      </c>
      <c r="AQ7" s="689"/>
      <c r="AR7" s="223" t="s">
        <v>763</v>
      </c>
      <c r="AS7" s="233">
        <v>45658</v>
      </c>
      <c r="AT7" s="233">
        <v>46022</v>
      </c>
      <c r="AU7" s="654"/>
      <c r="AV7" s="223"/>
      <c r="AW7" s="223"/>
      <c r="AX7" s="223"/>
      <c r="AY7" s="223"/>
      <c r="AZ7" s="223"/>
      <c r="BA7" s="223"/>
      <c r="BB7" s="223"/>
      <c r="BC7" s="223"/>
      <c r="BD7" s="223"/>
      <c r="BE7" s="223"/>
      <c r="BF7" s="278"/>
      <c r="BG7" s="278"/>
    </row>
    <row r="8" spans="1:59" ht="118.9" customHeight="1" thickBot="1" x14ac:dyDescent="0.3">
      <c r="A8" s="229" t="s">
        <v>66</v>
      </c>
      <c r="B8" s="230" t="s">
        <v>127</v>
      </c>
      <c r="C8" s="230" t="s">
        <v>149</v>
      </c>
      <c r="D8" s="230" t="s">
        <v>27</v>
      </c>
      <c r="E8" s="230" t="s">
        <v>111</v>
      </c>
      <c r="F8" s="230" t="s">
        <v>735</v>
      </c>
      <c r="G8" s="230" t="s">
        <v>736</v>
      </c>
      <c r="H8" s="230" t="s">
        <v>737</v>
      </c>
      <c r="I8" s="230" t="s">
        <v>738</v>
      </c>
      <c r="J8" s="230" t="s">
        <v>48</v>
      </c>
      <c r="K8" s="230">
        <v>0</v>
      </c>
      <c r="L8" s="228">
        <f t="shared" ref="L8:L15" si="3">IF(J8="Diaria",+(K8/360),IF(J8="Semanal",+(K8/52),IF(J8="Mensual",+(K8/12),IF(J8="Bimestral",+(K8/6),IF(J8="Trimestral",+(K8/4),IF(J8="Semestral",+(K8/2),IF(J8="Anual",+(K8/1),"")))))))</f>
        <v>0</v>
      </c>
      <c r="M8" s="230" t="str">
        <f>+M4</f>
        <v>Menor al 1% del patrimonio de la Lotería de Bogotá</v>
      </c>
      <c r="N8" s="228">
        <f t="shared" ref="N8:N15" si="4">IF(M8="Menor al 1% del patrimonio de la Lotería de Bogotá",20%,IF(M8="Entre el 1% y el 3% del patrimonio de la Lotería de Bogotá",40%,IF(M8="Entre el 3% y el 6% del patrimonio de la Lotería de Bogotá",60%,IF(M8="Entre el 6% y el 10% del patrimonio de la Lotería de Bogotá",80%,IF(M8="Mayor al 10% del patrimonio de la Lotería de Bogotá",100%,IF(M8="NA",0%,""))))))</f>
        <v>0.2</v>
      </c>
      <c r="O8" s="230" t="str">
        <f>+O4</f>
        <v>El riesgo afecta la imagen de algún área de la organización</v>
      </c>
      <c r="P8" s="228">
        <f t="shared" ref="P8:P15" si="5">IF(O8="El riesgo afecta la imagen de algún área de la organización",20%,IF(O8="El riesgo afecta la imagen de la entidad internamente, de conocimiento general nivel interno, de junta directiva y accionistas y/o de proveedores",40%,IF(O8="El riesgo afecta la imagen de la entidad con algunos usuarios de relevancia frente al logro de los objetivos",60%,IF(O8="El riesgo afecta la imagen de la entidad con efecto publicitario sostenido a nivel de sector administrativo, nivel departamental o municipal",80%,IF(O8="El riesgo afecta la imagen de la entidad a nivel nacional, con efecto publicitario sostenido a nivel país",100%,IF(O8="NA",0%,""))))))</f>
        <v>0.2</v>
      </c>
      <c r="Q8" s="230" t="s">
        <v>88</v>
      </c>
      <c r="R8" s="228">
        <f t="shared" ref="R8:R15" si="6">IF(Q8="Interrupción de la operación por menos de un día",20%,IF(Q8="Interrupción de la operación por un día completo",40%,IF(Q8="Interrupción de la operación mayor a 1 día y menor a 2 días",60%,IF(Q8="Interrupción de la operación por dos días completos",80%,IF(Q8="Interrupción de la operación por más de dos días",100%,IF(Q8="NA",0%,""))))))</f>
        <v>0</v>
      </c>
      <c r="S8" s="229" t="s">
        <v>75</v>
      </c>
      <c r="T8" s="215" t="s">
        <v>60</v>
      </c>
      <c r="U8" s="332">
        <f t="shared" ref="U8:U15" si="7">+MAX(N8,P8,R8)</f>
        <v>0.2</v>
      </c>
      <c r="V8" s="565" t="str">
        <f t="shared" ref="V8:V15" si="8">IF(L8&lt;=20%,"Muy baja",IF(L8&lt;=40%,"Baja",IF(L8&lt;=60%,"Media",IF(L8&lt;=80%,"Alta",IF(L8&lt;=100%,"Muy alta",IF(L8&gt;=100%,"Muy alta",""))))))</f>
        <v>Muy baja</v>
      </c>
      <c r="W8" s="332">
        <f>+IFERROR(VLOOKUP(V8,formulas!$F$1:$G$6,2,FALSE),"")</f>
        <v>0.2</v>
      </c>
      <c r="X8" s="471" t="str">
        <f t="shared" ref="X8:X15" si="9">IF(U8=20%,"Leve",IF(U8=40%,"Menor",IF(U8=60%,"Moderado",IF(U8=80%,"Mayor",IF(U8=100%,"Catastrófico","")))))</f>
        <v>Leve</v>
      </c>
      <c r="Y8" s="332">
        <f>+IFERROR(VLOOKUP(X8,formulas!$H$1:$I$6,2,FALSE),"")</f>
        <v>0.2</v>
      </c>
      <c r="Z8" s="471" t="str">
        <f>+IFERROR(VLOOKUP(V8&amp;X8,formulas!$C$2:$D$26,2,FALSE),"")</f>
        <v>Bajo</v>
      </c>
      <c r="AA8" s="332">
        <f t="shared" ref="AA8:AA15" si="10">IF(Z8="Bajo",25%,IF(Z8="Moderado",50%,IF(Z8="Alto",75%,IF(Z8="Extremo",100%,""))))</f>
        <v>0.25</v>
      </c>
      <c r="AB8" s="333" t="s">
        <v>745</v>
      </c>
      <c r="AC8" s="216" t="s">
        <v>751</v>
      </c>
      <c r="AD8" s="216" t="s">
        <v>72</v>
      </c>
      <c r="AE8" s="332">
        <f t="shared" si="0"/>
        <v>0.25</v>
      </c>
      <c r="AF8" s="216" t="s">
        <v>217</v>
      </c>
      <c r="AG8" s="332">
        <f t="shared" si="2"/>
        <v>0.15</v>
      </c>
      <c r="AH8" s="332">
        <f t="shared" si="1"/>
        <v>0.4</v>
      </c>
      <c r="AI8" s="216" t="s">
        <v>218</v>
      </c>
      <c r="AJ8" s="216" t="s">
        <v>39</v>
      </c>
      <c r="AK8" s="216" t="s">
        <v>756</v>
      </c>
      <c r="AL8" s="334">
        <f t="shared" ref="AL8:AL15" si="11">+AA8*AH8</f>
        <v>0.1</v>
      </c>
      <c r="AM8" s="334">
        <f t="shared" ref="AM8:AM15" si="12">+AA8-AL8</f>
        <v>0.15</v>
      </c>
      <c r="AN8" s="471" t="str">
        <f>+IF(C8="Corrupción","Moderado",IF(AM8&lt;=25%,"Bajo",IF(AM8&lt;=50%,"Moderado",IF(AM8&lt;=75%,"Alto",IF(AM8&gt;75%,"Extremo","")))))</f>
        <v>Bajo</v>
      </c>
      <c r="AO8" s="229" t="s">
        <v>74</v>
      </c>
      <c r="AP8" s="281">
        <v>1</v>
      </c>
      <c r="AQ8" s="266" t="s">
        <v>764</v>
      </c>
      <c r="AR8" s="266" t="s">
        <v>765</v>
      </c>
      <c r="AS8" s="360">
        <v>45658</v>
      </c>
      <c r="AT8" s="360">
        <v>46022</v>
      </c>
      <c r="AU8" s="282" t="s">
        <v>766</v>
      </c>
      <c r="AV8" s="230"/>
      <c r="AW8" s="230"/>
      <c r="AX8" s="230"/>
      <c r="AY8" s="230"/>
      <c r="AZ8" s="230"/>
      <c r="BA8" s="230"/>
      <c r="BB8" s="230"/>
      <c r="BC8" s="230"/>
      <c r="BD8" s="230"/>
      <c r="BE8" s="230"/>
      <c r="BF8" s="287"/>
      <c r="BG8" s="287"/>
    </row>
    <row r="9" spans="1:59" ht="118.9" customHeight="1" x14ac:dyDescent="0.25">
      <c r="A9" s="823" t="s">
        <v>66</v>
      </c>
      <c r="B9" s="826" t="s">
        <v>127</v>
      </c>
      <c r="C9" s="826" t="s">
        <v>149</v>
      </c>
      <c r="D9" s="826" t="s">
        <v>50</v>
      </c>
      <c r="E9" s="826" t="s">
        <v>111</v>
      </c>
      <c r="F9" s="826" t="s">
        <v>739</v>
      </c>
      <c r="G9" s="826" t="s">
        <v>740</v>
      </c>
      <c r="H9" s="826" t="s">
        <v>741</v>
      </c>
      <c r="I9" s="826" t="s">
        <v>742</v>
      </c>
      <c r="J9" s="826" t="s">
        <v>114</v>
      </c>
      <c r="K9" s="826">
        <v>0.5</v>
      </c>
      <c r="L9" s="948">
        <f t="shared" si="3"/>
        <v>0.5</v>
      </c>
      <c r="M9" s="826" t="s">
        <v>62</v>
      </c>
      <c r="N9" s="948">
        <f t="shared" si="4"/>
        <v>0.4</v>
      </c>
      <c r="O9" s="826" t="s">
        <v>88</v>
      </c>
      <c r="P9" s="948">
        <f t="shared" si="5"/>
        <v>0</v>
      </c>
      <c r="Q9" s="826" t="s">
        <v>88</v>
      </c>
      <c r="R9" s="948">
        <f t="shared" si="6"/>
        <v>0</v>
      </c>
      <c r="S9" s="823" t="s">
        <v>88</v>
      </c>
      <c r="T9" s="823" t="s">
        <v>88</v>
      </c>
      <c r="U9" s="951">
        <f t="shared" si="7"/>
        <v>0.4</v>
      </c>
      <c r="V9" s="905" t="str">
        <f t="shared" si="8"/>
        <v>Media</v>
      </c>
      <c r="W9" s="951">
        <f>+IFERROR(VLOOKUP(V9,formulas!$F$1:$G$6,2,FALSE),"")</f>
        <v>0.6</v>
      </c>
      <c r="X9" s="814" t="str">
        <f t="shared" si="9"/>
        <v>Menor</v>
      </c>
      <c r="Y9" s="951">
        <f>+IFERROR(VLOOKUP(X9,formulas!$H$1:$I$6,2,FALSE),"")</f>
        <v>0.4</v>
      </c>
      <c r="Z9" s="814" t="str">
        <f>+IFERROR(VLOOKUP(V9&amp;X9,formulas!$C$2:$D$26,2,FALSE),"")</f>
        <v>Moderado</v>
      </c>
      <c r="AA9" s="951">
        <f t="shared" si="10"/>
        <v>0.5</v>
      </c>
      <c r="AB9" s="1027" t="s">
        <v>746</v>
      </c>
      <c r="AC9" s="644" t="s">
        <v>1273</v>
      </c>
      <c r="AD9" s="453" t="s">
        <v>72</v>
      </c>
      <c r="AE9" s="364">
        <f t="shared" si="0"/>
        <v>0.25</v>
      </c>
      <c r="AF9" s="453" t="s">
        <v>217</v>
      </c>
      <c r="AG9" s="364">
        <f t="shared" si="2"/>
        <v>0.15</v>
      </c>
      <c r="AH9" s="364">
        <f t="shared" si="1"/>
        <v>0.4</v>
      </c>
      <c r="AI9" s="453" t="s">
        <v>218</v>
      </c>
      <c r="AJ9" s="453" t="s">
        <v>39</v>
      </c>
      <c r="AK9" s="453" t="s">
        <v>757</v>
      </c>
      <c r="AL9" s="368">
        <f t="shared" si="11"/>
        <v>0.2</v>
      </c>
      <c r="AM9" s="368">
        <f t="shared" si="12"/>
        <v>0.3</v>
      </c>
      <c r="AN9" s="814" t="str">
        <f>+IF(C9="Corrupción","Moderado",IF(AM10&lt;=25%,"Bajo",IF(AM10&lt;=50%,"Moderado",IF(AM10&lt;=75%,"Alto",IF(AM10&gt;75%,"Extremo","")))))</f>
        <v>Bajo</v>
      </c>
      <c r="AO9" s="823" t="s">
        <v>74</v>
      </c>
      <c r="AP9" s="284">
        <v>1</v>
      </c>
      <c r="AQ9" s="235" t="s">
        <v>767</v>
      </c>
      <c r="AR9" s="645" t="s">
        <v>1274</v>
      </c>
      <c r="AS9" s="236">
        <v>45658</v>
      </c>
      <c r="AT9" s="236">
        <v>46022</v>
      </c>
      <c r="AU9" s="235" t="s">
        <v>768</v>
      </c>
      <c r="AV9" s="295"/>
      <c r="AW9" s="295"/>
      <c r="AX9" s="295"/>
      <c r="AY9" s="295"/>
      <c r="AZ9" s="295"/>
      <c r="BA9" s="295"/>
      <c r="BB9" s="295"/>
      <c r="BC9" s="295"/>
      <c r="BD9" s="295"/>
      <c r="BE9" s="295"/>
      <c r="BF9" s="295"/>
      <c r="BG9" s="295"/>
    </row>
    <row r="10" spans="1:59" ht="118.9" customHeight="1" thickBot="1" x14ac:dyDescent="0.3">
      <c r="A10" s="825"/>
      <c r="B10" s="827"/>
      <c r="C10" s="827"/>
      <c r="D10" s="827"/>
      <c r="E10" s="827"/>
      <c r="F10" s="827"/>
      <c r="G10" s="827"/>
      <c r="H10" s="827"/>
      <c r="I10" s="827"/>
      <c r="J10" s="827"/>
      <c r="K10" s="827"/>
      <c r="L10" s="920"/>
      <c r="M10" s="827"/>
      <c r="N10" s="920"/>
      <c r="O10" s="827"/>
      <c r="P10" s="920"/>
      <c r="Q10" s="827"/>
      <c r="R10" s="920"/>
      <c r="S10" s="825"/>
      <c r="T10" s="825"/>
      <c r="U10" s="920"/>
      <c r="V10" s="906"/>
      <c r="W10" s="920"/>
      <c r="X10" s="815"/>
      <c r="Y10" s="920"/>
      <c r="Z10" s="815"/>
      <c r="AA10" s="920"/>
      <c r="AB10" s="807"/>
      <c r="AC10" s="223" t="s">
        <v>752</v>
      </c>
      <c r="AD10" s="223" t="s">
        <v>72</v>
      </c>
      <c r="AE10" s="222">
        <f t="shared" si="0"/>
        <v>0.25</v>
      </c>
      <c r="AF10" s="223" t="s">
        <v>217</v>
      </c>
      <c r="AG10" s="222">
        <f t="shared" si="2"/>
        <v>0.15</v>
      </c>
      <c r="AH10" s="222">
        <f t="shared" si="1"/>
        <v>0.4</v>
      </c>
      <c r="AI10" s="223" t="s">
        <v>218</v>
      </c>
      <c r="AJ10" s="223" t="s">
        <v>56</v>
      </c>
      <c r="AK10" s="223" t="s">
        <v>88</v>
      </c>
      <c r="AL10" s="277">
        <f>+AM9*AH10</f>
        <v>0.12</v>
      </c>
      <c r="AM10" s="277">
        <f>+AM9-AL10</f>
        <v>0.18</v>
      </c>
      <c r="AN10" s="815"/>
      <c r="AO10" s="825"/>
      <c r="AP10" s="278">
        <v>2</v>
      </c>
      <c r="AQ10" s="223" t="s">
        <v>769</v>
      </c>
      <c r="AR10" s="645" t="s">
        <v>1275</v>
      </c>
      <c r="AS10" s="233">
        <v>45658</v>
      </c>
      <c r="AT10" s="233">
        <v>46022</v>
      </c>
      <c r="AU10" s="223" t="s">
        <v>770</v>
      </c>
      <c r="AV10" s="278"/>
      <c r="AW10" s="278"/>
      <c r="AX10" s="278"/>
      <c r="AY10" s="278"/>
      <c r="AZ10" s="278"/>
      <c r="BA10" s="278"/>
      <c r="BB10" s="278"/>
      <c r="BC10" s="278"/>
      <c r="BD10" s="278"/>
      <c r="BE10" s="278"/>
      <c r="BF10" s="278"/>
      <c r="BG10" s="278"/>
    </row>
    <row r="11" spans="1:59" ht="118.9" customHeight="1" x14ac:dyDescent="0.25">
      <c r="A11" s="823" t="s">
        <v>219</v>
      </c>
      <c r="B11" s="826" t="s">
        <v>127</v>
      </c>
      <c r="C11" s="826" t="s">
        <v>73</v>
      </c>
      <c r="D11" s="826" t="s">
        <v>94</v>
      </c>
      <c r="E11" s="826" t="s">
        <v>95</v>
      </c>
      <c r="F11" s="826" t="s">
        <v>271</v>
      </c>
      <c r="G11" s="826" t="s">
        <v>272</v>
      </c>
      <c r="H11" s="826" t="s">
        <v>743</v>
      </c>
      <c r="I11" s="826" t="s">
        <v>274</v>
      </c>
      <c r="J11" s="826" t="s">
        <v>48</v>
      </c>
      <c r="K11" s="826">
        <v>0</v>
      </c>
      <c r="L11" s="948">
        <f t="shared" si="3"/>
        <v>0</v>
      </c>
      <c r="M11" s="826" t="s">
        <v>45</v>
      </c>
      <c r="N11" s="948">
        <f t="shared" si="4"/>
        <v>0.2</v>
      </c>
      <c r="O11" s="826" t="s">
        <v>63</v>
      </c>
      <c r="P11" s="948">
        <f t="shared" si="5"/>
        <v>0.4</v>
      </c>
      <c r="Q11" s="826" t="s">
        <v>88</v>
      </c>
      <c r="R11" s="948">
        <f t="shared" si="6"/>
        <v>0</v>
      </c>
      <c r="S11" s="823" t="s">
        <v>87</v>
      </c>
      <c r="T11" s="1026" t="s">
        <v>76</v>
      </c>
      <c r="U11" s="951">
        <f t="shared" si="7"/>
        <v>0.4</v>
      </c>
      <c r="V11" s="905" t="str">
        <f t="shared" si="8"/>
        <v>Muy baja</v>
      </c>
      <c r="W11" s="951">
        <f>+IFERROR(VLOOKUP(V11,formulas!$F$1:$G$6,2,FALSE),"")</f>
        <v>0.2</v>
      </c>
      <c r="X11" s="814" t="str">
        <f t="shared" si="9"/>
        <v>Menor</v>
      </c>
      <c r="Y11" s="951">
        <f>+IFERROR(VLOOKUP(X11,formulas!$H$1:$I$6,2,FALSE),"")</f>
        <v>0.4</v>
      </c>
      <c r="Z11" s="814" t="str">
        <f>+IFERROR(VLOOKUP(V11&amp;X11,formulas!$C$2:$D$26,2,FALSE),"")</f>
        <v>Bajo</v>
      </c>
      <c r="AA11" s="951">
        <f t="shared" si="10"/>
        <v>0.25</v>
      </c>
      <c r="AB11" s="454" t="s">
        <v>275</v>
      </c>
      <c r="AC11" s="453" t="s">
        <v>747</v>
      </c>
      <c r="AD11" s="453" t="s">
        <v>72</v>
      </c>
      <c r="AE11" s="364">
        <f t="shared" si="0"/>
        <v>0.25</v>
      </c>
      <c r="AF11" s="453" t="s">
        <v>217</v>
      </c>
      <c r="AG11" s="364">
        <f t="shared" si="2"/>
        <v>0.15</v>
      </c>
      <c r="AH11" s="364">
        <f t="shared" si="1"/>
        <v>0.4</v>
      </c>
      <c r="AI11" s="453" t="s">
        <v>218</v>
      </c>
      <c r="AJ11" s="453" t="s">
        <v>56</v>
      </c>
      <c r="AK11" s="492" t="s">
        <v>753</v>
      </c>
      <c r="AL11" s="368">
        <f>+AA11*AH11</f>
        <v>0.1</v>
      </c>
      <c r="AM11" s="368">
        <f t="shared" si="12"/>
        <v>0.15</v>
      </c>
      <c r="AN11" s="814" t="str">
        <f>+IF(C11="Corrupción","Moderado",IF(AM12&lt;=25%,"Bajo",IF(AM12&lt;=50%,"Moderado",IF(AM12&lt;=75%,"Alto",IF(AM12&gt;75%,"Extremo","")))))</f>
        <v>Moderado</v>
      </c>
      <c r="AO11" s="823" t="s">
        <v>74</v>
      </c>
      <c r="AP11" s="284">
        <v>1</v>
      </c>
      <c r="AQ11" s="235" t="s">
        <v>758</v>
      </c>
      <c r="AR11" s="267" t="s">
        <v>262</v>
      </c>
      <c r="AS11" s="236">
        <v>45972</v>
      </c>
      <c r="AT11" s="236">
        <v>46022</v>
      </c>
      <c r="AU11" s="235" t="s">
        <v>281</v>
      </c>
      <c r="AV11" s="295"/>
      <c r="AW11" s="295"/>
      <c r="AX11" s="295"/>
      <c r="AY11" s="295"/>
      <c r="AZ11" s="295"/>
      <c r="BA11" s="295"/>
      <c r="BB11" s="295"/>
      <c r="BC11" s="295"/>
      <c r="BD11" s="295"/>
      <c r="BE11" s="295"/>
      <c r="BF11" s="295"/>
      <c r="BG11" s="295"/>
    </row>
    <row r="12" spans="1:59" ht="118.9" customHeight="1" thickBot="1" x14ac:dyDescent="0.3">
      <c r="A12" s="825"/>
      <c r="B12" s="827"/>
      <c r="C12" s="827"/>
      <c r="D12" s="827"/>
      <c r="E12" s="827"/>
      <c r="F12" s="827"/>
      <c r="G12" s="827"/>
      <c r="H12" s="827"/>
      <c r="I12" s="827"/>
      <c r="J12" s="827"/>
      <c r="K12" s="827"/>
      <c r="L12" s="920"/>
      <c r="M12" s="827"/>
      <c r="N12" s="920"/>
      <c r="O12" s="827"/>
      <c r="P12" s="920"/>
      <c r="Q12" s="827"/>
      <c r="R12" s="920"/>
      <c r="S12" s="825"/>
      <c r="T12" s="825"/>
      <c r="U12" s="920"/>
      <c r="V12" s="906"/>
      <c r="W12" s="920"/>
      <c r="X12" s="815"/>
      <c r="Y12" s="920"/>
      <c r="Z12" s="815"/>
      <c r="AA12" s="920"/>
      <c r="AB12" s="239" t="s">
        <v>275</v>
      </c>
      <c r="AC12" s="223" t="s">
        <v>748</v>
      </c>
      <c r="AD12" s="223" t="s">
        <v>72</v>
      </c>
      <c r="AE12" s="222">
        <f t="shared" si="0"/>
        <v>0.25</v>
      </c>
      <c r="AF12" s="223" t="s">
        <v>217</v>
      </c>
      <c r="AG12" s="222">
        <f t="shared" si="2"/>
        <v>0.15</v>
      </c>
      <c r="AH12" s="222">
        <f t="shared" si="1"/>
        <v>0.4</v>
      </c>
      <c r="AI12" s="223" t="s">
        <v>218</v>
      </c>
      <c r="AJ12" s="223" t="s">
        <v>56</v>
      </c>
      <c r="AK12" s="275" t="s">
        <v>754</v>
      </c>
      <c r="AL12" s="277">
        <f>+AM11*AH12</f>
        <v>0.06</v>
      </c>
      <c r="AM12" s="277">
        <f>+AM11-AL12</f>
        <v>0.09</v>
      </c>
      <c r="AN12" s="815"/>
      <c r="AO12" s="825"/>
      <c r="AP12" s="286">
        <v>2</v>
      </c>
      <c r="AQ12" s="654"/>
      <c r="AR12" s="268" t="s">
        <v>262</v>
      </c>
      <c r="AS12" s="233">
        <v>45972</v>
      </c>
      <c r="AT12" s="233">
        <v>46022</v>
      </c>
      <c r="AU12" s="223" t="s">
        <v>281</v>
      </c>
      <c r="AV12" s="278"/>
      <c r="AW12" s="278"/>
      <c r="AX12" s="278"/>
      <c r="AY12" s="278"/>
      <c r="AZ12" s="278"/>
      <c r="BA12" s="278"/>
      <c r="BB12" s="278"/>
      <c r="BC12" s="278"/>
      <c r="BD12" s="278"/>
      <c r="BE12" s="278"/>
      <c r="BF12" s="278"/>
      <c r="BG12" s="278"/>
    </row>
    <row r="13" spans="1:59" ht="118.9" customHeight="1" thickBot="1" x14ac:dyDescent="0.3">
      <c r="A13" s="229" t="s">
        <v>219</v>
      </c>
      <c r="B13" s="230" t="s">
        <v>127</v>
      </c>
      <c r="C13" s="230" t="s">
        <v>107</v>
      </c>
      <c r="D13" s="230" t="s">
        <v>94</v>
      </c>
      <c r="E13" s="230" t="s">
        <v>51</v>
      </c>
      <c r="F13" s="230" t="s">
        <v>478</v>
      </c>
      <c r="G13" s="230" t="s">
        <v>479</v>
      </c>
      <c r="H13" s="230" t="s">
        <v>480</v>
      </c>
      <c r="I13" s="230" t="s">
        <v>481</v>
      </c>
      <c r="J13" s="230" t="s">
        <v>81</v>
      </c>
      <c r="K13" s="230">
        <v>1</v>
      </c>
      <c r="L13" s="228">
        <f t="shared" si="3"/>
        <v>8.3333333333333329E-2</v>
      </c>
      <c r="M13" s="230" t="s">
        <v>45</v>
      </c>
      <c r="N13" s="228">
        <f t="shared" si="4"/>
        <v>0.2</v>
      </c>
      <c r="O13" s="230" t="s">
        <v>79</v>
      </c>
      <c r="P13" s="228">
        <f t="shared" si="5"/>
        <v>0.6</v>
      </c>
      <c r="Q13" s="230" t="s">
        <v>88</v>
      </c>
      <c r="R13" s="228">
        <f t="shared" si="6"/>
        <v>0</v>
      </c>
      <c r="S13" s="229" t="s">
        <v>75</v>
      </c>
      <c r="T13" s="215" t="s">
        <v>60</v>
      </c>
      <c r="U13" s="332">
        <f t="shared" si="7"/>
        <v>0.6</v>
      </c>
      <c r="V13" s="565" t="str">
        <f t="shared" si="8"/>
        <v>Muy baja</v>
      </c>
      <c r="W13" s="332">
        <f>+IFERROR(VLOOKUP(V13,formulas!$F$1:$G$6,2,FALSE),"")</f>
        <v>0.2</v>
      </c>
      <c r="X13" s="471" t="str">
        <f t="shared" si="9"/>
        <v>Moderado</v>
      </c>
      <c r="Y13" s="332">
        <f>+IFERROR(VLOOKUP(X13,formulas!$H$1:$I$6,2,FALSE),"")</f>
        <v>0.6</v>
      </c>
      <c r="Z13" s="471" t="str">
        <f>+IFERROR(VLOOKUP(V13&amp;X13,formulas!$C$2:$D$26,2,FALSE),"")</f>
        <v>Moderado</v>
      </c>
      <c r="AA13" s="332">
        <f t="shared" si="10"/>
        <v>0.5</v>
      </c>
      <c r="AB13" s="333" t="s">
        <v>498</v>
      </c>
      <c r="AC13" s="336" t="s">
        <v>685</v>
      </c>
      <c r="AD13" s="216" t="s">
        <v>72</v>
      </c>
      <c r="AE13" s="332">
        <f t="shared" si="0"/>
        <v>0.25</v>
      </c>
      <c r="AF13" s="333" t="s">
        <v>217</v>
      </c>
      <c r="AG13" s="332">
        <f t="shared" si="2"/>
        <v>0.15</v>
      </c>
      <c r="AH13" s="332">
        <f t="shared" si="1"/>
        <v>0.4</v>
      </c>
      <c r="AI13" s="646"/>
      <c r="AJ13" s="216" t="s">
        <v>39</v>
      </c>
      <c r="AK13" s="216" t="s">
        <v>634</v>
      </c>
      <c r="AL13" s="334">
        <f t="shared" si="11"/>
        <v>0.2</v>
      </c>
      <c r="AM13" s="334">
        <f t="shared" si="12"/>
        <v>0.3</v>
      </c>
      <c r="AN13" s="471" t="str">
        <f>+IF(C13="Corrupción","Moderado",IF(AM13&lt;=25%,"Bajo",IF(AM13&lt;=50%,"Moderado",IF(AM13&lt;=75%,"Alto",IF(AM13&gt;75%,"Extremo","")))))</f>
        <v>Moderado</v>
      </c>
      <c r="AO13" s="288" t="s">
        <v>74</v>
      </c>
      <c r="AP13" s="281">
        <v>1</v>
      </c>
      <c r="AQ13" s="230" t="s">
        <v>540</v>
      </c>
      <c r="AR13" s="269" t="s">
        <v>157</v>
      </c>
      <c r="AS13" s="270">
        <v>45658</v>
      </c>
      <c r="AT13" s="270">
        <v>46022</v>
      </c>
      <c r="AU13" s="270" t="s">
        <v>541</v>
      </c>
      <c r="AV13" s="287"/>
      <c r="AW13" s="287"/>
      <c r="AX13" s="287"/>
      <c r="AY13" s="287"/>
      <c r="AZ13" s="287"/>
      <c r="BA13" s="287"/>
      <c r="BB13" s="287"/>
      <c r="BC13" s="287"/>
      <c r="BD13" s="287"/>
      <c r="BE13" s="287"/>
      <c r="BF13" s="287"/>
      <c r="BG13" s="287"/>
    </row>
    <row r="14" spans="1:59" ht="118.9" customHeight="1" thickBot="1" x14ac:dyDescent="0.3">
      <c r="A14" s="229" t="s">
        <v>66</v>
      </c>
      <c r="B14" s="230" t="s">
        <v>486</v>
      </c>
      <c r="C14" s="230" t="s">
        <v>73</v>
      </c>
      <c r="D14" s="230" t="s">
        <v>94</v>
      </c>
      <c r="E14" s="230" t="s">
        <v>95</v>
      </c>
      <c r="F14" s="289" t="s">
        <v>487</v>
      </c>
      <c r="G14" s="290" t="s">
        <v>441</v>
      </c>
      <c r="H14" s="349" t="s">
        <v>488</v>
      </c>
      <c r="I14" s="289" t="s">
        <v>489</v>
      </c>
      <c r="J14" s="292" t="s">
        <v>110</v>
      </c>
      <c r="K14" s="289">
        <v>1</v>
      </c>
      <c r="L14" s="228">
        <f t="shared" si="3"/>
        <v>0.5</v>
      </c>
      <c r="M14" s="289" t="s">
        <v>62</v>
      </c>
      <c r="N14" s="228">
        <f t="shared" si="4"/>
        <v>0.4</v>
      </c>
      <c r="O14" s="293" t="s">
        <v>91</v>
      </c>
      <c r="P14" s="228">
        <f t="shared" si="5"/>
        <v>0.8</v>
      </c>
      <c r="Q14" s="289" t="s">
        <v>88</v>
      </c>
      <c r="R14" s="228">
        <f t="shared" si="6"/>
        <v>0</v>
      </c>
      <c r="S14" s="294" t="s">
        <v>75</v>
      </c>
      <c r="T14" s="572" t="s">
        <v>88</v>
      </c>
      <c r="U14" s="332">
        <f t="shared" si="7"/>
        <v>0.8</v>
      </c>
      <c r="V14" s="565" t="str">
        <f t="shared" si="8"/>
        <v>Media</v>
      </c>
      <c r="W14" s="332">
        <f>+IFERROR(VLOOKUP(V14,formulas!$F$1:$G$6,2,FALSE),"")</f>
        <v>0.6</v>
      </c>
      <c r="X14" s="471" t="str">
        <f t="shared" si="9"/>
        <v>Mayor</v>
      </c>
      <c r="Y14" s="332">
        <f>+IFERROR(VLOOKUP(X14,formulas!$H$1:$I$6,2,FALSE),"")</f>
        <v>0.8</v>
      </c>
      <c r="Z14" s="471" t="str">
        <f>+IFERROR(VLOOKUP(V14&amp;X14,formulas!$C$2:$D$26,2,FALSE),"")</f>
        <v>Alto</v>
      </c>
      <c r="AA14" s="332">
        <f t="shared" si="10"/>
        <v>0.75</v>
      </c>
      <c r="AB14" s="646"/>
      <c r="AC14" s="574" t="s">
        <v>513</v>
      </c>
      <c r="AD14" s="217" t="s">
        <v>72</v>
      </c>
      <c r="AE14" s="332">
        <f t="shared" si="0"/>
        <v>0.25</v>
      </c>
      <c r="AF14" s="217" t="s">
        <v>217</v>
      </c>
      <c r="AG14" s="332">
        <f t="shared" si="2"/>
        <v>0.15</v>
      </c>
      <c r="AH14" s="332">
        <f t="shared" si="1"/>
        <v>0.4</v>
      </c>
      <c r="AI14" s="217" t="s">
        <v>218</v>
      </c>
      <c r="AJ14" s="217" t="s">
        <v>39</v>
      </c>
      <c r="AK14" s="217" t="s">
        <v>522</v>
      </c>
      <c r="AL14" s="334">
        <f t="shared" si="11"/>
        <v>0.30000000000000004</v>
      </c>
      <c r="AM14" s="334">
        <f t="shared" si="12"/>
        <v>0.44999999999999996</v>
      </c>
      <c r="AN14" s="471" t="str">
        <f>+IF(C14="Corrupción","Moderado",IF(AM14&lt;=25%,"Bajo",IF(AM14&lt;=50%,"Moderado",IF(AM14&lt;=75%,"Alto",IF(AM14&gt;75%,"Extremo","")))))</f>
        <v>Moderado</v>
      </c>
      <c r="AO14" s="215" t="s">
        <v>74</v>
      </c>
      <c r="AP14" s="290">
        <v>1</v>
      </c>
      <c r="AQ14" s="691"/>
      <c r="AR14" s="692"/>
      <c r="AS14" s="692"/>
      <c r="AT14" s="691"/>
      <c r="AU14" s="693"/>
      <c r="AV14" s="287"/>
      <c r="AW14" s="287"/>
      <c r="AX14" s="287"/>
      <c r="AY14" s="287"/>
      <c r="AZ14" s="287"/>
      <c r="BA14" s="287"/>
      <c r="BB14" s="287"/>
      <c r="BC14" s="287"/>
      <c r="BD14" s="287"/>
      <c r="BE14" s="287"/>
      <c r="BF14" s="287"/>
      <c r="BG14" s="287"/>
    </row>
    <row r="15" spans="1:59" ht="118.9" customHeight="1" thickBot="1" x14ac:dyDescent="0.3">
      <c r="A15" s="229" t="s">
        <v>219</v>
      </c>
      <c r="B15" s="230" t="s">
        <v>44</v>
      </c>
      <c r="C15" s="230" t="s">
        <v>107</v>
      </c>
      <c r="D15" s="230" t="s">
        <v>94</v>
      </c>
      <c r="E15" s="230" t="s">
        <v>51</v>
      </c>
      <c r="F15" s="230" t="s">
        <v>490</v>
      </c>
      <c r="G15" s="230" t="s">
        <v>491</v>
      </c>
      <c r="H15" s="231" t="s">
        <v>492</v>
      </c>
      <c r="I15" s="230" t="s">
        <v>493</v>
      </c>
      <c r="J15" s="230" t="s">
        <v>81</v>
      </c>
      <c r="K15" s="230">
        <v>1</v>
      </c>
      <c r="L15" s="228">
        <f t="shared" si="3"/>
        <v>8.3333333333333329E-2</v>
      </c>
      <c r="M15" s="230" t="s">
        <v>88</v>
      </c>
      <c r="N15" s="228">
        <f t="shared" si="4"/>
        <v>0</v>
      </c>
      <c r="O15" s="230" t="s">
        <v>46</v>
      </c>
      <c r="P15" s="228">
        <f t="shared" si="5"/>
        <v>0.2</v>
      </c>
      <c r="Q15" s="230" t="s">
        <v>88</v>
      </c>
      <c r="R15" s="228">
        <f t="shared" si="6"/>
        <v>0</v>
      </c>
      <c r="S15" s="229" t="s">
        <v>75</v>
      </c>
      <c r="T15" s="215" t="s">
        <v>60</v>
      </c>
      <c r="U15" s="332">
        <f t="shared" si="7"/>
        <v>0.2</v>
      </c>
      <c r="V15" s="565" t="str">
        <f t="shared" si="8"/>
        <v>Muy baja</v>
      </c>
      <c r="W15" s="332">
        <f>+IFERROR(VLOOKUP(V15,formulas!$F$1:$G$6,2,FALSE),"")</f>
        <v>0.2</v>
      </c>
      <c r="X15" s="471" t="str">
        <f t="shared" si="9"/>
        <v>Leve</v>
      </c>
      <c r="Y15" s="332">
        <f>+IFERROR(VLOOKUP(X15,formulas!$H$1:$I$6,2,FALSE),"")</f>
        <v>0.2</v>
      </c>
      <c r="Z15" s="471" t="str">
        <f>+IFERROR(VLOOKUP(V15&amp;X15,formulas!$C$2:$D$26,2,FALSE),"")</f>
        <v>Bajo</v>
      </c>
      <c r="AA15" s="332">
        <f t="shared" si="10"/>
        <v>0.25</v>
      </c>
      <c r="AB15" s="333" t="s">
        <v>500</v>
      </c>
      <c r="AC15" s="450" t="s">
        <v>514</v>
      </c>
      <c r="AD15" s="216" t="s">
        <v>72</v>
      </c>
      <c r="AE15" s="332">
        <f t="shared" si="0"/>
        <v>0.25</v>
      </c>
      <c r="AF15" s="216" t="s">
        <v>451</v>
      </c>
      <c r="AG15" s="332">
        <f t="shared" si="2"/>
        <v>0.25</v>
      </c>
      <c r="AH15" s="332">
        <f t="shared" si="1"/>
        <v>0.5</v>
      </c>
      <c r="AI15" s="217" t="s">
        <v>218</v>
      </c>
      <c r="AJ15" s="216" t="s">
        <v>39</v>
      </c>
      <c r="AK15" s="216" t="s">
        <v>523</v>
      </c>
      <c r="AL15" s="334">
        <f t="shared" si="11"/>
        <v>0.125</v>
      </c>
      <c r="AM15" s="334">
        <f t="shared" si="12"/>
        <v>0.125</v>
      </c>
      <c r="AN15" s="471" t="str">
        <f>+IF(C15="Corrupción","Moderado",IF(AM15&lt;=25%,"Bajo",IF(AM15&lt;=50%,"Moderado",IF(AM15&lt;=75%,"Alto",IF(AM15&gt;75%,"Extremo","")))))</f>
        <v>Bajo</v>
      </c>
      <c r="AO15" s="229" t="s">
        <v>74</v>
      </c>
      <c r="AP15" s="289">
        <v>1</v>
      </c>
      <c r="AQ15" s="650"/>
      <c r="AR15" s="651"/>
      <c r="AS15" s="651"/>
      <c r="AT15" s="650"/>
      <c r="AU15" s="693"/>
      <c r="AV15" s="287"/>
      <c r="AW15" s="287"/>
      <c r="AX15" s="287"/>
      <c r="AY15" s="287"/>
      <c r="AZ15" s="287"/>
      <c r="BA15" s="287"/>
      <c r="BB15" s="287"/>
      <c r="BC15" s="287"/>
      <c r="BD15" s="287"/>
      <c r="BE15" s="287"/>
      <c r="BF15" s="287"/>
      <c r="BG15" s="287"/>
    </row>
  </sheetData>
  <mergeCells count="110">
    <mergeCell ref="W11:W12"/>
    <mergeCell ref="X11:X12"/>
    <mergeCell ref="Y11:Y12"/>
    <mergeCell ref="Z11:Z12"/>
    <mergeCell ref="AA11:AA12"/>
    <mergeCell ref="AO11:AO12"/>
    <mergeCell ref="AN4:AN7"/>
    <mergeCell ref="AN9:AN10"/>
    <mergeCell ref="AN11:AN12"/>
    <mergeCell ref="Y4:Y7"/>
    <mergeCell ref="Z4:Z7"/>
    <mergeCell ref="AA4:AA7"/>
    <mergeCell ref="AB4:AB7"/>
    <mergeCell ref="AB9:AB10"/>
    <mergeCell ref="AO4:AO7"/>
    <mergeCell ref="AO9:AO10"/>
    <mergeCell ref="W4:W7"/>
    <mergeCell ref="X4:X7"/>
    <mergeCell ref="T11:T12"/>
    <mergeCell ref="U11:U12"/>
    <mergeCell ref="U9:U10"/>
    <mergeCell ref="U4:U7"/>
    <mergeCell ref="V11:V12"/>
    <mergeCell ref="V9:V10"/>
    <mergeCell ref="V4:V7"/>
    <mergeCell ref="R9:R10"/>
    <mergeCell ref="R11:R12"/>
    <mergeCell ref="R4:R7"/>
    <mergeCell ref="S4:S7"/>
    <mergeCell ref="S9:S10"/>
    <mergeCell ref="S11:S12"/>
    <mergeCell ref="Q11:Q12"/>
    <mergeCell ref="M9:M10"/>
    <mergeCell ref="M11:M12"/>
    <mergeCell ref="N11:N12"/>
    <mergeCell ref="N9:N10"/>
    <mergeCell ref="N4:N7"/>
    <mergeCell ref="O4:O7"/>
    <mergeCell ref="O9:O10"/>
    <mergeCell ref="O11:O12"/>
    <mergeCell ref="M4:M7"/>
    <mergeCell ref="A9:A10"/>
    <mergeCell ref="B9:B10"/>
    <mergeCell ref="C9:C10"/>
    <mergeCell ref="D9:D10"/>
    <mergeCell ref="E9:E10"/>
    <mergeCell ref="F9:F10"/>
    <mergeCell ref="G9:G10"/>
    <mergeCell ref="P11:P12"/>
    <mergeCell ref="P9:P10"/>
    <mergeCell ref="A4:A7"/>
    <mergeCell ref="B4:B7"/>
    <mergeCell ref="C4:C7"/>
    <mergeCell ref="D4:D7"/>
    <mergeCell ref="E4:E7"/>
    <mergeCell ref="F4:F7"/>
    <mergeCell ref="T4:T7"/>
    <mergeCell ref="T9:T10"/>
    <mergeCell ref="I11:I12"/>
    <mergeCell ref="J11:J12"/>
    <mergeCell ref="K11:K12"/>
    <mergeCell ref="L4:L7"/>
    <mergeCell ref="L9:L10"/>
    <mergeCell ref="L11:L12"/>
    <mergeCell ref="J9:J10"/>
    <mergeCell ref="K9:K10"/>
    <mergeCell ref="A11:A12"/>
    <mergeCell ref="B11:B12"/>
    <mergeCell ref="C11:C12"/>
    <mergeCell ref="D11:D12"/>
    <mergeCell ref="E11:E12"/>
    <mergeCell ref="F11:F12"/>
    <mergeCell ref="G11:G12"/>
    <mergeCell ref="H11:H12"/>
    <mergeCell ref="G4:G7"/>
    <mergeCell ref="H4:H7"/>
    <mergeCell ref="I4:I7"/>
    <mergeCell ref="J4:J7"/>
    <mergeCell ref="AU2:AU3"/>
    <mergeCell ref="H9:H10"/>
    <mergeCell ref="I9:I10"/>
    <mergeCell ref="K4:K7"/>
    <mergeCell ref="P4:P7"/>
    <mergeCell ref="Q4:Q7"/>
    <mergeCell ref="Q9:Q10"/>
    <mergeCell ref="W9:W10"/>
    <mergeCell ref="X9:X10"/>
    <mergeCell ref="Y9:Y10"/>
    <mergeCell ref="Z9:Z10"/>
    <mergeCell ref="AA9:AA10"/>
    <mergeCell ref="AV2:AZ2"/>
    <mergeCell ref="BA2:BE2"/>
    <mergeCell ref="G3:H3"/>
    <mergeCell ref="AJ3:AK3"/>
    <mergeCell ref="AL2:AN3"/>
    <mergeCell ref="AO2:AO3"/>
    <mergeCell ref="AP2:AQ3"/>
    <mergeCell ref="AR2:AR3"/>
    <mergeCell ref="AS2:AS3"/>
    <mergeCell ref="AT2:AT3"/>
    <mergeCell ref="A1:T2"/>
    <mergeCell ref="U1:AB2"/>
    <mergeCell ref="AC1:AK1"/>
    <mergeCell ref="AM1:AO1"/>
    <mergeCell ref="AP1:AU1"/>
    <mergeCell ref="AV1:BE1"/>
    <mergeCell ref="AC2:AC3"/>
    <mergeCell ref="AD2:AG2"/>
    <mergeCell ref="AH2:AH3"/>
    <mergeCell ref="AI2:AK2"/>
  </mergeCells>
  <conditionalFormatting sqref="V4 V8:V9 V11 V13:V15">
    <cfRule type="beginsWith" dxfId="433" priority="20" operator="beginsWith" text="Muy baja">
      <formula>LEFT(V4,LEN("Muy baja"))="Muy baja"</formula>
    </cfRule>
    <cfRule type="containsText" dxfId="432" priority="21" operator="containsText" text="Muy alta">
      <formula>NOT(ISERROR(SEARCH("Muy alta",V4)))</formula>
    </cfRule>
    <cfRule type="containsText" dxfId="431" priority="22" operator="containsText" text="Alta">
      <formula>NOT(ISERROR(SEARCH("Alta",V4)))</formula>
    </cfRule>
    <cfRule type="containsText" dxfId="430" priority="23" operator="containsText" text="Media">
      <formula>NOT(ISERROR(SEARCH("Media",V4)))</formula>
    </cfRule>
    <cfRule type="containsText" dxfId="429" priority="24" operator="containsText" text="Baja">
      <formula>NOT(ISERROR(SEARCH("Baja",V4)))</formula>
    </cfRule>
  </conditionalFormatting>
  <conditionalFormatting sqref="X4 X8:X9 X11 X13:X15">
    <cfRule type="containsText" dxfId="428" priority="15" operator="containsText" text="Catastrófico">
      <formula>NOT(ISERROR(SEARCH("Catastrófico",X4)))</formula>
    </cfRule>
    <cfRule type="containsText" dxfId="427" priority="16" operator="containsText" text="Mayor">
      <formula>NOT(ISERROR(SEARCH("Mayor",X4)))</formula>
    </cfRule>
    <cfRule type="containsText" dxfId="426" priority="17" operator="containsText" text="Moderado">
      <formula>NOT(ISERROR(SEARCH("Moderado",X4)))</formula>
    </cfRule>
    <cfRule type="containsText" dxfId="425" priority="18" operator="containsText" text="Menor">
      <formula>NOT(ISERROR(SEARCH("Menor",X4)))</formula>
    </cfRule>
    <cfRule type="containsText" dxfId="424" priority="19" operator="containsText" text="Leve">
      <formula>NOT(ISERROR(SEARCH("Leve",X4)))</formula>
    </cfRule>
  </conditionalFormatting>
  <conditionalFormatting sqref="Z4 Z8:Z9 Z11 Z13:Z15">
    <cfRule type="containsText" dxfId="423" priority="11" operator="containsText" text="Alto">
      <formula>NOT(ISERROR(SEARCH("Alto",Z4)))</formula>
    </cfRule>
    <cfRule type="containsText" dxfId="422" priority="12" operator="containsText" text="Moderado">
      <formula>NOT(ISERROR(SEARCH("Moderado",Z4)))</formula>
    </cfRule>
    <cfRule type="containsText" dxfId="421" priority="13" operator="containsText" text="Extremo">
      <formula>NOT(ISERROR(SEARCH("Extremo",Z4)))</formula>
    </cfRule>
    <cfRule type="containsText" dxfId="420" priority="14" operator="containsText" text="Bajo">
      <formula>NOT(ISERROR(SEARCH("Bajo",Z4)))</formula>
    </cfRule>
  </conditionalFormatting>
  <conditionalFormatting sqref="AC7">
    <cfRule type="containsText" dxfId="419" priority="63" operator="containsText" text="BAJA">
      <formula>NOT(ISERROR(SEARCH("BAJA",AC7)))</formula>
    </cfRule>
    <cfRule type="containsText" dxfId="418" priority="64" operator="containsText" text="MEDIA">
      <formula>NOT(ISERROR(SEARCH("MEDIA",AC7)))</formula>
    </cfRule>
    <cfRule type="containsText" dxfId="417" priority="65" operator="containsText" text="ALTA">
      <formula>NOT(ISERROR(SEARCH("ALTA",AC7)))</formula>
    </cfRule>
  </conditionalFormatting>
  <conditionalFormatting sqref="AC11:AC12">
    <cfRule type="containsText" dxfId="416" priority="57" operator="containsText" text="BAJA">
      <formula>NOT(ISERROR(SEARCH("BAJA",AC11)))</formula>
    </cfRule>
    <cfRule type="containsText" dxfId="415" priority="58" operator="containsText" text="MEDIA">
      <formula>NOT(ISERROR(SEARCH("MEDIA",AC11)))</formula>
    </cfRule>
    <cfRule type="containsText" dxfId="414" priority="59" operator="containsText" text="ALTA">
      <formula>NOT(ISERROR(SEARCH("ALTA",AC11)))</formula>
    </cfRule>
  </conditionalFormatting>
  <conditionalFormatting sqref="AI4:AI12">
    <cfRule type="containsText" dxfId="413" priority="54" operator="containsText" text="BAJA">
      <formula>NOT(ISERROR(SEARCH("BAJA",AI4)))</formula>
    </cfRule>
    <cfRule type="containsText" dxfId="412" priority="55" operator="containsText" text="MEDIA">
      <formula>NOT(ISERROR(SEARCH("MEDIA",AI4)))</formula>
    </cfRule>
    <cfRule type="containsText" dxfId="411" priority="56" operator="containsText" text="ALTA">
      <formula>NOT(ISERROR(SEARCH("ALTA",AI4)))</formula>
    </cfRule>
  </conditionalFormatting>
  <conditionalFormatting sqref="AI14:AI15">
    <cfRule type="containsText" dxfId="410" priority="51" operator="containsText" text="BAJA">
      <formula>NOT(ISERROR(SEARCH("BAJA",AI14)))</formula>
    </cfRule>
    <cfRule type="containsText" dxfId="409" priority="52" operator="containsText" text="MEDIA">
      <formula>NOT(ISERROR(SEARCH("MEDIA",AI14)))</formula>
    </cfRule>
    <cfRule type="containsText" dxfId="408" priority="53" operator="containsText" text="ALTA">
      <formula>NOT(ISERROR(SEARCH("ALTA",AI14)))</formula>
    </cfRule>
  </conditionalFormatting>
  <conditionalFormatting sqref="AJ11:AJ12">
    <cfRule type="containsText" dxfId="407" priority="39" operator="containsText" text="BAJA">
      <formula>NOT(ISERROR(SEARCH("BAJA",AJ11)))</formula>
    </cfRule>
    <cfRule type="containsText" dxfId="406" priority="40" operator="containsText" text="MEDIA">
      <formula>NOT(ISERROR(SEARCH("MEDIA",AJ11)))</formula>
    </cfRule>
    <cfRule type="containsText" dxfId="405" priority="41" operator="containsText" text="ALTA">
      <formula>NOT(ISERROR(SEARCH("ALTA",AJ11)))</formula>
    </cfRule>
  </conditionalFormatting>
  <conditionalFormatting sqref="AJ13:AK13">
    <cfRule type="containsText" dxfId="404" priority="36" operator="containsText" text="BAJA">
      <formula>NOT(ISERROR(SEARCH("BAJA",AJ13)))</formula>
    </cfRule>
    <cfRule type="containsText" dxfId="403" priority="37" operator="containsText" text="MEDIA">
      <formula>NOT(ISERROR(SEARCH("MEDIA",AJ13)))</formula>
    </cfRule>
    <cfRule type="containsText" dxfId="402" priority="38" operator="containsText" text="ALTA">
      <formula>NOT(ISERROR(SEARCH("ALTA",AJ13)))</formula>
    </cfRule>
  </conditionalFormatting>
  <conditionalFormatting sqref="AK7:AK8">
    <cfRule type="containsText" dxfId="401" priority="33" operator="containsText" text="BAJA">
      <formula>NOT(ISERROR(SEARCH("BAJA",AK7)))</formula>
    </cfRule>
    <cfRule type="containsText" dxfId="400" priority="34" operator="containsText" text="MEDIA">
      <formula>NOT(ISERROR(SEARCH("MEDIA",AK7)))</formula>
    </cfRule>
    <cfRule type="containsText" dxfId="399" priority="35" operator="containsText" text="ALTA">
      <formula>NOT(ISERROR(SEARCH("ALTA",AK7)))</formula>
    </cfRule>
  </conditionalFormatting>
  <conditionalFormatting sqref="AK15">
    <cfRule type="containsText" dxfId="398" priority="30" operator="containsText" text="BAJA">
      <formula>NOT(ISERROR(SEARCH("BAJA",AK15)))</formula>
    </cfRule>
    <cfRule type="containsText" dxfId="397" priority="31" operator="containsText" text="MEDIA">
      <formula>NOT(ISERROR(SEARCH("MEDIA",AK15)))</formula>
    </cfRule>
    <cfRule type="containsText" dxfId="396" priority="32" operator="containsText" text="ALTA">
      <formula>NOT(ISERROR(SEARCH("ALTA",AK15)))</formula>
    </cfRule>
  </conditionalFormatting>
  <conditionalFormatting sqref="AN4 AN8:AN9 AN11 AN13:AN15">
    <cfRule type="containsText" dxfId="395" priority="7" operator="containsText" text="Extremo">
      <formula>NOT(ISERROR(SEARCH("Extremo",AN4)))</formula>
    </cfRule>
    <cfRule type="containsText" dxfId="394" priority="8" operator="containsText" text="Alto">
      <formula>NOT(ISERROR(SEARCH("Alto",AN4)))</formula>
    </cfRule>
    <cfRule type="containsText" dxfId="393" priority="9" operator="containsText" text="Moderado">
      <formula>NOT(ISERROR(SEARCH("Moderado",AN4)))</formula>
    </cfRule>
    <cfRule type="containsText" dxfId="392" priority="10" operator="containsText" text="Bajo">
      <formula>NOT(ISERROR(SEARCH("Bajo",AN4)))</formula>
    </cfRule>
  </conditionalFormatting>
  <conditionalFormatting sqref="AO8:AP8">
    <cfRule type="containsText" dxfId="391" priority="25" operator="containsText" text="ALTA">
      <formula>NOT(ISERROR(SEARCH("ALTA",AO8)))</formula>
    </cfRule>
  </conditionalFormatting>
  <conditionalFormatting sqref="AR13">
    <cfRule type="containsText" dxfId="390" priority="26" operator="containsText" text="BAJA">
      <formula>NOT(ISERROR(SEARCH("BAJA",AR13)))</formula>
    </cfRule>
    <cfRule type="containsText" dxfId="389" priority="27" operator="containsText" text="MEDIA">
      <formula>NOT(ISERROR(SEARCH("MEDIA",AR13)))</formula>
    </cfRule>
    <cfRule type="containsText" dxfId="388" priority="28" operator="containsText" text="ALTA">
      <formula>NOT(ISERROR(SEARCH("ALTA",AR13)))</formula>
    </cfRule>
  </conditionalFormatting>
  <conditionalFormatting sqref="AC9">
    <cfRule type="containsText" dxfId="387" priority="1" operator="containsText" text="BAJA">
      <formula>NOT(ISERROR(SEARCH("BAJA",AC9)))</formula>
    </cfRule>
    <cfRule type="containsText" dxfId="386" priority="2" operator="containsText" text="MEDIA">
      <formula>NOT(ISERROR(SEARCH("MEDIA",AC9)))</formula>
    </cfRule>
    <cfRule type="containsText" dxfId="385" priority="3" operator="containsText" text="ALTA">
      <formula>NOT(ISERROR(SEARCH("ALTA",AC9)))</formula>
    </cfRule>
  </conditionalFormatting>
  <dataValidations count="3">
    <dataValidation type="list" allowBlank="1" showInputMessage="1" showErrorMessage="1" sqref="AF4:AF15">
      <formula1>"Manual,Automático"</formula1>
    </dataValidation>
    <dataValidation type="list" allowBlank="1" showInputMessage="1" showErrorMessage="1" sqref="AI4:AI15">
      <formula1>"Confiable,No confiable"</formula1>
    </dataValidation>
    <dataValidation type="list" allowBlank="1" showInputMessage="1" showErrorMessage="1" sqref="A4:A15">
      <formula1>"SI,NO"</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12">
        <x14:dataValidation type="list" allowBlank="1" showInputMessage="1" showErrorMessage="1">
          <x14:formula1>
            <xm:f>Listas!$M$2:$M$15</xm:f>
          </x14:formula1>
          <xm:sqref>B4:B15</xm:sqref>
        </x14:dataValidation>
        <x14:dataValidation type="list" allowBlank="1" showInputMessage="1" showErrorMessage="1">
          <x14:formula1>
            <xm:f>Listas!$G$2:$G$13</xm:f>
          </x14:formula1>
          <xm:sqref>C4:C15</xm:sqref>
        </x14:dataValidation>
        <x14:dataValidation type="list" allowBlank="1" showInputMessage="1" showErrorMessage="1">
          <x14:formula1>
            <xm:f>Listas!$B$2:$B$7</xm:f>
          </x14:formula1>
          <xm:sqref>D4:D15</xm:sqref>
        </x14:dataValidation>
        <x14:dataValidation type="list" allowBlank="1" showInputMessage="1" showErrorMessage="1">
          <x14:formula1>
            <xm:f>Listas!$C$2:$C$9</xm:f>
          </x14:formula1>
          <xm:sqref>E4:E15</xm:sqref>
        </x14:dataValidation>
        <x14:dataValidation type="list" allowBlank="1" showInputMessage="1" showErrorMessage="1">
          <x14:formula1>
            <xm:f>Listas!$Q$2:$Q$8</xm:f>
          </x14:formula1>
          <xm:sqref>J4:J15</xm:sqref>
        </x14:dataValidation>
        <x14:dataValidation type="list" allowBlank="1" showInputMessage="1" showErrorMessage="1">
          <x14:formula1>
            <xm:f>Listas!$N$2:$N$7</xm:f>
          </x14:formula1>
          <xm:sqref>M4:M15</xm:sqref>
        </x14:dataValidation>
        <x14:dataValidation type="list" allowBlank="1" showInputMessage="1" showErrorMessage="1">
          <x14:formula1>
            <xm:f>Listas!$O$2:$O$7</xm:f>
          </x14:formula1>
          <xm:sqref>O4:O15</xm:sqref>
        </x14:dataValidation>
        <x14:dataValidation type="list" allowBlank="1" showInputMessage="1" showErrorMessage="1">
          <x14:formula1>
            <xm:f>Listas!$P$2:$P$7</xm:f>
          </x14:formula1>
          <xm:sqref>Q4:Q15</xm:sqref>
        </x14:dataValidation>
        <x14:dataValidation type="list" allowBlank="1" showInputMessage="1" showErrorMessage="1">
          <x14:formula1>
            <xm:f>Listas!$K$2:$K$8</xm:f>
          </x14:formula1>
          <xm:sqref>S4:S15</xm:sqref>
        </x14:dataValidation>
        <x14:dataValidation type="list" allowBlank="1" showInputMessage="1" showErrorMessage="1">
          <x14:formula1>
            <xm:f>Listas!$L$2:$L$6</xm:f>
          </x14:formula1>
          <xm:sqref>T4:T15</xm:sqref>
        </x14:dataValidation>
        <x14:dataValidation type="list" allowBlank="1" showInputMessage="1" showErrorMessage="1">
          <x14:formula1>
            <xm:f>Listas!$F$2:$F$4</xm:f>
          </x14:formula1>
          <xm:sqref>AD4:AD15</xm:sqref>
        </x14:dataValidation>
        <x14:dataValidation type="list" allowBlank="1" showInputMessage="1" showErrorMessage="1">
          <x14:formula1>
            <xm:f>Listas!$H$2:$H$3</xm:f>
          </x14:formula1>
          <xm:sqref>AJ4:AJ15</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G7"/>
  <sheetViews>
    <sheetView topLeftCell="R1" zoomScale="25" zoomScaleNormal="25" workbookViewId="0">
      <selection activeCell="AQ7" sqref="AQ7:AV7"/>
    </sheetView>
  </sheetViews>
  <sheetFormatPr baseColWidth="10" defaultColWidth="11.42578125" defaultRowHeight="135.6" customHeight="1" x14ac:dyDescent="0.25"/>
  <cols>
    <col min="1" max="1" width="14.140625" style="104" customWidth="1"/>
    <col min="2" max="2" width="14" style="83" customWidth="1"/>
    <col min="3" max="3" width="17.28515625" style="83" customWidth="1"/>
    <col min="4" max="4" width="19.42578125" style="83" customWidth="1"/>
    <col min="5" max="5" width="19.5703125" style="83" customWidth="1"/>
    <col min="6" max="6" width="59.7109375" style="69" customWidth="1"/>
    <col min="7" max="7" width="9.7109375" style="69" customWidth="1"/>
    <col min="8" max="8" width="20" style="69" customWidth="1"/>
    <col min="9" max="9" width="44.28515625" style="69" customWidth="1"/>
    <col min="10" max="10" width="14.7109375" style="69" bestFit="1" customWidth="1"/>
    <col min="11" max="11" width="16.7109375" style="69" customWidth="1"/>
    <col min="12" max="12" width="19.28515625" style="69" customWidth="1"/>
    <col min="13" max="13" width="46.140625" style="69" customWidth="1"/>
    <col min="14" max="14" width="19.28515625" style="69" customWidth="1"/>
    <col min="15" max="15" width="45.28515625" style="69" customWidth="1"/>
    <col min="16" max="16" width="17.7109375" style="69" customWidth="1"/>
    <col min="17" max="17" width="32.42578125" style="69" customWidth="1"/>
    <col min="18" max="18" width="17.140625" style="69" customWidth="1"/>
    <col min="19" max="21" width="21.85546875" style="69" customWidth="1"/>
    <col min="22" max="22" width="15" style="69" customWidth="1"/>
    <col min="23" max="23" width="12.28515625" style="84" customWidth="1"/>
    <col min="24" max="24" width="13.7109375" style="69" customWidth="1"/>
    <col min="25" max="25" width="14.7109375" style="84" customWidth="1"/>
    <col min="26" max="26" width="16.85546875" style="69" bestFit="1" customWidth="1"/>
    <col min="27" max="27" width="7.85546875" style="69" customWidth="1"/>
    <col min="28" max="28" width="28.140625" style="69" customWidth="1"/>
    <col min="29" max="29" width="28" style="69" customWidth="1"/>
    <col min="30" max="30" width="10" style="69" bestFit="1" customWidth="1"/>
    <col min="31" max="31" width="8.42578125" style="84" customWidth="1"/>
    <col min="32" max="32" width="20.28515625" style="84" customWidth="1"/>
    <col min="33" max="33" width="9" style="84" customWidth="1"/>
    <col min="34" max="34" width="14.140625" style="84" customWidth="1"/>
    <col min="35" max="35" width="16.42578125" style="69" customWidth="1"/>
    <col min="36" max="36" width="14.7109375" style="83" customWidth="1"/>
    <col min="37" max="37" width="36.5703125" style="69" customWidth="1"/>
    <col min="38" max="38" width="13.7109375" style="69" customWidth="1"/>
    <col min="39" max="39" width="13.7109375" style="85" customWidth="1"/>
    <col min="40" max="40" width="13.7109375" style="69" customWidth="1"/>
    <col min="41" max="41" width="15.28515625" style="69" customWidth="1"/>
    <col min="42" max="42" width="2.28515625" style="86" customWidth="1"/>
    <col min="43" max="43" width="49.28515625" style="86" customWidth="1"/>
    <col min="44" max="44" width="17" style="83" customWidth="1"/>
    <col min="45" max="46" width="11.5703125" style="105" customWidth="1"/>
    <col min="47" max="47" width="21.85546875" style="69" customWidth="1"/>
    <col min="48" max="57" width="18.140625" style="104" customWidth="1"/>
    <col min="58" max="216" width="11.42578125" style="104"/>
    <col min="217" max="217" width="21.85546875" style="104" customWidth="1"/>
    <col min="218" max="218" width="13.85546875" style="104" customWidth="1"/>
    <col min="219" max="219" width="38.7109375" style="104" customWidth="1"/>
    <col min="220" max="220" width="3" style="104" bestFit="1" customWidth="1"/>
    <col min="221" max="221" width="32.28515625" style="104" customWidth="1"/>
    <col min="222" max="222" width="46.28515625" style="104" customWidth="1"/>
    <col min="223" max="223" width="19" style="104" customWidth="1"/>
    <col min="224" max="224" width="11.42578125" style="104"/>
    <col min="225" max="225" width="17.7109375" style="104" customWidth="1"/>
    <col min="226" max="226" width="11.42578125" style="104"/>
    <col min="227" max="227" width="22.28515625" style="104" customWidth="1"/>
    <col min="228" max="228" width="5.28515625" style="104" customWidth="1"/>
    <col min="229" max="229" width="36.28515625" style="104" customWidth="1"/>
    <col min="230" max="230" width="5.7109375" style="104" customWidth="1"/>
    <col min="231" max="231" width="11.42578125" style="104"/>
    <col min="232" max="232" width="20.7109375" style="104" customWidth="1"/>
    <col min="233" max="233" width="4.85546875" style="104" customWidth="1"/>
    <col min="234" max="234" width="11.42578125" style="104"/>
    <col min="235" max="235" width="24.7109375" style="104" customWidth="1"/>
    <col min="236" max="236" width="12.28515625" style="104" customWidth="1"/>
    <col min="237" max="237" width="11.42578125" style="104"/>
    <col min="238" max="238" width="3.42578125" style="104" customWidth="1"/>
    <col min="239" max="239" width="11.42578125" style="104"/>
    <col min="240" max="240" width="17.7109375" style="104" customWidth="1"/>
    <col min="241" max="241" width="3.42578125" style="104" customWidth="1"/>
    <col min="242" max="242" width="11.42578125" style="104"/>
    <col min="243" max="243" width="23.7109375" style="104" customWidth="1"/>
    <col min="244" max="244" width="10" style="104" customWidth="1"/>
    <col min="245" max="245" width="11.42578125" style="104"/>
    <col min="246" max="247" width="14.7109375" style="104" customWidth="1"/>
    <col min="248" max="248" width="12.85546875" style="104" customWidth="1"/>
    <col min="249" max="249" width="3.28515625" style="104" customWidth="1"/>
    <col min="250" max="250" width="30.28515625" style="104" customWidth="1"/>
    <col min="251" max="251" width="5" style="104" customWidth="1"/>
    <col min="252" max="252" width="11.42578125" style="104"/>
    <col min="253" max="253" width="14.28515625" style="104" customWidth="1"/>
    <col min="254" max="254" width="5.7109375" style="104" customWidth="1"/>
    <col min="255" max="255" width="11.42578125" style="104"/>
    <col min="256" max="256" width="17.28515625" style="104" customWidth="1"/>
    <col min="257" max="257" width="12.7109375" style="104" customWidth="1"/>
    <col min="258" max="258" width="11.42578125" style="104"/>
    <col min="259" max="259" width="5.28515625" style="104" customWidth="1"/>
    <col min="260" max="260" width="11.42578125" style="104"/>
    <col min="261" max="261" width="17" style="104" customWidth="1"/>
    <col min="262" max="262" width="6.28515625" style="104" customWidth="1"/>
    <col min="263" max="263" width="11.42578125" style="104"/>
    <col min="264" max="264" width="14.28515625" style="104" customWidth="1"/>
    <col min="265" max="265" width="7.5703125" style="104" customWidth="1"/>
    <col min="266" max="266" width="11.42578125" style="104"/>
    <col min="267" max="268" width="14.28515625" style="104" customWidth="1"/>
    <col min="269" max="269" width="20.85546875" style="104" customWidth="1"/>
    <col min="270" max="270" width="14.42578125" style="104" customWidth="1"/>
    <col min="271" max="271" width="15" style="104" customWidth="1"/>
    <col min="272" max="272" width="2.7109375" style="104" customWidth="1"/>
    <col min="273" max="273" width="11.7109375" style="104" customWidth="1"/>
    <col min="274" max="274" width="11.5703125" style="104" customWidth="1"/>
    <col min="275" max="275" width="2.28515625" style="104" customWidth="1"/>
    <col min="276" max="276" width="41" style="104" customWidth="1"/>
    <col min="277" max="277" width="14.28515625" style="104" customWidth="1"/>
    <col min="278" max="279" width="11.5703125" style="104" customWidth="1"/>
    <col min="280" max="280" width="21.85546875" style="104" customWidth="1"/>
    <col min="281" max="472" width="11.42578125" style="104"/>
    <col min="473" max="473" width="21.85546875" style="104" customWidth="1"/>
    <col min="474" max="474" width="13.85546875" style="104" customWidth="1"/>
    <col min="475" max="475" width="38.7109375" style="104" customWidth="1"/>
    <col min="476" max="476" width="3" style="104" bestFit="1" customWidth="1"/>
    <col min="477" max="477" width="32.28515625" style="104" customWidth="1"/>
    <col min="478" max="478" width="46.28515625" style="104" customWidth="1"/>
    <col min="479" max="479" width="19" style="104" customWidth="1"/>
    <col min="480" max="480" width="11.42578125" style="104"/>
    <col min="481" max="481" width="17.7109375" style="104" customWidth="1"/>
    <col min="482" max="482" width="11.42578125" style="104"/>
    <col min="483" max="483" width="22.28515625" style="104" customWidth="1"/>
    <col min="484" max="484" width="5.28515625" style="104" customWidth="1"/>
    <col min="485" max="485" width="36.28515625" style="104" customWidth="1"/>
    <col min="486" max="486" width="5.7109375" style="104" customWidth="1"/>
    <col min="487" max="487" width="11.42578125" style="104"/>
    <col min="488" max="488" width="20.7109375" style="104" customWidth="1"/>
    <col min="489" max="489" width="4.85546875" style="104" customWidth="1"/>
    <col min="490" max="490" width="11.42578125" style="104"/>
    <col min="491" max="491" width="24.7109375" style="104" customWidth="1"/>
    <col min="492" max="492" width="12.28515625" style="104" customWidth="1"/>
    <col min="493" max="493" width="11.42578125" style="104"/>
    <col min="494" max="494" width="3.42578125" style="104" customWidth="1"/>
    <col min="495" max="495" width="11.42578125" style="104"/>
    <col min="496" max="496" width="17.7109375" style="104" customWidth="1"/>
    <col min="497" max="497" width="3.42578125" style="104" customWidth="1"/>
    <col min="498" max="498" width="11.42578125" style="104"/>
    <col min="499" max="499" width="23.7109375" style="104" customWidth="1"/>
    <col min="500" max="500" width="10" style="104" customWidth="1"/>
    <col min="501" max="501" width="11.42578125" style="104"/>
    <col min="502" max="503" width="14.7109375" style="104" customWidth="1"/>
    <col min="504" max="504" width="12.85546875" style="104" customWidth="1"/>
    <col min="505" max="505" width="3.28515625" style="104" customWidth="1"/>
    <col min="506" max="506" width="30.28515625" style="104" customWidth="1"/>
    <col min="507" max="507" width="5" style="104" customWidth="1"/>
    <col min="508" max="508" width="11.42578125" style="104"/>
    <col min="509" max="509" width="14.28515625" style="104" customWidth="1"/>
    <col min="510" max="510" width="5.7109375" style="104" customWidth="1"/>
    <col min="511" max="511" width="11.42578125" style="104"/>
    <col min="512" max="512" width="17.28515625" style="104" customWidth="1"/>
    <col min="513" max="513" width="12.7109375" style="104" customWidth="1"/>
    <col min="514" max="514" width="11.42578125" style="104"/>
    <col min="515" max="515" width="5.28515625" style="104" customWidth="1"/>
    <col min="516" max="516" width="11.42578125" style="104"/>
    <col min="517" max="517" width="17" style="104" customWidth="1"/>
    <col min="518" max="518" width="6.28515625" style="104" customWidth="1"/>
    <col min="519" max="519" width="11.42578125" style="104"/>
    <col min="520" max="520" width="14.28515625" style="104" customWidth="1"/>
    <col min="521" max="521" width="7.5703125" style="104" customWidth="1"/>
    <col min="522" max="522" width="11.42578125" style="104"/>
    <col min="523" max="524" width="14.28515625" style="104" customWidth="1"/>
    <col min="525" max="525" width="20.85546875" style="104" customWidth="1"/>
    <col min="526" max="526" width="14.42578125" style="104" customWidth="1"/>
    <col min="527" max="527" width="15" style="104" customWidth="1"/>
    <col min="528" max="528" width="2.7109375" style="104" customWidth="1"/>
    <col min="529" max="529" width="11.7109375" style="104" customWidth="1"/>
    <col min="530" max="530" width="11.5703125" style="104" customWidth="1"/>
    <col min="531" max="531" width="2.28515625" style="104" customWidth="1"/>
    <col min="532" max="532" width="41" style="104" customWidth="1"/>
    <col min="533" max="533" width="14.28515625" style="104" customWidth="1"/>
    <col min="534" max="535" width="11.5703125" style="104" customWidth="1"/>
    <col min="536" max="536" width="21.85546875" style="104" customWidth="1"/>
    <col min="537" max="728" width="11.42578125" style="104"/>
    <col min="729" max="729" width="21.85546875" style="104" customWidth="1"/>
    <col min="730" max="730" width="13.85546875" style="104" customWidth="1"/>
    <col min="731" max="731" width="38.7109375" style="104" customWidth="1"/>
    <col min="732" max="732" width="3" style="104" bestFit="1" customWidth="1"/>
    <col min="733" max="733" width="32.28515625" style="104" customWidth="1"/>
    <col min="734" max="734" width="46.28515625" style="104" customWidth="1"/>
    <col min="735" max="735" width="19" style="104" customWidth="1"/>
    <col min="736" max="736" width="11.42578125" style="104"/>
    <col min="737" max="737" width="17.7109375" style="104" customWidth="1"/>
    <col min="738" max="738" width="11.42578125" style="104"/>
    <col min="739" max="739" width="22.28515625" style="104" customWidth="1"/>
    <col min="740" max="740" width="5.28515625" style="104" customWidth="1"/>
    <col min="741" max="741" width="36.28515625" style="104" customWidth="1"/>
    <col min="742" max="742" width="5.7109375" style="104" customWidth="1"/>
    <col min="743" max="743" width="11.42578125" style="104"/>
    <col min="744" max="744" width="20.7109375" style="104" customWidth="1"/>
    <col min="745" max="745" width="4.85546875" style="104" customWidth="1"/>
    <col min="746" max="746" width="11.42578125" style="104"/>
    <col min="747" max="747" width="24.7109375" style="104" customWidth="1"/>
    <col min="748" max="748" width="12.28515625" style="104" customWidth="1"/>
    <col min="749" max="749" width="11.42578125" style="104"/>
    <col min="750" max="750" width="3.42578125" style="104" customWidth="1"/>
    <col min="751" max="751" width="11.42578125" style="104"/>
    <col min="752" max="752" width="17.7109375" style="104" customWidth="1"/>
    <col min="753" max="753" width="3.42578125" style="104" customWidth="1"/>
    <col min="754" max="754" width="11.42578125" style="104"/>
    <col min="755" max="755" width="23.7109375" style="104" customWidth="1"/>
    <col min="756" max="756" width="10" style="104" customWidth="1"/>
    <col min="757" max="757" width="11.42578125" style="104"/>
    <col min="758" max="759" width="14.7109375" style="104" customWidth="1"/>
    <col min="760" max="760" width="12.85546875" style="104" customWidth="1"/>
    <col min="761" max="761" width="3.28515625" style="104" customWidth="1"/>
    <col min="762" max="762" width="30.28515625" style="104" customWidth="1"/>
    <col min="763" max="763" width="5" style="104" customWidth="1"/>
    <col min="764" max="764" width="11.42578125" style="104"/>
    <col min="765" max="765" width="14.28515625" style="104" customWidth="1"/>
    <col min="766" max="766" width="5.7109375" style="104" customWidth="1"/>
    <col min="767" max="767" width="11.42578125" style="104"/>
    <col min="768" max="768" width="17.28515625" style="104" customWidth="1"/>
    <col min="769" max="769" width="12.7109375" style="104" customWidth="1"/>
    <col min="770" max="770" width="11.42578125" style="104"/>
    <col min="771" max="771" width="5.28515625" style="104" customWidth="1"/>
    <col min="772" max="772" width="11.42578125" style="104"/>
    <col min="773" max="773" width="17" style="104" customWidth="1"/>
    <col min="774" max="774" width="6.28515625" style="104" customWidth="1"/>
    <col min="775" max="775" width="11.42578125" style="104"/>
    <col min="776" max="776" width="14.28515625" style="104" customWidth="1"/>
    <col min="777" max="777" width="7.5703125" style="104" customWidth="1"/>
    <col min="778" max="778" width="11.42578125" style="104"/>
    <col min="779" max="780" width="14.28515625" style="104" customWidth="1"/>
    <col min="781" max="781" width="20.85546875" style="104" customWidth="1"/>
    <col min="782" max="782" width="14.42578125" style="104" customWidth="1"/>
    <col min="783" max="783" width="15" style="104" customWidth="1"/>
    <col min="784" max="784" width="2.7109375" style="104" customWidth="1"/>
    <col min="785" max="785" width="11.7109375" style="104" customWidth="1"/>
    <col min="786" max="786" width="11.5703125" style="104" customWidth="1"/>
    <col min="787" max="787" width="2.28515625" style="104" customWidth="1"/>
    <col min="788" max="788" width="41" style="104" customWidth="1"/>
    <col min="789" max="789" width="14.28515625" style="104" customWidth="1"/>
    <col min="790" max="791" width="11.5703125" style="104" customWidth="1"/>
    <col min="792" max="792" width="21.85546875" style="104" customWidth="1"/>
    <col min="793" max="984" width="11.42578125" style="104"/>
    <col min="985" max="985" width="21.85546875" style="104" customWidth="1"/>
    <col min="986" max="986" width="13.85546875" style="104" customWidth="1"/>
    <col min="987" max="987" width="38.7109375" style="104" customWidth="1"/>
    <col min="988" max="988" width="3" style="104" bestFit="1" customWidth="1"/>
    <col min="989" max="989" width="32.28515625" style="104" customWidth="1"/>
    <col min="990" max="990" width="46.28515625" style="104" customWidth="1"/>
    <col min="991" max="991" width="19" style="104" customWidth="1"/>
    <col min="992" max="992" width="11.42578125" style="104"/>
    <col min="993" max="993" width="17.7109375" style="104" customWidth="1"/>
    <col min="994" max="994" width="11.42578125" style="104"/>
    <col min="995" max="995" width="22.28515625" style="104" customWidth="1"/>
    <col min="996" max="996" width="5.28515625" style="104" customWidth="1"/>
    <col min="997" max="997" width="36.28515625" style="104" customWidth="1"/>
    <col min="998" max="998" width="5.7109375" style="104" customWidth="1"/>
    <col min="999" max="999" width="11.42578125" style="104"/>
    <col min="1000" max="1000" width="20.7109375" style="104" customWidth="1"/>
    <col min="1001" max="1001" width="4.85546875" style="104" customWidth="1"/>
    <col min="1002" max="1002" width="11.42578125" style="104"/>
    <col min="1003" max="1003" width="24.7109375" style="104" customWidth="1"/>
    <col min="1004" max="1004" width="12.28515625" style="104" customWidth="1"/>
    <col min="1005" max="1005" width="11.42578125" style="104"/>
    <col min="1006" max="1006" width="3.42578125" style="104" customWidth="1"/>
    <col min="1007" max="1007" width="11.42578125" style="104"/>
    <col min="1008" max="1008" width="17.7109375" style="104" customWidth="1"/>
    <col min="1009" max="1009" width="3.42578125" style="104" customWidth="1"/>
    <col min="1010" max="1010" width="11.42578125" style="104"/>
    <col min="1011" max="1011" width="23.7109375" style="104" customWidth="1"/>
    <col min="1012" max="1012" width="10" style="104" customWidth="1"/>
    <col min="1013" max="1013" width="11.42578125" style="104"/>
    <col min="1014" max="1015" width="14.7109375" style="104" customWidth="1"/>
    <col min="1016" max="1016" width="12.85546875" style="104" customWidth="1"/>
    <col min="1017" max="1017" width="3.28515625" style="104" customWidth="1"/>
    <col min="1018" max="1018" width="30.28515625" style="104" customWidth="1"/>
    <col min="1019" max="1019" width="5" style="104" customWidth="1"/>
    <col min="1020" max="1020" width="11.42578125" style="104"/>
    <col min="1021" max="1021" width="14.28515625" style="104" customWidth="1"/>
    <col min="1022" max="1022" width="5.7109375" style="104" customWidth="1"/>
    <col min="1023" max="1023" width="11.42578125" style="104"/>
    <col min="1024" max="1024" width="17.28515625" style="104" customWidth="1"/>
    <col min="1025" max="1025" width="12.7109375" style="104" customWidth="1"/>
    <col min="1026" max="1026" width="11.42578125" style="104"/>
    <col min="1027" max="1027" width="5.28515625" style="104" customWidth="1"/>
    <col min="1028" max="1028" width="11.42578125" style="104"/>
    <col min="1029" max="1029" width="17" style="104" customWidth="1"/>
    <col min="1030" max="1030" width="6.28515625" style="104" customWidth="1"/>
    <col min="1031" max="1031" width="11.42578125" style="104"/>
    <col min="1032" max="1032" width="14.28515625" style="104" customWidth="1"/>
    <col min="1033" max="1033" width="7.5703125" style="104" customWidth="1"/>
    <col min="1034" max="1034" width="11.42578125" style="104"/>
    <col min="1035" max="1036" width="14.28515625" style="104" customWidth="1"/>
    <col min="1037" max="1037" width="20.85546875" style="104" customWidth="1"/>
    <col min="1038" max="1038" width="14.42578125" style="104" customWidth="1"/>
    <col min="1039" max="1039" width="15" style="104" customWidth="1"/>
    <col min="1040" max="1040" width="2.7109375" style="104" customWidth="1"/>
    <col min="1041" max="1041" width="11.7109375" style="104" customWidth="1"/>
    <col min="1042" max="1042" width="11.5703125" style="104" customWidth="1"/>
    <col min="1043" max="1043" width="2.28515625" style="104" customWidth="1"/>
    <col min="1044" max="1044" width="41" style="104" customWidth="1"/>
    <col min="1045" max="1045" width="14.28515625" style="104" customWidth="1"/>
    <col min="1046" max="1047" width="11.5703125" style="104" customWidth="1"/>
    <col min="1048" max="1048" width="21.85546875" style="104" customWidth="1"/>
    <col min="1049" max="1240" width="11.42578125" style="104"/>
    <col min="1241" max="1241" width="21.85546875" style="104" customWidth="1"/>
    <col min="1242" max="1242" width="13.85546875" style="104" customWidth="1"/>
    <col min="1243" max="1243" width="38.7109375" style="104" customWidth="1"/>
    <col min="1244" max="1244" width="3" style="104" bestFit="1" customWidth="1"/>
    <col min="1245" max="1245" width="32.28515625" style="104" customWidth="1"/>
    <col min="1246" max="1246" width="46.28515625" style="104" customWidth="1"/>
    <col min="1247" max="1247" width="19" style="104" customWidth="1"/>
    <col min="1248" max="1248" width="11.42578125" style="104"/>
    <col min="1249" max="1249" width="17.7109375" style="104" customWidth="1"/>
    <col min="1250" max="1250" width="11.42578125" style="104"/>
    <col min="1251" max="1251" width="22.28515625" style="104" customWidth="1"/>
    <col min="1252" max="1252" width="5.28515625" style="104" customWidth="1"/>
    <col min="1253" max="1253" width="36.28515625" style="104" customWidth="1"/>
    <col min="1254" max="1254" width="5.7109375" style="104" customWidth="1"/>
    <col min="1255" max="1255" width="11.42578125" style="104"/>
    <col min="1256" max="1256" width="20.7109375" style="104" customWidth="1"/>
    <col min="1257" max="1257" width="4.85546875" style="104" customWidth="1"/>
    <col min="1258" max="1258" width="11.42578125" style="104"/>
    <col min="1259" max="1259" width="24.7109375" style="104" customWidth="1"/>
    <col min="1260" max="1260" width="12.28515625" style="104" customWidth="1"/>
    <col min="1261" max="1261" width="11.42578125" style="104"/>
    <col min="1262" max="1262" width="3.42578125" style="104" customWidth="1"/>
    <col min="1263" max="1263" width="11.42578125" style="104"/>
    <col min="1264" max="1264" width="17.7109375" style="104" customWidth="1"/>
    <col min="1265" max="1265" width="3.42578125" style="104" customWidth="1"/>
    <col min="1266" max="1266" width="11.42578125" style="104"/>
    <col min="1267" max="1267" width="23.7109375" style="104" customWidth="1"/>
    <col min="1268" max="1268" width="10" style="104" customWidth="1"/>
    <col min="1269" max="1269" width="11.42578125" style="104"/>
    <col min="1270" max="1271" width="14.7109375" style="104" customWidth="1"/>
    <col min="1272" max="1272" width="12.85546875" style="104" customWidth="1"/>
    <col min="1273" max="1273" width="3.28515625" style="104" customWidth="1"/>
    <col min="1274" max="1274" width="30.28515625" style="104" customWidth="1"/>
    <col min="1275" max="1275" width="5" style="104" customWidth="1"/>
    <col min="1276" max="1276" width="11.42578125" style="104"/>
    <col min="1277" max="1277" width="14.28515625" style="104" customWidth="1"/>
    <col min="1278" max="1278" width="5.7109375" style="104" customWidth="1"/>
    <col min="1279" max="1279" width="11.42578125" style="104"/>
    <col min="1280" max="1280" width="17.28515625" style="104" customWidth="1"/>
    <col min="1281" max="1281" width="12.7109375" style="104" customWidth="1"/>
    <col min="1282" max="1282" width="11.42578125" style="104"/>
    <col min="1283" max="1283" width="5.28515625" style="104" customWidth="1"/>
    <col min="1284" max="1284" width="11.42578125" style="104"/>
    <col min="1285" max="1285" width="17" style="104" customWidth="1"/>
    <col min="1286" max="1286" width="6.28515625" style="104" customWidth="1"/>
    <col min="1287" max="1287" width="11.42578125" style="104"/>
    <col min="1288" max="1288" width="14.28515625" style="104" customWidth="1"/>
    <col min="1289" max="1289" width="7.5703125" style="104" customWidth="1"/>
    <col min="1290" max="1290" width="11.42578125" style="104"/>
    <col min="1291" max="1292" width="14.28515625" style="104" customWidth="1"/>
    <col min="1293" max="1293" width="20.85546875" style="104" customWidth="1"/>
    <col min="1294" max="1294" width="14.42578125" style="104" customWidth="1"/>
    <col min="1295" max="1295" width="15" style="104" customWidth="1"/>
    <col min="1296" max="1296" width="2.7109375" style="104" customWidth="1"/>
    <col min="1297" max="1297" width="11.7109375" style="104" customWidth="1"/>
    <col min="1298" max="1298" width="11.5703125" style="104" customWidth="1"/>
    <col min="1299" max="1299" width="2.28515625" style="104" customWidth="1"/>
    <col min="1300" max="1300" width="41" style="104" customWidth="1"/>
    <col min="1301" max="1301" width="14.28515625" style="104" customWidth="1"/>
    <col min="1302" max="1303" width="11.5703125" style="104" customWidth="1"/>
    <col min="1304" max="1304" width="21.85546875" style="104" customWidth="1"/>
    <col min="1305" max="1496" width="11.42578125" style="104"/>
    <col min="1497" max="1497" width="21.85546875" style="104" customWidth="1"/>
    <col min="1498" max="1498" width="13.85546875" style="104" customWidth="1"/>
    <col min="1499" max="1499" width="38.7109375" style="104" customWidth="1"/>
    <col min="1500" max="1500" width="3" style="104" bestFit="1" customWidth="1"/>
    <col min="1501" max="1501" width="32.28515625" style="104" customWidth="1"/>
    <col min="1502" max="1502" width="46.28515625" style="104" customWidth="1"/>
    <col min="1503" max="1503" width="19" style="104" customWidth="1"/>
    <col min="1504" max="1504" width="11.42578125" style="104"/>
    <col min="1505" max="1505" width="17.7109375" style="104" customWidth="1"/>
    <col min="1506" max="1506" width="11.42578125" style="104"/>
    <col min="1507" max="1507" width="22.28515625" style="104" customWidth="1"/>
    <col min="1508" max="1508" width="5.28515625" style="104" customWidth="1"/>
    <col min="1509" max="1509" width="36.28515625" style="104" customWidth="1"/>
    <col min="1510" max="1510" width="5.7109375" style="104" customWidth="1"/>
    <col min="1511" max="1511" width="11.42578125" style="104"/>
    <col min="1512" max="1512" width="20.7109375" style="104" customWidth="1"/>
    <col min="1513" max="1513" width="4.85546875" style="104" customWidth="1"/>
    <col min="1514" max="1514" width="11.42578125" style="104"/>
    <col min="1515" max="1515" width="24.7109375" style="104" customWidth="1"/>
    <col min="1516" max="1516" width="12.28515625" style="104" customWidth="1"/>
    <col min="1517" max="1517" width="11.42578125" style="104"/>
    <col min="1518" max="1518" width="3.42578125" style="104" customWidth="1"/>
    <col min="1519" max="1519" width="11.42578125" style="104"/>
    <col min="1520" max="1520" width="17.7109375" style="104" customWidth="1"/>
    <col min="1521" max="1521" width="3.42578125" style="104" customWidth="1"/>
    <col min="1522" max="1522" width="11.42578125" style="104"/>
    <col min="1523" max="1523" width="23.7109375" style="104" customWidth="1"/>
    <col min="1524" max="1524" width="10" style="104" customWidth="1"/>
    <col min="1525" max="1525" width="11.42578125" style="104"/>
    <col min="1526" max="1527" width="14.7109375" style="104" customWidth="1"/>
    <col min="1528" max="1528" width="12.85546875" style="104" customWidth="1"/>
    <col min="1529" max="1529" width="3.28515625" style="104" customWidth="1"/>
    <col min="1530" max="1530" width="30.28515625" style="104" customWidth="1"/>
    <col min="1531" max="1531" width="5" style="104" customWidth="1"/>
    <col min="1532" max="1532" width="11.42578125" style="104"/>
    <col min="1533" max="1533" width="14.28515625" style="104" customWidth="1"/>
    <col min="1534" max="1534" width="5.7109375" style="104" customWidth="1"/>
    <col min="1535" max="1535" width="11.42578125" style="104"/>
    <col min="1536" max="1536" width="17.28515625" style="104" customWidth="1"/>
    <col min="1537" max="1537" width="12.7109375" style="104" customWidth="1"/>
    <col min="1538" max="1538" width="11.42578125" style="104"/>
    <col min="1539" max="1539" width="5.28515625" style="104" customWidth="1"/>
    <col min="1540" max="1540" width="11.42578125" style="104"/>
    <col min="1541" max="1541" width="17" style="104" customWidth="1"/>
    <col min="1542" max="1542" width="6.28515625" style="104" customWidth="1"/>
    <col min="1543" max="1543" width="11.42578125" style="104"/>
    <col min="1544" max="1544" width="14.28515625" style="104" customWidth="1"/>
    <col min="1545" max="1545" width="7.5703125" style="104" customWidth="1"/>
    <col min="1546" max="1546" width="11.42578125" style="104"/>
    <col min="1547" max="1548" width="14.28515625" style="104" customWidth="1"/>
    <col min="1549" max="1549" width="20.85546875" style="104" customWidth="1"/>
    <col min="1550" max="1550" width="14.42578125" style="104" customWidth="1"/>
    <col min="1551" max="1551" width="15" style="104" customWidth="1"/>
    <col min="1552" max="1552" width="2.7109375" style="104" customWidth="1"/>
    <col min="1553" max="1553" width="11.7109375" style="104" customWidth="1"/>
    <col min="1554" max="1554" width="11.5703125" style="104" customWidth="1"/>
    <col min="1555" max="1555" width="2.28515625" style="104" customWidth="1"/>
    <col min="1556" max="1556" width="41" style="104" customWidth="1"/>
    <col min="1557" max="1557" width="14.28515625" style="104" customWidth="1"/>
    <col min="1558" max="1559" width="11.5703125" style="104" customWidth="1"/>
    <col min="1560" max="1560" width="21.85546875" style="104" customWidth="1"/>
    <col min="1561" max="1752" width="11.42578125" style="104"/>
    <col min="1753" max="1753" width="21.85546875" style="104" customWidth="1"/>
    <col min="1754" max="1754" width="13.85546875" style="104" customWidth="1"/>
    <col min="1755" max="1755" width="38.7109375" style="104" customWidth="1"/>
    <col min="1756" max="1756" width="3" style="104" bestFit="1" customWidth="1"/>
    <col min="1757" max="1757" width="32.28515625" style="104" customWidth="1"/>
    <col min="1758" max="1758" width="46.28515625" style="104" customWidth="1"/>
    <col min="1759" max="1759" width="19" style="104" customWidth="1"/>
    <col min="1760" max="1760" width="11.42578125" style="104"/>
    <col min="1761" max="1761" width="17.7109375" style="104" customWidth="1"/>
    <col min="1762" max="1762" width="11.42578125" style="104"/>
    <col min="1763" max="1763" width="22.28515625" style="104" customWidth="1"/>
    <col min="1764" max="1764" width="5.28515625" style="104" customWidth="1"/>
    <col min="1765" max="1765" width="36.28515625" style="104" customWidth="1"/>
    <col min="1766" max="1766" width="5.7109375" style="104" customWidth="1"/>
    <col min="1767" max="1767" width="11.42578125" style="104"/>
    <col min="1768" max="1768" width="20.7109375" style="104" customWidth="1"/>
    <col min="1769" max="1769" width="4.85546875" style="104" customWidth="1"/>
    <col min="1770" max="1770" width="11.42578125" style="104"/>
    <col min="1771" max="1771" width="24.7109375" style="104" customWidth="1"/>
    <col min="1772" max="1772" width="12.28515625" style="104" customWidth="1"/>
    <col min="1773" max="1773" width="11.42578125" style="104"/>
    <col min="1774" max="1774" width="3.42578125" style="104" customWidth="1"/>
    <col min="1775" max="1775" width="11.42578125" style="104"/>
    <col min="1776" max="1776" width="17.7109375" style="104" customWidth="1"/>
    <col min="1777" max="1777" width="3.42578125" style="104" customWidth="1"/>
    <col min="1778" max="1778" width="11.42578125" style="104"/>
    <col min="1779" max="1779" width="23.7109375" style="104" customWidth="1"/>
    <col min="1780" max="1780" width="10" style="104" customWidth="1"/>
    <col min="1781" max="1781" width="11.42578125" style="104"/>
    <col min="1782" max="1783" width="14.7109375" style="104" customWidth="1"/>
    <col min="1784" max="1784" width="12.85546875" style="104" customWidth="1"/>
    <col min="1785" max="1785" width="3.28515625" style="104" customWidth="1"/>
    <col min="1786" max="1786" width="30.28515625" style="104" customWidth="1"/>
    <col min="1787" max="1787" width="5" style="104" customWidth="1"/>
    <col min="1788" max="1788" width="11.42578125" style="104"/>
    <col min="1789" max="1789" width="14.28515625" style="104" customWidth="1"/>
    <col min="1790" max="1790" width="5.7109375" style="104" customWidth="1"/>
    <col min="1791" max="1791" width="11.42578125" style="104"/>
    <col min="1792" max="1792" width="17.28515625" style="104" customWidth="1"/>
    <col min="1793" max="1793" width="12.7109375" style="104" customWidth="1"/>
    <col min="1794" max="1794" width="11.42578125" style="104"/>
    <col min="1795" max="1795" width="5.28515625" style="104" customWidth="1"/>
    <col min="1796" max="1796" width="11.42578125" style="104"/>
    <col min="1797" max="1797" width="17" style="104" customWidth="1"/>
    <col min="1798" max="1798" width="6.28515625" style="104" customWidth="1"/>
    <col min="1799" max="1799" width="11.42578125" style="104"/>
    <col min="1800" max="1800" width="14.28515625" style="104" customWidth="1"/>
    <col min="1801" max="1801" width="7.5703125" style="104" customWidth="1"/>
    <col min="1802" max="1802" width="11.42578125" style="104"/>
    <col min="1803" max="1804" width="14.28515625" style="104" customWidth="1"/>
    <col min="1805" max="1805" width="20.85546875" style="104" customWidth="1"/>
    <col min="1806" max="1806" width="14.42578125" style="104" customWidth="1"/>
    <col min="1807" max="1807" width="15" style="104" customWidth="1"/>
    <col min="1808" max="1808" width="2.7109375" style="104" customWidth="1"/>
    <col min="1809" max="1809" width="11.7109375" style="104" customWidth="1"/>
    <col min="1810" max="1810" width="11.5703125" style="104" customWidth="1"/>
    <col min="1811" max="1811" width="2.28515625" style="104" customWidth="1"/>
    <col min="1812" max="1812" width="41" style="104" customWidth="1"/>
    <col min="1813" max="1813" width="14.28515625" style="104" customWidth="1"/>
    <col min="1814" max="1815" width="11.5703125" style="104" customWidth="1"/>
    <col min="1816" max="1816" width="21.85546875" style="104" customWidth="1"/>
    <col min="1817" max="2008" width="11.42578125" style="104"/>
    <col min="2009" max="2009" width="21.85546875" style="104" customWidth="1"/>
    <col min="2010" max="2010" width="13.85546875" style="104" customWidth="1"/>
    <col min="2011" max="2011" width="38.7109375" style="104" customWidth="1"/>
    <col min="2012" max="2012" width="3" style="104" bestFit="1" customWidth="1"/>
    <col min="2013" max="2013" width="32.28515625" style="104" customWidth="1"/>
    <col min="2014" max="2014" width="46.28515625" style="104" customWidth="1"/>
    <col min="2015" max="2015" width="19" style="104" customWidth="1"/>
    <col min="2016" max="2016" width="11.42578125" style="104"/>
    <col min="2017" max="2017" width="17.7109375" style="104" customWidth="1"/>
    <col min="2018" max="2018" width="11.42578125" style="104"/>
    <col min="2019" max="2019" width="22.28515625" style="104" customWidth="1"/>
    <col min="2020" max="2020" width="5.28515625" style="104" customWidth="1"/>
    <col min="2021" max="2021" width="36.28515625" style="104" customWidth="1"/>
    <col min="2022" max="2022" width="5.7109375" style="104" customWidth="1"/>
    <col min="2023" max="2023" width="11.42578125" style="104"/>
    <col min="2024" max="2024" width="20.7109375" style="104" customWidth="1"/>
    <col min="2025" max="2025" width="4.85546875" style="104" customWidth="1"/>
    <col min="2026" max="2026" width="11.42578125" style="104"/>
    <col min="2027" max="2027" width="24.7109375" style="104" customWidth="1"/>
    <col min="2028" max="2028" width="12.28515625" style="104" customWidth="1"/>
    <col min="2029" max="2029" width="11.42578125" style="104"/>
    <col min="2030" max="2030" width="3.42578125" style="104" customWidth="1"/>
    <col min="2031" max="2031" width="11.42578125" style="104"/>
    <col min="2032" max="2032" width="17.7109375" style="104" customWidth="1"/>
    <col min="2033" max="2033" width="3.42578125" style="104" customWidth="1"/>
    <col min="2034" max="2034" width="11.42578125" style="104"/>
    <col min="2035" max="2035" width="23.7109375" style="104" customWidth="1"/>
    <col min="2036" max="2036" width="10" style="104" customWidth="1"/>
    <col min="2037" max="2037" width="11.42578125" style="104"/>
    <col min="2038" max="2039" width="14.7109375" style="104" customWidth="1"/>
    <col min="2040" max="2040" width="12.85546875" style="104" customWidth="1"/>
    <col min="2041" max="2041" width="3.28515625" style="104" customWidth="1"/>
    <col min="2042" max="2042" width="30.28515625" style="104" customWidth="1"/>
    <col min="2043" max="2043" width="5" style="104" customWidth="1"/>
    <col min="2044" max="2044" width="11.42578125" style="104"/>
    <col min="2045" max="2045" width="14.28515625" style="104" customWidth="1"/>
    <col min="2046" max="2046" width="5.7109375" style="104" customWidth="1"/>
    <col min="2047" max="2047" width="11.42578125" style="104"/>
    <col min="2048" max="2048" width="17.28515625" style="104" customWidth="1"/>
    <col min="2049" max="2049" width="12.7109375" style="104" customWidth="1"/>
    <col min="2050" max="2050" width="11.42578125" style="104"/>
    <col min="2051" max="2051" width="5.28515625" style="104" customWidth="1"/>
    <col min="2052" max="2052" width="11.42578125" style="104"/>
    <col min="2053" max="2053" width="17" style="104" customWidth="1"/>
    <col min="2054" max="2054" width="6.28515625" style="104" customWidth="1"/>
    <col min="2055" max="2055" width="11.42578125" style="104"/>
    <col min="2056" max="2056" width="14.28515625" style="104" customWidth="1"/>
    <col min="2057" max="2057" width="7.5703125" style="104" customWidth="1"/>
    <col min="2058" max="2058" width="11.42578125" style="104"/>
    <col min="2059" max="2060" width="14.28515625" style="104" customWidth="1"/>
    <col min="2061" max="2061" width="20.85546875" style="104" customWidth="1"/>
    <col min="2062" max="2062" width="14.42578125" style="104" customWidth="1"/>
    <col min="2063" max="2063" width="15" style="104" customWidth="1"/>
    <col min="2064" max="2064" width="2.7109375" style="104" customWidth="1"/>
    <col min="2065" max="2065" width="11.7109375" style="104" customWidth="1"/>
    <col min="2066" max="2066" width="11.5703125" style="104" customWidth="1"/>
    <col min="2067" max="2067" width="2.28515625" style="104" customWidth="1"/>
    <col min="2068" max="2068" width="41" style="104" customWidth="1"/>
    <col min="2069" max="2069" width="14.28515625" style="104" customWidth="1"/>
    <col min="2070" max="2071" width="11.5703125" style="104" customWidth="1"/>
    <col min="2072" max="2072" width="21.85546875" style="104" customWidth="1"/>
    <col min="2073" max="2264" width="11.42578125" style="104"/>
    <col min="2265" max="2265" width="21.85546875" style="104" customWidth="1"/>
    <col min="2266" max="2266" width="13.85546875" style="104" customWidth="1"/>
    <col min="2267" max="2267" width="38.7109375" style="104" customWidth="1"/>
    <col min="2268" max="2268" width="3" style="104" bestFit="1" customWidth="1"/>
    <col min="2269" max="2269" width="32.28515625" style="104" customWidth="1"/>
    <col min="2270" max="2270" width="46.28515625" style="104" customWidth="1"/>
    <col min="2271" max="2271" width="19" style="104" customWidth="1"/>
    <col min="2272" max="2272" width="11.42578125" style="104"/>
    <col min="2273" max="2273" width="17.7109375" style="104" customWidth="1"/>
    <col min="2274" max="2274" width="11.42578125" style="104"/>
    <col min="2275" max="2275" width="22.28515625" style="104" customWidth="1"/>
    <col min="2276" max="2276" width="5.28515625" style="104" customWidth="1"/>
    <col min="2277" max="2277" width="36.28515625" style="104" customWidth="1"/>
    <col min="2278" max="2278" width="5.7109375" style="104" customWidth="1"/>
    <col min="2279" max="2279" width="11.42578125" style="104"/>
    <col min="2280" max="2280" width="20.7109375" style="104" customWidth="1"/>
    <col min="2281" max="2281" width="4.85546875" style="104" customWidth="1"/>
    <col min="2282" max="2282" width="11.42578125" style="104"/>
    <col min="2283" max="2283" width="24.7109375" style="104" customWidth="1"/>
    <col min="2284" max="2284" width="12.28515625" style="104" customWidth="1"/>
    <col min="2285" max="2285" width="11.42578125" style="104"/>
    <col min="2286" max="2286" width="3.42578125" style="104" customWidth="1"/>
    <col min="2287" max="2287" width="11.42578125" style="104"/>
    <col min="2288" max="2288" width="17.7109375" style="104" customWidth="1"/>
    <col min="2289" max="2289" width="3.42578125" style="104" customWidth="1"/>
    <col min="2290" max="2290" width="11.42578125" style="104"/>
    <col min="2291" max="2291" width="23.7109375" style="104" customWidth="1"/>
    <col min="2292" max="2292" width="10" style="104" customWidth="1"/>
    <col min="2293" max="2293" width="11.42578125" style="104"/>
    <col min="2294" max="2295" width="14.7109375" style="104" customWidth="1"/>
    <col min="2296" max="2296" width="12.85546875" style="104" customWidth="1"/>
    <col min="2297" max="2297" width="3.28515625" style="104" customWidth="1"/>
    <col min="2298" max="2298" width="30.28515625" style="104" customWidth="1"/>
    <col min="2299" max="2299" width="5" style="104" customWidth="1"/>
    <col min="2300" max="2300" width="11.42578125" style="104"/>
    <col min="2301" max="2301" width="14.28515625" style="104" customWidth="1"/>
    <col min="2302" max="2302" width="5.7109375" style="104" customWidth="1"/>
    <col min="2303" max="2303" width="11.42578125" style="104"/>
    <col min="2304" max="2304" width="17.28515625" style="104" customWidth="1"/>
    <col min="2305" max="2305" width="12.7109375" style="104" customWidth="1"/>
    <col min="2306" max="2306" width="11.42578125" style="104"/>
    <col min="2307" max="2307" width="5.28515625" style="104" customWidth="1"/>
    <col min="2308" max="2308" width="11.42578125" style="104"/>
    <col min="2309" max="2309" width="17" style="104" customWidth="1"/>
    <col min="2310" max="2310" width="6.28515625" style="104" customWidth="1"/>
    <col min="2311" max="2311" width="11.42578125" style="104"/>
    <col min="2312" max="2312" width="14.28515625" style="104" customWidth="1"/>
    <col min="2313" max="2313" width="7.5703125" style="104" customWidth="1"/>
    <col min="2314" max="2314" width="11.42578125" style="104"/>
    <col min="2315" max="2316" width="14.28515625" style="104" customWidth="1"/>
    <col min="2317" max="2317" width="20.85546875" style="104" customWidth="1"/>
    <col min="2318" max="2318" width="14.42578125" style="104" customWidth="1"/>
    <col min="2319" max="2319" width="15" style="104" customWidth="1"/>
    <col min="2320" max="2320" width="2.7109375" style="104" customWidth="1"/>
    <col min="2321" max="2321" width="11.7109375" style="104" customWidth="1"/>
    <col min="2322" max="2322" width="11.5703125" style="104" customWidth="1"/>
    <col min="2323" max="2323" width="2.28515625" style="104" customWidth="1"/>
    <col min="2324" max="2324" width="41" style="104" customWidth="1"/>
    <col min="2325" max="2325" width="14.28515625" style="104" customWidth="1"/>
    <col min="2326" max="2327" width="11.5703125" style="104" customWidth="1"/>
    <col min="2328" max="2328" width="21.85546875" style="104" customWidth="1"/>
    <col min="2329" max="2520" width="11.42578125" style="104"/>
    <col min="2521" max="2521" width="21.85546875" style="104" customWidth="1"/>
    <col min="2522" max="2522" width="13.85546875" style="104" customWidth="1"/>
    <col min="2523" max="2523" width="38.7109375" style="104" customWidth="1"/>
    <col min="2524" max="2524" width="3" style="104" bestFit="1" customWidth="1"/>
    <col min="2525" max="2525" width="32.28515625" style="104" customWidth="1"/>
    <col min="2526" max="2526" width="46.28515625" style="104" customWidth="1"/>
    <col min="2527" max="2527" width="19" style="104" customWidth="1"/>
    <col min="2528" max="2528" width="11.42578125" style="104"/>
    <col min="2529" max="2529" width="17.7109375" style="104" customWidth="1"/>
    <col min="2530" max="2530" width="11.42578125" style="104"/>
    <col min="2531" max="2531" width="22.28515625" style="104" customWidth="1"/>
    <col min="2532" max="2532" width="5.28515625" style="104" customWidth="1"/>
    <col min="2533" max="2533" width="36.28515625" style="104" customWidth="1"/>
    <col min="2534" max="2534" width="5.7109375" style="104" customWidth="1"/>
    <col min="2535" max="2535" width="11.42578125" style="104"/>
    <col min="2536" max="2536" width="20.7109375" style="104" customWidth="1"/>
    <col min="2537" max="2537" width="4.85546875" style="104" customWidth="1"/>
    <col min="2538" max="2538" width="11.42578125" style="104"/>
    <col min="2539" max="2539" width="24.7109375" style="104" customWidth="1"/>
    <col min="2540" max="2540" width="12.28515625" style="104" customWidth="1"/>
    <col min="2541" max="2541" width="11.42578125" style="104"/>
    <col min="2542" max="2542" width="3.42578125" style="104" customWidth="1"/>
    <col min="2543" max="2543" width="11.42578125" style="104"/>
    <col min="2544" max="2544" width="17.7109375" style="104" customWidth="1"/>
    <col min="2545" max="2545" width="3.42578125" style="104" customWidth="1"/>
    <col min="2546" max="2546" width="11.42578125" style="104"/>
    <col min="2547" max="2547" width="23.7109375" style="104" customWidth="1"/>
    <col min="2548" max="2548" width="10" style="104" customWidth="1"/>
    <col min="2549" max="2549" width="11.42578125" style="104"/>
    <col min="2550" max="2551" width="14.7109375" style="104" customWidth="1"/>
    <col min="2552" max="2552" width="12.85546875" style="104" customWidth="1"/>
    <col min="2553" max="2553" width="3.28515625" style="104" customWidth="1"/>
    <col min="2554" max="2554" width="30.28515625" style="104" customWidth="1"/>
    <col min="2555" max="2555" width="5" style="104" customWidth="1"/>
    <col min="2556" max="2556" width="11.42578125" style="104"/>
    <col min="2557" max="2557" width="14.28515625" style="104" customWidth="1"/>
    <col min="2558" max="2558" width="5.7109375" style="104" customWidth="1"/>
    <col min="2559" max="2559" width="11.42578125" style="104"/>
    <col min="2560" max="2560" width="17.28515625" style="104" customWidth="1"/>
    <col min="2561" max="2561" width="12.7109375" style="104" customWidth="1"/>
    <col min="2562" max="2562" width="11.42578125" style="104"/>
    <col min="2563" max="2563" width="5.28515625" style="104" customWidth="1"/>
    <col min="2564" max="2564" width="11.42578125" style="104"/>
    <col min="2565" max="2565" width="17" style="104" customWidth="1"/>
    <col min="2566" max="2566" width="6.28515625" style="104" customWidth="1"/>
    <col min="2567" max="2567" width="11.42578125" style="104"/>
    <col min="2568" max="2568" width="14.28515625" style="104" customWidth="1"/>
    <col min="2569" max="2569" width="7.5703125" style="104" customWidth="1"/>
    <col min="2570" max="2570" width="11.42578125" style="104"/>
    <col min="2571" max="2572" width="14.28515625" style="104" customWidth="1"/>
    <col min="2573" max="2573" width="20.85546875" style="104" customWidth="1"/>
    <col min="2574" max="2574" width="14.42578125" style="104" customWidth="1"/>
    <col min="2575" max="2575" width="15" style="104" customWidth="1"/>
    <col min="2576" max="2576" width="2.7109375" style="104" customWidth="1"/>
    <col min="2577" max="2577" width="11.7109375" style="104" customWidth="1"/>
    <col min="2578" max="2578" width="11.5703125" style="104" customWidth="1"/>
    <col min="2579" max="2579" width="2.28515625" style="104" customWidth="1"/>
    <col min="2580" max="2580" width="41" style="104" customWidth="1"/>
    <col min="2581" max="2581" width="14.28515625" style="104" customWidth="1"/>
    <col min="2582" max="2583" width="11.5703125" style="104" customWidth="1"/>
    <col min="2584" max="2584" width="21.85546875" style="104" customWidth="1"/>
    <col min="2585" max="2776" width="11.42578125" style="104"/>
    <col min="2777" max="2777" width="21.85546875" style="104" customWidth="1"/>
    <col min="2778" max="2778" width="13.85546875" style="104" customWidth="1"/>
    <col min="2779" max="2779" width="38.7109375" style="104" customWidth="1"/>
    <col min="2780" max="2780" width="3" style="104" bestFit="1" customWidth="1"/>
    <col min="2781" max="2781" width="32.28515625" style="104" customWidth="1"/>
    <col min="2782" max="2782" width="46.28515625" style="104" customWidth="1"/>
    <col min="2783" max="2783" width="19" style="104" customWidth="1"/>
    <col min="2784" max="2784" width="11.42578125" style="104"/>
    <col min="2785" max="2785" width="17.7109375" style="104" customWidth="1"/>
    <col min="2786" max="2786" width="11.42578125" style="104"/>
    <col min="2787" max="2787" width="22.28515625" style="104" customWidth="1"/>
    <col min="2788" max="2788" width="5.28515625" style="104" customWidth="1"/>
    <col min="2789" max="2789" width="36.28515625" style="104" customWidth="1"/>
    <col min="2790" max="2790" width="5.7109375" style="104" customWidth="1"/>
    <col min="2791" max="2791" width="11.42578125" style="104"/>
    <col min="2792" max="2792" width="20.7109375" style="104" customWidth="1"/>
    <col min="2793" max="2793" width="4.85546875" style="104" customWidth="1"/>
    <col min="2794" max="2794" width="11.42578125" style="104"/>
    <col min="2795" max="2795" width="24.7109375" style="104" customWidth="1"/>
    <col min="2796" max="2796" width="12.28515625" style="104" customWidth="1"/>
    <col min="2797" max="2797" width="11.42578125" style="104"/>
    <col min="2798" max="2798" width="3.42578125" style="104" customWidth="1"/>
    <col min="2799" max="2799" width="11.42578125" style="104"/>
    <col min="2800" max="2800" width="17.7109375" style="104" customWidth="1"/>
    <col min="2801" max="2801" width="3.42578125" style="104" customWidth="1"/>
    <col min="2802" max="2802" width="11.42578125" style="104"/>
    <col min="2803" max="2803" width="23.7109375" style="104" customWidth="1"/>
    <col min="2804" max="2804" width="10" style="104" customWidth="1"/>
    <col min="2805" max="2805" width="11.42578125" style="104"/>
    <col min="2806" max="2807" width="14.7109375" style="104" customWidth="1"/>
    <col min="2808" max="2808" width="12.85546875" style="104" customWidth="1"/>
    <col min="2809" max="2809" width="3.28515625" style="104" customWidth="1"/>
    <col min="2810" max="2810" width="30.28515625" style="104" customWidth="1"/>
    <col min="2811" max="2811" width="5" style="104" customWidth="1"/>
    <col min="2812" max="2812" width="11.42578125" style="104"/>
    <col min="2813" max="2813" width="14.28515625" style="104" customWidth="1"/>
    <col min="2814" max="2814" width="5.7109375" style="104" customWidth="1"/>
    <col min="2815" max="2815" width="11.42578125" style="104"/>
    <col min="2816" max="2816" width="17.28515625" style="104" customWidth="1"/>
    <col min="2817" max="2817" width="12.7109375" style="104" customWidth="1"/>
    <col min="2818" max="2818" width="11.42578125" style="104"/>
    <col min="2819" max="2819" width="5.28515625" style="104" customWidth="1"/>
    <col min="2820" max="2820" width="11.42578125" style="104"/>
    <col min="2821" max="2821" width="17" style="104" customWidth="1"/>
    <col min="2822" max="2822" width="6.28515625" style="104" customWidth="1"/>
    <col min="2823" max="2823" width="11.42578125" style="104"/>
    <col min="2824" max="2824" width="14.28515625" style="104" customWidth="1"/>
    <col min="2825" max="2825" width="7.5703125" style="104" customWidth="1"/>
    <col min="2826" max="2826" width="11.42578125" style="104"/>
    <col min="2827" max="2828" width="14.28515625" style="104" customWidth="1"/>
    <col min="2829" max="2829" width="20.85546875" style="104" customWidth="1"/>
    <col min="2830" max="2830" width="14.42578125" style="104" customWidth="1"/>
    <col min="2831" max="2831" width="15" style="104" customWidth="1"/>
    <col min="2832" max="2832" width="2.7109375" style="104" customWidth="1"/>
    <col min="2833" max="2833" width="11.7109375" style="104" customWidth="1"/>
    <col min="2834" max="2834" width="11.5703125" style="104" customWidth="1"/>
    <col min="2835" max="2835" width="2.28515625" style="104" customWidth="1"/>
    <col min="2836" max="2836" width="41" style="104" customWidth="1"/>
    <col min="2837" max="2837" width="14.28515625" style="104" customWidth="1"/>
    <col min="2838" max="2839" width="11.5703125" style="104" customWidth="1"/>
    <col min="2840" max="2840" width="21.85546875" style="104" customWidth="1"/>
    <col min="2841" max="3032" width="11.42578125" style="104"/>
    <col min="3033" max="3033" width="21.85546875" style="104" customWidth="1"/>
    <col min="3034" max="3034" width="13.85546875" style="104" customWidth="1"/>
    <col min="3035" max="3035" width="38.7109375" style="104" customWidth="1"/>
    <col min="3036" max="3036" width="3" style="104" bestFit="1" customWidth="1"/>
    <col min="3037" max="3037" width="32.28515625" style="104" customWidth="1"/>
    <col min="3038" max="3038" width="46.28515625" style="104" customWidth="1"/>
    <col min="3039" max="3039" width="19" style="104" customWidth="1"/>
    <col min="3040" max="3040" width="11.42578125" style="104"/>
    <col min="3041" max="3041" width="17.7109375" style="104" customWidth="1"/>
    <col min="3042" max="3042" width="11.42578125" style="104"/>
    <col min="3043" max="3043" width="22.28515625" style="104" customWidth="1"/>
    <col min="3044" max="3044" width="5.28515625" style="104" customWidth="1"/>
    <col min="3045" max="3045" width="36.28515625" style="104" customWidth="1"/>
    <col min="3046" max="3046" width="5.7109375" style="104" customWidth="1"/>
    <col min="3047" max="3047" width="11.42578125" style="104"/>
    <col min="3048" max="3048" width="20.7109375" style="104" customWidth="1"/>
    <col min="3049" max="3049" width="4.85546875" style="104" customWidth="1"/>
    <col min="3050" max="3050" width="11.42578125" style="104"/>
    <col min="3051" max="3051" width="24.7109375" style="104" customWidth="1"/>
    <col min="3052" max="3052" width="12.28515625" style="104" customWidth="1"/>
    <col min="3053" max="3053" width="11.42578125" style="104"/>
    <col min="3054" max="3054" width="3.42578125" style="104" customWidth="1"/>
    <col min="3055" max="3055" width="11.42578125" style="104"/>
    <col min="3056" max="3056" width="17.7109375" style="104" customWidth="1"/>
    <col min="3057" max="3057" width="3.42578125" style="104" customWidth="1"/>
    <col min="3058" max="3058" width="11.42578125" style="104"/>
    <col min="3059" max="3059" width="23.7109375" style="104" customWidth="1"/>
    <col min="3060" max="3060" width="10" style="104" customWidth="1"/>
    <col min="3061" max="3061" width="11.42578125" style="104"/>
    <col min="3062" max="3063" width="14.7109375" style="104" customWidth="1"/>
    <col min="3064" max="3064" width="12.85546875" style="104" customWidth="1"/>
    <col min="3065" max="3065" width="3.28515625" style="104" customWidth="1"/>
    <col min="3066" max="3066" width="30.28515625" style="104" customWidth="1"/>
    <col min="3067" max="3067" width="5" style="104" customWidth="1"/>
    <col min="3068" max="3068" width="11.42578125" style="104"/>
    <col min="3069" max="3069" width="14.28515625" style="104" customWidth="1"/>
    <col min="3070" max="3070" width="5.7109375" style="104" customWidth="1"/>
    <col min="3071" max="3071" width="11.42578125" style="104"/>
    <col min="3072" max="3072" width="17.28515625" style="104" customWidth="1"/>
    <col min="3073" max="3073" width="12.7109375" style="104" customWidth="1"/>
    <col min="3074" max="3074" width="11.42578125" style="104"/>
    <col min="3075" max="3075" width="5.28515625" style="104" customWidth="1"/>
    <col min="3076" max="3076" width="11.42578125" style="104"/>
    <col min="3077" max="3077" width="17" style="104" customWidth="1"/>
    <col min="3078" max="3078" width="6.28515625" style="104" customWidth="1"/>
    <col min="3079" max="3079" width="11.42578125" style="104"/>
    <col min="3080" max="3080" width="14.28515625" style="104" customWidth="1"/>
    <col min="3081" max="3081" width="7.5703125" style="104" customWidth="1"/>
    <col min="3082" max="3082" width="11.42578125" style="104"/>
    <col min="3083" max="3084" width="14.28515625" style="104" customWidth="1"/>
    <col min="3085" max="3085" width="20.85546875" style="104" customWidth="1"/>
    <col min="3086" max="3086" width="14.42578125" style="104" customWidth="1"/>
    <col min="3087" max="3087" width="15" style="104" customWidth="1"/>
    <col min="3088" max="3088" width="2.7109375" style="104" customWidth="1"/>
    <col min="3089" max="3089" width="11.7109375" style="104" customWidth="1"/>
    <col min="3090" max="3090" width="11.5703125" style="104" customWidth="1"/>
    <col min="3091" max="3091" width="2.28515625" style="104" customWidth="1"/>
    <col min="3092" max="3092" width="41" style="104" customWidth="1"/>
    <col min="3093" max="3093" width="14.28515625" style="104" customWidth="1"/>
    <col min="3094" max="3095" width="11.5703125" style="104" customWidth="1"/>
    <col min="3096" max="3096" width="21.85546875" style="104" customWidth="1"/>
    <col min="3097" max="3288" width="11.42578125" style="104"/>
    <col min="3289" max="3289" width="21.85546875" style="104" customWidth="1"/>
    <col min="3290" max="3290" width="13.85546875" style="104" customWidth="1"/>
    <col min="3291" max="3291" width="38.7109375" style="104" customWidth="1"/>
    <col min="3292" max="3292" width="3" style="104" bestFit="1" customWidth="1"/>
    <col min="3293" max="3293" width="32.28515625" style="104" customWidth="1"/>
    <col min="3294" max="3294" width="46.28515625" style="104" customWidth="1"/>
    <col min="3295" max="3295" width="19" style="104" customWidth="1"/>
    <col min="3296" max="3296" width="11.42578125" style="104"/>
    <col min="3297" max="3297" width="17.7109375" style="104" customWidth="1"/>
    <col min="3298" max="3298" width="11.42578125" style="104"/>
    <col min="3299" max="3299" width="22.28515625" style="104" customWidth="1"/>
    <col min="3300" max="3300" width="5.28515625" style="104" customWidth="1"/>
    <col min="3301" max="3301" width="36.28515625" style="104" customWidth="1"/>
    <col min="3302" max="3302" width="5.7109375" style="104" customWidth="1"/>
    <col min="3303" max="3303" width="11.42578125" style="104"/>
    <col min="3304" max="3304" width="20.7109375" style="104" customWidth="1"/>
    <col min="3305" max="3305" width="4.85546875" style="104" customWidth="1"/>
    <col min="3306" max="3306" width="11.42578125" style="104"/>
    <col min="3307" max="3307" width="24.7109375" style="104" customWidth="1"/>
    <col min="3308" max="3308" width="12.28515625" style="104" customWidth="1"/>
    <col min="3309" max="3309" width="11.42578125" style="104"/>
    <col min="3310" max="3310" width="3.42578125" style="104" customWidth="1"/>
    <col min="3311" max="3311" width="11.42578125" style="104"/>
    <col min="3312" max="3312" width="17.7109375" style="104" customWidth="1"/>
    <col min="3313" max="3313" width="3.42578125" style="104" customWidth="1"/>
    <col min="3314" max="3314" width="11.42578125" style="104"/>
    <col min="3315" max="3315" width="23.7109375" style="104" customWidth="1"/>
    <col min="3316" max="3316" width="10" style="104" customWidth="1"/>
    <col min="3317" max="3317" width="11.42578125" style="104"/>
    <col min="3318" max="3319" width="14.7109375" style="104" customWidth="1"/>
    <col min="3320" max="3320" width="12.85546875" style="104" customWidth="1"/>
    <col min="3321" max="3321" width="3.28515625" style="104" customWidth="1"/>
    <col min="3322" max="3322" width="30.28515625" style="104" customWidth="1"/>
    <col min="3323" max="3323" width="5" style="104" customWidth="1"/>
    <col min="3324" max="3324" width="11.42578125" style="104"/>
    <col min="3325" max="3325" width="14.28515625" style="104" customWidth="1"/>
    <col min="3326" max="3326" width="5.7109375" style="104" customWidth="1"/>
    <col min="3327" max="3327" width="11.42578125" style="104"/>
    <col min="3328" max="3328" width="17.28515625" style="104" customWidth="1"/>
    <col min="3329" max="3329" width="12.7109375" style="104" customWidth="1"/>
    <col min="3330" max="3330" width="11.42578125" style="104"/>
    <col min="3331" max="3331" width="5.28515625" style="104" customWidth="1"/>
    <col min="3332" max="3332" width="11.42578125" style="104"/>
    <col min="3333" max="3333" width="17" style="104" customWidth="1"/>
    <col min="3334" max="3334" width="6.28515625" style="104" customWidth="1"/>
    <col min="3335" max="3335" width="11.42578125" style="104"/>
    <col min="3336" max="3336" width="14.28515625" style="104" customWidth="1"/>
    <col min="3337" max="3337" width="7.5703125" style="104" customWidth="1"/>
    <col min="3338" max="3338" width="11.42578125" style="104"/>
    <col min="3339" max="3340" width="14.28515625" style="104" customWidth="1"/>
    <col min="3341" max="3341" width="20.85546875" style="104" customWidth="1"/>
    <col min="3342" max="3342" width="14.42578125" style="104" customWidth="1"/>
    <col min="3343" max="3343" width="15" style="104" customWidth="1"/>
    <col min="3344" max="3344" width="2.7109375" style="104" customWidth="1"/>
    <col min="3345" max="3345" width="11.7109375" style="104" customWidth="1"/>
    <col min="3346" max="3346" width="11.5703125" style="104" customWidth="1"/>
    <col min="3347" max="3347" width="2.28515625" style="104" customWidth="1"/>
    <col min="3348" max="3348" width="41" style="104" customWidth="1"/>
    <col min="3349" max="3349" width="14.28515625" style="104" customWidth="1"/>
    <col min="3350" max="3351" width="11.5703125" style="104" customWidth="1"/>
    <col min="3352" max="3352" width="21.85546875" style="104" customWidth="1"/>
    <col min="3353" max="3544" width="11.42578125" style="104"/>
    <col min="3545" max="3545" width="21.85546875" style="104" customWidth="1"/>
    <col min="3546" max="3546" width="13.85546875" style="104" customWidth="1"/>
    <col min="3547" max="3547" width="38.7109375" style="104" customWidth="1"/>
    <col min="3548" max="3548" width="3" style="104" bestFit="1" customWidth="1"/>
    <col min="3549" max="3549" width="32.28515625" style="104" customWidth="1"/>
    <col min="3550" max="3550" width="46.28515625" style="104" customWidth="1"/>
    <col min="3551" max="3551" width="19" style="104" customWidth="1"/>
    <col min="3552" max="3552" width="11.42578125" style="104"/>
    <col min="3553" max="3553" width="17.7109375" style="104" customWidth="1"/>
    <col min="3554" max="3554" width="11.42578125" style="104"/>
    <col min="3555" max="3555" width="22.28515625" style="104" customWidth="1"/>
    <col min="3556" max="3556" width="5.28515625" style="104" customWidth="1"/>
    <col min="3557" max="3557" width="36.28515625" style="104" customWidth="1"/>
    <col min="3558" max="3558" width="5.7109375" style="104" customWidth="1"/>
    <col min="3559" max="3559" width="11.42578125" style="104"/>
    <col min="3560" max="3560" width="20.7109375" style="104" customWidth="1"/>
    <col min="3561" max="3561" width="4.85546875" style="104" customWidth="1"/>
    <col min="3562" max="3562" width="11.42578125" style="104"/>
    <col min="3563" max="3563" width="24.7109375" style="104" customWidth="1"/>
    <col min="3564" max="3564" width="12.28515625" style="104" customWidth="1"/>
    <col min="3565" max="3565" width="11.42578125" style="104"/>
    <col min="3566" max="3566" width="3.42578125" style="104" customWidth="1"/>
    <col min="3567" max="3567" width="11.42578125" style="104"/>
    <col min="3568" max="3568" width="17.7109375" style="104" customWidth="1"/>
    <col min="3569" max="3569" width="3.42578125" style="104" customWidth="1"/>
    <col min="3570" max="3570" width="11.42578125" style="104"/>
    <col min="3571" max="3571" width="23.7109375" style="104" customWidth="1"/>
    <col min="3572" max="3572" width="10" style="104" customWidth="1"/>
    <col min="3573" max="3573" width="11.42578125" style="104"/>
    <col min="3574" max="3575" width="14.7109375" style="104" customWidth="1"/>
    <col min="3576" max="3576" width="12.85546875" style="104" customWidth="1"/>
    <col min="3577" max="3577" width="3.28515625" style="104" customWidth="1"/>
    <col min="3578" max="3578" width="30.28515625" style="104" customWidth="1"/>
    <col min="3579" max="3579" width="5" style="104" customWidth="1"/>
    <col min="3580" max="3580" width="11.42578125" style="104"/>
    <col min="3581" max="3581" width="14.28515625" style="104" customWidth="1"/>
    <col min="3582" max="3582" width="5.7109375" style="104" customWidth="1"/>
    <col min="3583" max="3583" width="11.42578125" style="104"/>
    <col min="3584" max="3584" width="17.28515625" style="104" customWidth="1"/>
    <col min="3585" max="3585" width="12.7109375" style="104" customWidth="1"/>
    <col min="3586" max="3586" width="11.42578125" style="104"/>
    <col min="3587" max="3587" width="5.28515625" style="104" customWidth="1"/>
    <col min="3588" max="3588" width="11.42578125" style="104"/>
    <col min="3589" max="3589" width="17" style="104" customWidth="1"/>
    <col min="3590" max="3590" width="6.28515625" style="104" customWidth="1"/>
    <col min="3591" max="3591" width="11.42578125" style="104"/>
    <col min="3592" max="3592" width="14.28515625" style="104" customWidth="1"/>
    <col min="3593" max="3593" width="7.5703125" style="104" customWidth="1"/>
    <col min="3594" max="3594" width="11.42578125" style="104"/>
    <col min="3595" max="3596" width="14.28515625" style="104" customWidth="1"/>
    <col min="3597" max="3597" width="20.85546875" style="104" customWidth="1"/>
    <col min="3598" max="3598" width="14.42578125" style="104" customWidth="1"/>
    <col min="3599" max="3599" width="15" style="104" customWidth="1"/>
    <col min="3600" max="3600" width="2.7109375" style="104" customWidth="1"/>
    <col min="3601" max="3601" width="11.7109375" style="104" customWidth="1"/>
    <col min="3602" max="3602" width="11.5703125" style="104" customWidth="1"/>
    <col min="3603" max="3603" width="2.28515625" style="104" customWidth="1"/>
    <col min="3604" max="3604" width="41" style="104" customWidth="1"/>
    <col min="3605" max="3605" width="14.28515625" style="104" customWidth="1"/>
    <col min="3606" max="3607" width="11.5703125" style="104" customWidth="1"/>
    <col min="3608" max="3608" width="21.85546875" style="104" customWidth="1"/>
    <col min="3609" max="3800" width="11.42578125" style="104"/>
    <col min="3801" max="3801" width="21.85546875" style="104" customWidth="1"/>
    <col min="3802" max="3802" width="13.85546875" style="104" customWidth="1"/>
    <col min="3803" max="3803" width="38.7109375" style="104" customWidth="1"/>
    <col min="3804" max="3804" width="3" style="104" bestFit="1" customWidth="1"/>
    <col min="3805" max="3805" width="32.28515625" style="104" customWidth="1"/>
    <col min="3806" max="3806" width="46.28515625" style="104" customWidth="1"/>
    <col min="3807" max="3807" width="19" style="104" customWidth="1"/>
    <col min="3808" max="3808" width="11.42578125" style="104"/>
    <col min="3809" max="3809" width="17.7109375" style="104" customWidth="1"/>
    <col min="3810" max="3810" width="11.42578125" style="104"/>
    <col min="3811" max="3811" width="22.28515625" style="104" customWidth="1"/>
    <col min="3812" max="3812" width="5.28515625" style="104" customWidth="1"/>
    <col min="3813" max="3813" width="36.28515625" style="104" customWidth="1"/>
    <col min="3814" max="3814" width="5.7109375" style="104" customWidth="1"/>
    <col min="3815" max="3815" width="11.42578125" style="104"/>
    <col min="3816" max="3816" width="20.7109375" style="104" customWidth="1"/>
    <col min="3817" max="3817" width="4.85546875" style="104" customWidth="1"/>
    <col min="3818" max="3818" width="11.42578125" style="104"/>
    <col min="3819" max="3819" width="24.7109375" style="104" customWidth="1"/>
    <col min="3820" max="3820" width="12.28515625" style="104" customWidth="1"/>
    <col min="3821" max="3821" width="11.42578125" style="104"/>
    <col min="3822" max="3822" width="3.42578125" style="104" customWidth="1"/>
    <col min="3823" max="3823" width="11.42578125" style="104"/>
    <col min="3824" max="3824" width="17.7109375" style="104" customWidth="1"/>
    <col min="3825" max="3825" width="3.42578125" style="104" customWidth="1"/>
    <col min="3826" max="3826" width="11.42578125" style="104"/>
    <col min="3827" max="3827" width="23.7109375" style="104" customWidth="1"/>
    <col min="3828" max="3828" width="10" style="104" customWidth="1"/>
    <col min="3829" max="3829" width="11.42578125" style="104"/>
    <col min="3830" max="3831" width="14.7109375" style="104" customWidth="1"/>
    <col min="3832" max="3832" width="12.85546875" style="104" customWidth="1"/>
    <col min="3833" max="3833" width="3.28515625" style="104" customWidth="1"/>
    <col min="3834" max="3834" width="30.28515625" style="104" customWidth="1"/>
    <col min="3835" max="3835" width="5" style="104" customWidth="1"/>
    <col min="3836" max="3836" width="11.42578125" style="104"/>
    <col min="3837" max="3837" width="14.28515625" style="104" customWidth="1"/>
    <col min="3838" max="3838" width="5.7109375" style="104" customWidth="1"/>
    <col min="3839" max="3839" width="11.42578125" style="104"/>
    <col min="3840" max="3840" width="17.28515625" style="104" customWidth="1"/>
    <col min="3841" max="3841" width="12.7109375" style="104" customWidth="1"/>
    <col min="3842" max="3842" width="11.42578125" style="104"/>
    <col min="3843" max="3843" width="5.28515625" style="104" customWidth="1"/>
    <col min="3844" max="3844" width="11.42578125" style="104"/>
    <col min="3845" max="3845" width="17" style="104" customWidth="1"/>
    <col min="3846" max="3846" width="6.28515625" style="104" customWidth="1"/>
    <col min="3847" max="3847" width="11.42578125" style="104"/>
    <col min="3848" max="3848" width="14.28515625" style="104" customWidth="1"/>
    <col min="3849" max="3849" width="7.5703125" style="104" customWidth="1"/>
    <col min="3850" max="3850" width="11.42578125" style="104"/>
    <col min="3851" max="3852" width="14.28515625" style="104" customWidth="1"/>
    <col min="3853" max="3853" width="20.85546875" style="104" customWidth="1"/>
    <col min="3854" max="3854" width="14.42578125" style="104" customWidth="1"/>
    <col min="3855" max="3855" width="15" style="104" customWidth="1"/>
    <col min="3856" max="3856" width="2.7109375" style="104" customWidth="1"/>
    <col min="3857" max="3857" width="11.7109375" style="104" customWidth="1"/>
    <col min="3858" max="3858" width="11.5703125" style="104" customWidth="1"/>
    <col min="3859" max="3859" width="2.28515625" style="104" customWidth="1"/>
    <col min="3860" max="3860" width="41" style="104" customWidth="1"/>
    <col min="3861" max="3861" width="14.28515625" style="104" customWidth="1"/>
    <col min="3862" max="3863" width="11.5703125" style="104" customWidth="1"/>
    <col min="3864" max="3864" width="21.85546875" style="104" customWidth="1"/>
    <col min="3865" max="4056" width="11.42578125" style="104"/>
    <col min="4057" max="4057" width="21.85546875" style="104" customWidth="1"/>
    <col min="4058" max="4058" width="13.85546875" style="104" customWidth="1"/>
    <col min="4059" max="4059" width="38.7109375" style="104" customWidth="1"/>
    <col min="4060" max="4060" width="3" style="104" bestFit="1" customWidth="1"/>
    <col min="4061" max="4061" width="32.28515625" style="104" customWidth="1"/>
    <col min="4062" max="4062" width="46.28515625" style="104" customWidth="1"/>
    <col min="4063" max="4063" width="19" style="104" customWidth="1"/>
    <col min="4064" max="4064" width="11.42578125" style="104"/>
    <col min="4065" max="4065" width="17.7109375" style="104" customWidth="1"/>
    <col min="4066" max="4066" width="11.42578125" style="104"/>
    <col min="4067" max="4067" width="22.28515625" style="104" customWidth="1"/>
    <col min="4068" max="4068" width="5.28515625" style="104" customWidth="1"/>
    <col min="4069" max="4069" width="36.28515625" style="104" customWidth="1"/>
    <col min="4070" max="4070" width="5.7109375" style="104" customWidth="1"/>
    <col min="4071" max="4071" width="11.42578125" style="104"/>
    <col min="4072" max="4072" width="20.7109375" style="104" customWidth="1"/>
    <col min="4073" max="4073" width="4.85546875" style="104" customWidth="1"/>
    <col min="4074" max="4074" width="11.42578125" style="104"/>
    <col min="4075" max="4075" width="24.7109375" style="104" customWidth="1"/>
    <col min="4076" max="4076" width="12.28515625" style="104" customWidth="1"/>
    <col min="4077" max="4077" width="11.42578125" style="104"/>
    <col min="4078" max="4078" width="3.42578125" style="104" customWidth="1"/>
    <col min="4079" max="4079" width="11.42578125" style="104"/>
    <col min="4080" max="4080" width="17.7109375" style="104" customWidth="1"/>
    <col min="4081" max="4081" width="3.42578125" style="104" customWidth="1"/>
    <col min="4082" max="4082" width="11.42578125" style="104"/>
    <col min="4083" max="4083" width="23.7109375" style="104" customWidth="1"/>
    <col min="4084" max="4084" width="10" style="104" customWidth="1"/>
    <col min="4085" max="4085" width="11.42578125" style="104"/>
    <col min="4086" max="4087" width="14.7109375" style="104" customWidth="1"/>
    <col min="4088" max="4088" width="12.85546875" style="104" customWidth="1"/>
    <col min="4089" max="4089" width="3.28515625" style="104" customWidth="1"/>
    <col min="4090" max="4090" width="30.28515625" style="104" customWidth="1"/>
    <col min="4091" max="4091" width="5" style="104" customWidth="1"/>
    <col min="4092" max="4092" width="11.42578125" style="104"/>
    <col min="4093" max="4093" width="14.28515625" style="104" customWidth="1"/>
    <col min="4094" max="4094" width="5.7109375" style="104" customWidth="1"/>
    <col min="4095" max="4095" width="11.42578125" style="104"/>
    <col min="4096" max="4096" width="17.28515625" style="104" customWidth="1"/>
    <col min="4097" max="4097" width="12.7109375" style="104" customWidth="1"/>
    <col min="4098" max="4098" width="11.42578125" style="104"/>
    <col min="4099" max="4099" width="5.28515625" style="104" customWidth="1"/>
    <col min="4100" max="4100" width="11.42578125" style="104"/>
    <col min="4101" max="4101" width="17" style="104" customWidth="1"/>
    <col min="4102" max="4102" width="6.28515625" style="104" customWidth="1"/>
    <col min="4103" max="4103" width="11.42578125" style="104"/>
    <col min="4104" max="4104" width="14.28515625" style="104" customWidth="1"/>
    <col min="4105" max="4105" width="7.5703125" style="104" customWidth="1"/>
    <col min="4106" max="4106" width="11.42578125" style="104"/>
    <col min="4107" max="4108" width="14.28515625" style="104" customWidth="1"/>
    <col min="4109" max="4109" width="20.85546875" style="104" customWidth="1"/>
    <col min="4110" max="4110" width="14.42578125" style="104" customWidth="1"/>
    <col min="4111" max="4111" width="15" style="104" customWidth="1"/>
    <col min="4112" max="4112" width="2.7109375" style="104" customWidth="1"/>
    <col min="4113" max="4113" width="11.7109375" style="104" customWidth="1"/>
    <col min="4114" max="4114" width="11.5703125" style="104" customWidth="1"/>
    <col min="4115" max="4115" width="2.28515625" style="104" customWidth="1"/>
    <col min="4116" max="4116" width="41" style="104" customWidth="1"/>
    <col min="4117" max="4117" width="14.28515625" style="104" customWidth="1"/>
    <col min="4118" max="4119" width="11.5703125" style="104" customWidth="1"/>
    <col min="4120" max="4120" width="21.85546875" style="104" customWidth="1"/>
    <col min="4121" max="4312" width="11.42578125" style="104"/>
    <col min="4313" max="4313" width="21.85546875" style="104" customWidth="1"/>
    <col min="4314" max="4314" width="13.85546875" style="104" customWidth="1"/>
    <col min="4315" max="4315" width="38.7109375" style="104" customWidth="1"/>
    <col min="4316" max="4316" width="3" style="104" bestFit="1" customWidth="1"/>
    <col min="4317" max="4317" width="32.28515625" style="104" customWidth="1"/>
    <col min="4318" max="4318" width="46.28515625" style="104" customWidth="1"/>
    <col min="4319" max="4319" width="19" style="104" customWidth="1"/>
    <col min="4320" max="4320" width="11.42578125" style="104"/>
    <col min="4321" max="4321" width="17.7109375" style="104" customWidth="1"/>
    <col min="4322" max="4322" width="11.42578125" style="104"/>
    <col min="4323" max="4323" width="22.28515625" style="104" customWidth="1"/>
    <col min="4324" max="4324" width="5.28515625" style="104" customWidth="1"/>
    <col min="4325" max="4325" width="36.28515625" style="104" customWidth="1"/>
    <col min="4326" max="4326" width="5.7109375" style="104" customWidth="1"/>
    <col min="4327" max="4327" width="11.42578125" style="104"/>
    <col min="4328" max="4328" width="20.7109375" style="104" customWidth="1"/>
    <col min="4329" max="4329" width="4.85546875" style="104" customWidth="1"/>
    <col min="4330" max="4330" width="11.42578125" style="104"/>
    <col min="4331" max="4331" width="24.7109375" style="104" customWidth="1"/>
    <col min="4332" max="4332" width="12.28515625" style="104" customWidth="1"/>
    <col min="4333" max="4333" width="11.42578125" style="104"/>
    <col min="4334" max="4334" width="3.42578125" style="104" customWidth="1"/>
    <col min="4335" max="4335" width="11.42578125" style="104"/>
    <col min="4336" max="4336" width="17.7109375" style="104" customWidth="1"/>
    <col min="4337" max="4337" width="3.42578125" style="104" customWidth="1"/>
    <col min="4338" max="4338" width="11.42578125" style="104"/>
    <col min="4339" max="4339" width="23.7109375" style="104" customWidth="1"/>
    <col min="4340" max="4340" width="10" style="104" customWidth="1"/>
    <col min="4341" max="4341" width="11.42578125" style="104"/>
    <col min="4342" max="4343" width="14.7109375" style="104" customWidth="1"/>
    <col min="4344" max="4344" width="12.85546875" style="104" customWidth="1"/>
    <col min="4345" max="4345" width="3.28515625" style="104" customWidth="1"/>
    <col min="4346" max="4346" width="30.28515625" style="104" customWidth="1"/>
    <col min="4347" max="4347" width="5" style="104" customWidth="1"/>
    <col min="4348" max="4348" width="11.42578125" style="104"/>
    <col min="4349" max="4349" width="14.28515625" style="104" customWidth="1"/>
    <col min="4350" max="4350" width="5.7109375" style="104" customWidth="1"/>
    <col min="4351" max="4351" width="11.42578125" style="104"/>
    <col min="4352" max="4352" width="17.28515625" style="104" customWidth="1"/>
    <col min="4353" max="4353" width="12.7109375" style="104" customWidth="1"/>
    <col min="4354" max="4354" width="11.42578125" style="104"/>
    <col min="4355" max="4355" width="5.28515625" style="104" customWidth="1"/>
    <col min="4356" max="4356" width="11.42578125" style="104"/>
    <col min="4357" max="4357" width="17" style="104" customWidth="1"/>
    <col min="4358" max="4358" width="6.28515625" style="104" customWidth="1"/>
    <col min="4359" max="4359" width="11.42578125" style="104"/>
    <col min="4360" max="4360" width="14.28515625" style="104" customWidth="1"/>
    <col min="4361" max="4361" width="7.5703125" style="104" customWidth="1"/>
    <col min="4362" max="4362" width="11.42578125" style="104"/>
    <col min="4363" max="4364" width="14.28515625" style="104" customWidth="1"/>
    <col min="4365" max="4365" width="20.85546875" style="104" customWidth="1"/>
    <col min="4366" max="4366" width="14.42578125" style="104" customWidth="1"/>
    <col min="4367" max="4367" width="15" style="104" customWidth="1"/>
    <col min="4368" max="4368" width="2.7109375" style="104" customWidth="1"/>
    <col min="4369" max="4369" width="11.7109375" style="104" customWidth="1"/>
    <col min="4370" max="4370" width="11.5703125" style="104" customWidth="1"/>
    <col min="4371" max="4371" width="2.28515625" style="104" customWidth="1"/>
    <col min="4372" max="4372" width="41" style="104" customWidth="1"/>
    <col min="4373" max="4373" width="14.28515625" style="104" customWidth="1"/>
    <col min="4374" max="4375" width="11.5703125" style="104" customWidth="1"/>
    <col min="4376" max="4376" width="21.85546875" style="104" customWidth="1"/>
    <col min="4377" max="4568" width="11.42578125" style="104"/>
    <col min="4569" max="4569" width="21.85546875" style="104" customWidth="1"/>
    <col min="4570" max="4570" width="13.85546875" style="104" customWidth="1"/>
    <col min="4571" max="4571" width="38.7109375" style="104" customWidth="1"/>
    <col min="4572" max="4572" width="3" style="104" bestFit="1" customWidth="1"/>
    <col min="4573" max="4573" width="32.28515625" style="104" customWidth="1"/>
    <col min="4574" max="4574" width="46.28515625" style="104" customWidth="1"/>
    <col min="4575" max="4575" width="19" style="104" customWidth="1"/>
    <col min="4576" max="4576" width="11.42578125" style="104"/>
    <col min="4577" max="4577" width="17.7109375" style="104" customWidth="1"/>
    <col min="4578" max="4578" width="11.42578125" style="104"/>
    <col min="4579" max="4579" width="22.28515625" style="104" customWidth="1"/>
    <col min="4580" max="4580" width="5.28515625" style="104" customWidth="1"/>
    <col min="4581" max="4581" width="36.28515625" style="104" customWidth="1"/>
    <col min="4582" max="4582" width="5.7109375" style="104" customWidth="1"/>
    <col min="4583" max="4583" width="11.42578125" style="104"/>
    <col min="4584" max="4584" width="20.7109375" style="104" customWidth="1"/>
    <col min="4585" max="4585" width="4.85546875" style="104" customWidth="1"/>
    <col min="4586" max="4586" width="11.42578125" style="104"/>
    <col min="4587" max="4587" width="24.7109375" style="104" customWidth="1"/>
    <col min="4588" max="4588" width="12.28515625" style="104" customWidth="1"/>
    <col min="4589" max="4589" width="11.42578125" style="104"/>
    <col min="4590" max="4590" width="3.42578125" style="104" customWidth="1"/>
    <col min="4591" max="4591" width="11.42578125" style="104"/>
    <col min="4592" max="4592" width="17.7109375" style="104" customWidth="1"/>
    <col min="4593" max="4593" width="3.42578125" style="104" customWidth="1"/>
    <col min="4594" max="4594" width="11.42578125" style="104"/>
    <col min="4595" max="4595" width="23.7109375" style="104" customWidth="1"/>
    <col min="4596" max="4596" width="10" style="104" customWidth="1"/>
    <col min="4597" max="4597" width="11.42578125" style="104"/>
    <col min="4598" max="4599" width="14.7109375" style="104" customWidth="1"/>
    <col min="4600" max="4600" width="12.85546875" style="104" customWidth="1"/>
    <col min="4601" max="4601" width="3.28515625" style="104" customWidth="1"/>
    <col min="4602" max="4602" width="30.28515625" style="104" customWidth="1"/>
    <col min="4603" max="4603" width="5" style="104" customWidth="1"/>
    <col min="4604" max="4604" width="11.42578125" style="104"/>
    <col min="4605" max="4605" width="14.28515625" style="104" customWidth="1"/>
    <col min="4606" max="4606" width="5.7109375" style="104" customWidth="1"/>
    <col min="4607" max="4607" width="11.42578125" style="104"/>
    <col min="4608" max="4608" width="17.28515625" style="104" customWidth="1"/>
    <col min="4609" max="4609" width="12.7109375" style="104" customWidth="1"/>
    <col min="4610" max="4610" width="11.42578125" style="104"/>
    <col min="4611" max="4611" width="5.28515625" style="104" customWidth="1"/>
    <col min="4612" max="4612" width="11.42578125" style="104"/>
    <col min="4613" max="4613" width="17" style="104" customWidth="1"/>
    <col min="4614" max="4614" width="6.28515625" style="104" customWidth="1"/>
    <col min="4615" max="4615" width="11.42578125" style="104"/>
    <col min="4616" max="4616" width="14.28515625" style="104" customWidth="1"/>
    <col min="4617" max="4617" width="7.5703125" style="104" customWidth="1"/>
    <col min="4618" max="4618" width="11.42578125" style="104"/>
    <col min="4619" max="4620" width="14.28515625" style="104" customWidth="1"/>
    <col min="4621" max="4621" width="20.85546875" style="104" customWidth="1"/>
    <col min="4622" max="4622" width="14.42578125" style="104" customWidth="1"/>
    <col min="4623" max="4623" width="15" style="104" customWidth="1"/>
    <col min="4624" max="4624" width="2.7109375" style="104" customWidth="1"/>
    <col min="4625" max="4625" width="11.7109375" style="104" customWidth="1"/>
    <col min="4626" max="4626" width="11.5703125" style="104" customWidth="1"/>
    <col min="4627" max="4627" width="2.28515625" style="104" customWidth="1"/>
    <col min="4628" max="4628" width="41" style="104" customWidth="1"/>
    <col min="4629" max="4629" width="14.28515625" style="104" customWidth="1"/>
    <col min="4630" max="4631" width="11.5703125" style="104" customWidth="1"/>
    <col min="4632" max="4632" width="21.85546875" style="104" customWidth="1"/>
    <col min="4633" max="4824" width="11.42578125" style="104"/>
    <col min="4825" max="4825" width="21.85546875" style="104" customWidth="1"/>
    <col min="4826" max="4826" width="13.85546875" style="104" customWidth="1"/>
    <col min="4827" max="4827" width="38.7109375" style="104" customWidth="1"/>
    <col min="4828" max="4828" width="3" style="104" bestFit="1" customWidth="1"/>
    <col min="4829" max="4829" width="32.28515625" style="104" customWidth="1"/>
    <col min="4830" max="4830" width="46.28515625" style="104" customWidth="1"/>
    <col min="4831" max="4831" width="19" style="104" customWidth="1"/>
    <col min="4832" max="4832" width="11.42578125" style="104"/>
    <col min="4833" max="4833" width="17.7109375" style="104" customWidth="1"/>
    <col min="4834" max="4834" width="11.42578125" style="104"/>
    <col min="4835" max="4835" width="22.28515625" style="104" customWidth="1"/>
    <col min="4836" max="4836" width="5.28515625" style="104" customWidth="1"/>
    <col min="4837" max="4837" width="36.28515625" style="104" customWidth="1"/>
    <col min="4838" max="4838" width="5.7109375" style="104" customWidth="1"/>
    <col min="4839" max="4839" width="11.42578125" style="104"/>
    <col min="4840" max="4840" width="20.7109375" style="104" customWidth="1"/>
    <col min="4841" max="4841" width="4.85546875" style="104" customWidth="1"/>
    <col min="4842" max="4842" width="11.42578125" style="104"/>
    <col min="4843" max="4843" width="24.7109375" style="104" customWidth="1"/>
    <col min="4844" max="4844" width="12.28515625" style="104" customWidth="1"/>
    <col min="4845" max="4845" width="11.42578125" style="104"/>
    <col min="4846" max="4846" width="3.42578125" style="104" customWidth="1"/>
    <col min="4847" max="4847" width="11.42578125" style="104"/>
    <col min="4848" max="4848" width="17.7109375" style="104" customWidth="1"/>
    <col min="4849" max="4849" width="3.42578125" style="104" customWidth="1"/>
    <col min="4850" max="4850" width="11.42578125" style="104"/>
    <col min="4851" max="4851" width="23.7109375" style="104" customWidth="1"/>
    <col min="4852" max="4852" width="10" style="104" customWidth="1"/>
    <col min="4853" max="4853" width="11.42578125" style="104"/>
    <col min="4854" max="4855" width="14.7109375" style="104" customWidth="1"/>
    <col min="4856" max="4856" width="12.85546875" style="104" customWidth="1"/>
    <col min="4857" max="4857" width="3.28515625" style="104" customWidth="1"/>
    <col min="4858" max="4858" width="30.28515625" style="104" customWidth="1"/>
    <col min="4859" max="4859" width="5" style="104" customWidth="1"/>
    <col min="4860" max="4860" width="11.42578125" style="104"/>
    <col min="4861" max="4861" width="14.28515625" style="104" customWidth="1"/>
    <col min="4862" max="4862" width="5.7109375" style="104" customWidth="1"/>
    <col min="4863" max="4863" width="11.42578125" style="104"/>
    <col min="4864" max="4864" width="17.28515625" style="104" customWidth="1"/>
    <col min="4865" max="4865" width="12.7109375" style="104" customWidth="1"/>
    <col min="4866" max="4866" width="11.42578125" style="104"/>
    <col min="4867" max="4867" width="5.28515625" style="104" customWidth="1"/>
    <col min="4868" max="4868" width="11.42578125" style="104"/>
    <col min="4869" max="4869" width="17" style="104" customWidth="1"/>
    <col min="4870" max="4870" width="6.28515625" style="104" customWidth="1"/>
    <col min="4871" max="4871" width="11.42578125" style="104"/>
    <col min="4872" max="4872" width="14.28515625" style="104" customWidth="1"/>
    <col min="4873" max="4873" width="7.5703125" style="104" customWidth="1"/>
    <col min="4874" max="4874" width="11.42578125" style="104"/>
    <col min="4875" max="4876" width="14.28515625" style="104" customWidth="1"/>
    <col min="4877" max="4877" width="20.85546875" style="104" customWidth="1"/>
    <col min="4878" max="4878" width="14.42578125" style="104" customWidth="1"/>
    <col min="4879" max="4879" width="15" style="104" customWidth="1"/>
    <col min="4880" max="4880" width="2.7109375" style="104" customWidth="1"/>
    <col min="4881" max="4881" width="11.7109375" style="104" customWidth="1"/>
    <col min="4882" max="4882" width="11.5703125" style="104" customWidth="1"/>
    <col min="4883" max="4883" width="2.28515625" style="104" customWidth="1"/>
    <col min="4884" max="4884" width="41" style="104" customWidth="1"/>
    <col min="4885" max="4885" width="14.28515625" style="104" customWidth="1"/>
    <col min="4886" max="4887" width="11.5703125" style="104" customWidth="1"/>
    <col min="4888" max="4888" width="21.85546875" style="104" customWidth="1"/>
    <col min="4889" max="5080" width="11.42578125" style="104"/>
    <col min="5081" max="5081" width="21.85546875" style="104" customWidth="1"/>
    <col min="5082" max="5082" width="13.85546875" style="104" customWidth="1"/>
    <col min="5083" max="5083" width="38.7109375" style="104" customWidth="1"/>
    <col min="5084" max="5084" width="3" style="104" bestFit="1" customWidth="1"/>
    <col min="5085" max="5085" width="32.28515625" style="104" customWidth="1"/>
    <col min="5086" max="5086" width="46.28515625" style="104" customWidth="1"/>
    <col min="5087" max="5087" width="19" style="104" customWidth="1"/>
    <col min="5088" max="5088" width="11.42578125" style="104"/>
    <col min="5089" max="5089" width="17.7109375" style="104" customWidth="1"/>
    <col min="5090" max="5090" width="11.42578125" style="104"/>
    <col min="5091" max="5091" width="22.28515625" style="104" customWidth="1"/>
    <col min="5092" max="5092" width="5.28515625" style="104" customWidth="1"/>
    <col min="5093" max="5093" width="36.28515625" style="104" customWidth="1"/>
    <col min="5094" max="5094" width="5.7109375" style="104" customWidth="1"/>
    <col min="5095" max="5095" width="11.42578125" style="104"/>
    <col min="5096" max="5096" width="20.7109375" style="104" customWidth="1"/>
    <col min="5097" max="5097" width="4.85546875" style="104" customWidth="1"/>
    <col min="5098" max="5098" width="11.42578125" style="104"/>
    <col min="5099" max="5099" width="24.7109375" style="104" customWidth="1"/>
    <col min="5100" max="5100" width="12.28515625" style="104" customWidth="1"/>
    <col min="5101" max="5101" width="11.42578125" style="104"/>
    <col min="5102" max="5102" width="3.42578125" style="104" customWidth="1"/>
    <col min="5103" max="5103" width="11.42578125" style="104"/>
    <col min="5104" max="5104" width="17.7109375" style="104" customWidth="1"/>
    <col min="5105" max="5105" width="3.42578125" style="104" customWidth="1"/>
    <col min="5106" max="5106" width="11.42578125" style="104"/>
    <col min="5107" max="5107" width="23.7109375" style="104" customWidth="1"/>
    <col min="5108" max="5108" width="10" style="104" customWidth="1"/>
    <col min="5109" max="5109" width="11.42578125" style="104"/>
    <col min="5110" max="5111" width="14.7109375" style="104" customWidth="1"/>
    <col min="5112" max="5112" width="12.85546875" style="104" customWidth="1"/>
    <col min="5113" max="5113" width="3.28515625" style="104" customWidth="1"/>
    <col min="5114" max="5114" width="30.28515625" style="104" customWidth="1"/>
    <col min="5115" max="5115" width="5" style="104" customWidth="1"/>
    <col min="5116" max="5116" width="11.42578125" style="104"/>
    <col min="5117" max="5117" width="14.28515625" style="104" customWidth="1"/>
    <col min="5118" max="5118" width="5.7109375" style="104" customWidth="1"/>
    <col min="5119" max="5119" width="11.42578125" style="104"/>
    <col min="5120" max="5120" width="17.28515625" style="104" customWidth="1"/>
    <col min="5121" max="5121" width="12.7109375" style="104" customWidth="1"/>
    <col min="5122" max="5122" width="11.42578125" style="104"/>
    <col min="5123" max="5123" width="5.28515625" style="104" customWidth="1"/>
    <col min="5124" max="5124" width="11.42578125" style="104"/>
    <col min="5125" max="5125" width="17" style="104" customWidth="1"/>
    <col min="5126" max="5126" width="6.28515625" style="104" customWidth="1"/>
    <col min="5127" max="5127" width="11.42578125" style="104"/>
    <col min="5128" max="5128" width="14.28515625" style="104" customWidth="1"/>
    <col min="5129" max="5129" width="7.5703125" style="104" customWidth="1"/>
    <col min="5130" max="5130" width="11.42578125" style="104"/>
    <col min="5131" max="5132" width="14.28515625" style="104" customWidth="1"/>
    <col min="5133" max="5133" width="20.85546875" style="104" customWidth="1"/>
    <col min="5134" max="5134" width="14.42578125" style="104" customWidth="1"/>
    <col min="5135" max="5135" width="15" style="104" customWidth="1"/>
    <col min="5136" max="5136" width="2.7109375" style="104" customWidth="1"/>
    <col min="5137" max="5137" width="11.7109375" style="104" customWidth="1"/>
    <col min="5138" max="5138" width="11.5703125" style="104" customWidth="1"/>
    <col min="5139" max="5139" width="2.28515625" style="104" customWidth="1"/>
    <col min="5140" max="5140" width="41" style="104" customWidth="1"/>
    <col min="5141" max="5141" width="14.28515625" style="104" customWidth="1"/>
    <col min="5142" max="5143" width="11.5703125" style="104" customWidth="1"/>
    <col min="5144" max="5144" width="21.85546875" style="104" customWidth="1"/>
    <col min="5145" max="5336" width="11.42578125" style="104"/>
    <col min="5337" max="5337" width="21.85546875" style="104" customWidth="1"/>
    <col min="5338" max="5338" width="13.85546875" style="104" customWidth="1"/>
    <col min="5339" max="5339" width="38.7109375" style="104" customWidth="1"/>
    <col min="5340" max="5340" width="3" style="104" bestFit="1" customWidth="1"/>
    <col min="5341" max="5341" width="32.28515625" style="104" customWidth="1"/>
    <col min="5342" max="5342" width="46.28515625" style="104" customWidth="1"/>
    <col min="5343" max="5343" width="19" style="104" customWidth="1"/>
    <col min="5344" max="5344" width="11.42578125" style="104"/>
    <col min="5345" max="5345" width="17.7109375" style="104" customWidth="1"/>
    <col min="5346" max="5346" width="11.42578125" style="104"/>
    <col min="5347" max="5347" width="22.28515625" style="104" customWidth="1"/>
    <col min="5348" max="5348" width="5.28515625" style="104" customWidth="1"/>
    <col min="5349" max="5349" width="36.28515625" style="104" customWidth="1"/>
    <col min="5350" max="5350" width="5.7109375" style="104" customWidth="1"/>
    <col min="5351" max="5351" width="11.42578125" style="104"/>
    <col min="5352" max="5352" width="20.7109375" style="104" customWidth="1"/>
    <col min="5353" max="5353" width="4.85546875" style="104" customWidth="1"/>
    <col min="5354" max="5354" width="11.42578125" style="104"/>
    <col min="5355" max="5355" width="24.7109375" style="104" customWidth="1"/>
    <col min="5356" max="5356" width="12.28515625" style="104" customWidth="1"/>
    <col min="5357" max="5357" width="11.42578125" style="104"/>
    <col min="5358" max="5358" width="3.42578125" style="104" customWidth="1"/>
    <col min="5359" max="5359" width="11.42578125" style="104"/>
    <col min="5360" max="5360" width="17.7109375" style="104" customWidth="1"/>
    <col min="5361" max="5361" width="3.42578125" style="104" customWidth="1"/>
    <col min="5362" max="5362" width="11.42578125" style="104"/>
    <col min="5363" max="5363" width="23.7109375" style="104" customWidth="1"/>
    <col min="5364" max="5364" width="10" style="104" customWidth="1"/>
    <col min="5365" max="5365" width="11.42578125" style="104"/>
    <col min="5366" max="5367" width="14.7109375" style="104" customWidth="1"/>
    <col min="5368" max="5368" width="12.85546875" style="104" customWidth="1"/>
    <col min="5369" max="5369" width="3.28515625" style="104" customWidth="1"/>
    <col min="5370" max="5370" width="30.28515625" style="104" customWidth="1"/>
    <col min="5371" max="5371" width="5" style="104" customWidth="1"/>
    <col min="5372" max="5372" width="11.42578125" style="104"/>
    <col min="5373" max="5373" width="14.28515625" style="104" customWidth="1"/>
    <col min="5374" max="5374" width="5.7109375" style="104" customWidth="1"/>
    <col min="5375" max="5375" width="11.42578125" style="104"/>
    <col min="5376" max="5376" width="17.28515625" style="104" customWidth="1"/>
    <col min="5377" max="5377" width="12.7109375" style="104" customWidth="1"/>
    <col min="5378" max="5378" width="11.42578125" style="104"/>
    <col min="5379" max="5379" width="5.28515625" style="104" customWidth="1"/>
    <col min="5380" max="5380" width="11.42578125" style="104"/>
    <col min="5381" max="5381" width="17" style="104" customWidth="1"/>
    <col min="5382" max="5382" width="6.28515625" style="104" customWidth="1"/>
    <col min="5383" max="5383" width="11.42578125" style="104"/>
    <col min="5384" max="5384" width="14.28515625" style="104" customWidth="1"/>
    <col min="5385" max="5385" width="7.5703125" style="104" customWidth="1"/>
    <col min="5386" max="5386" width="11.42578125" style="104"/>
    <col min="5387" max="5388" width="14.28515625" style="104" customWidth="1"/>
    <col min="5389" max="5389" width="20.85546875" style="104" customWidth="1"/>
    <col min="5390" max="5390" width="14.42578125" style="104" customWidth="1"/>
    <col min="5391" max="5391" width="15" style="104" customWidth="1"/>
    <col min="5392" max="5392" width="2.7109375" style="104" customWidth="1"/>
    <col min="5393" max="5393" width="11.7109375" style="104" customWidth="1"/>
    <col min="5394" max="5394" width="11.5703125" style="104" customWidth="1"/>
    <col min="5395" max="5395" width="2.28515625" style="104" customWidth="1"/>
    <col min="5396" max="5396" width="41" style="104" customWidth="1"/>
    <col min="5397" max="5397" width="14.28515625" style="104" customWidth="1"/>
    <col min="5398" max="5399" width="11.5703125" style="104" customWidth="1"/>
    <col min="5400" max="5400" width="21.85546875" style="104" customWidth="1"/>
    <col min="5401" max="5592" width="11.42578125" style="104"/>
    <col min="5593" max="5593" width="21.85546875" style="104" customWidth="1"/>
    <col min="5594" max="5594" width="13.85546875" style="104" customWidth="1"/>
    <col min="5595" max="5595" width="38.7109375" style="104" customWidth="1"/>
    <col min="5596" max="5596" width="3" style="104" bestFit="1" customWidth="1"/>
    <col min="5597" max="5597" width="32.28515625" style="104" customWidth="1"/>
    <col min="5598" max="5598" width="46.28515625" style="104" customWidth="1"/>
    <col min="5599" max="5599" width="19" style="104" customWidth="1"/>
    <col min="5600" max="5600" width="11.42578125" style="104"/>
    <col min="5601" max="5601" width="17.7109375" style="104" customWidth="1"/>
    <col min="5602" max="5602" width="11.42578125" style="104"/>
    <col min="5603" max="5603" width="22.28515625" style="104" customWidth="1"/>
    <col min="5604" max="5604" width="5.28515625" style="104" customWidth="1"/>
    <col min="5605" max="5605" width="36.28515625" style="104" customWidth="1"/>
    <col min="5606" max="5606" width="5.7109375" style="104" customWidth="1"/>
    <col min="5607" max="5607" width="11.42578125" style="104"/>
    <col min="5608" max="5608" width="20.7109375" style="104" customWidth="1"/>
    <col min="5609" max="5609" width="4.85546875" style="104" customWidth="1"/>
    <col min="5610" max="5610" width="11.42578125" style="104"/>
    <col min="5611" max="5611" width="24.7109375" style="104" customWidth="1"/>
    <col min="5612" max="5612" width="12.28515625" style="104" customWidth="1"/>
    <col min="5613" max="5613" width="11.42578125" style="104"/>
    <col min="5614" max="5614" width="3.42578125" style="104" customWidth="1"/>
    <col min="5615" max="5615" width="11.42578125" style="104"/>
    <col min="5616" max="5616" width="17.7109375" style="104" customWidth="1"/>
    <col min="5617" max="5617" width="3.42578125" style="104" customWidth="1"/>
    <col min="5618" max="5618" width="11.42578125" style="104"/>
    <col min="5619" max="5619" width="23.7109375" style="104" customWidth="1"/>
    <col min="5620" max="5620" width="10" style="104" customWidth="1"/>
    <col min="5621" max="5621" width="11.42578125" style="104"/>
    <col min="5622" max="5623" width="14.7109375" style="104" customWidth="1"/>
    <col min="5624" max="5624" width="12.85546875" style="104" customWidth="1"/>
    <col min="5625" max="5625" width="3.28515625" style="104" customWidth="1"/>
    <col min="5626" max="5626" width="30.28515625" style="104" customWidth="1"/>
    <col min="5627" max="5627" width="5" style="104" customWidth="1"/>
    <col min="5628" max="5628" width="11.42578125" style="104"/>
    <col min="5629" max="5629" width="14.28515625" style="104" customWidth="1"/>
    <col min="5630" max="5630" width="5.7109375" style="104" customWidth="1"/>
    <col min="5631" max="5631" width="11.42578125" style="104"/>
    <col min="5632" max="5632" width="17.28515625" style="104" customWidth="1"/>
    <col min="5633" max="5633" width="12.7109375" style="104" customWidth="1"/>
    <col min="5634" max="5634" width="11.42578125" style="104"/>
    <col min="5635" max="5635" width="5.28515625" style="104" customWidth="1"/>
    <col min="5636" max="5636" width="11.42578125" style="104"/>
    <col min="5637" max="5637" width="17" style="104" customWidth="1"/>
    <col min="5638" max="5638" width="6.28515625" style="104" customWidth="1"/>
    <col min="5639" max="5639" width="11.42578125" style="104"/>
    <col min="5640" max="5640" width="14.28515625" style="104" customWidth="1"/>
    <col min="5641" max="5641" width="7.5703125" style="104" customWidth="1"/>
    <col min="5642" max="5642" width="11.42578125" style="104"/>
    <col min="5643" max="5644" width="14.28515625" style="104" customWidth="1"/>
    <col min="5645" max="5645" width="20.85546875" style="104" customWidth="1"/>
    <col min="5646" max="5646" width="14.42578125" style="104" customWidth="1"/>
    <col min="5647" max="5647" width="15" style="104" customWidth="1"/>
    <col min="5648" max="5648" width="2.7109375" style="104" customWidth="1"/>
    <col min="5649" max="5649" width="11.7109375" style="104" customWidth="1"/>
    <col min="5650" max="5650" width="11.5703125" style="104" customWidth="1"/>
    <col min="5651" max="5651" width="2.28515625" style="104" customWidth="1"/>
    <col min="5652" max="5652" width="41" style="104" customWidth="1"/>
    <col min="5653" max="5653" width="14.28515625" style="104" customWidth="1"/>
    <col min="5654" max="5655" width="11.5703125" style="104" customWidth="1"/>
    <col min="5656" max="5656" width="21.85546875" style="104" customWidth="1"/>
    <col min="5657" max="5848" width="11.42578125" style="104"/>
    <col min="5849" max="5849" width="21.85546875" style="104" customWidth="1"/>
    <col min="5850" max="5850" width="13.85546875" style="104" customWidth="1"/>
    <col min="5851" max="5851" width="38.7109375" style="104" customWidth="1"/>
    <col min="5852" max="5852" width="3" style="104" bestFit="1" customWidth="1"/>
    <col min="5853" max="5853" width="32.28515625" style="104" customWidth="1"/>
    <col min="5854" max="5854" width="46.28515625" style="104" customWidth="1"/>
    <col min="5855" max="5855" width="19" style="104" customWidth="1"/>
    <col min="5856" max="5856" width="11.42578125" style="104"/>
    <col min="5857" max="5857" width="17.7109375" style="104" customWidth="1"/>
    <col min="5858" max="5858" width="11.42578125" style="104"/>
    <col min="5859" max="5859" width="22.28515625" style="104" customWidth="1"/>
    <col min="5860" max="5860" width="5.28515625" style="104" customWidth="1"/>
    <col min="5861" max="5861" width="36.28515625" style="104" customWidth="1"/>
    <col min="5862" max="5862" width="5.7109375" style="104" customWidth="1"/>
    <col min="5863" max="5863" width="11.42578125" style="104"/>
    <col min="5864" max="5864" width="20.7109375" style="104" customWidth="1"/>
    <col min="5865" max="5865" width="4.85546875" style="104" customWidth="1"/>
    <col min="5866" max="5866" width="11.42578125" style="104"/>
    <col min="5867" max="5867" width="24.7109375" style="104" customWidth="1"/>
    <col min="5868" max="5868" width="12.28515625" style="104" customWidth="1"/>
    <col min="5869" max="5869" width="11.42578125" style="104"/>
    <col min="5870" max="5870" width="3.42578125" style="104" customWidth="1"/>
    <col min="5871" max="5871" width="11.42578125" style="104"/>
    <col min="5872" max="5872" width="17.7109375" style="104" customWidth="1"/>
    <col min="5873" max="5873" width="3.42578125" style="104" customWidth="1"/>
    <col min="5874" max="5874" width="11.42578125" style="104"/>
    <col min="5875" max="5875" width="23.7109375" style="104" customWidth="1"/>
    <col min="5876" max="5876" width="10" style="104" customWidth="1"/>
    <col min="5877" max="5877" width="11.42578125" style="104"/>
    <col min="5878" max="5879" width="14.7109375" style="104" customWidth="1"/>
    <col min="5880" max="5880" width="12.85546875" style="104" customWidth="1"/>
    <col min="5881" max="5881" width="3.28515625" style="104" customWidth="1"/>
    <col min="5882" max="5882" width="30.28515625" style="104" customWidth="1"/>
    <col min="5883" max="5883" width="5" style="104" customWidth="1"/>
    <col min="5884" max="5884" width="11.42578125" style="104"/>
    <col min="5885" max="5885" width="14.28515625" style="104" customWidth="1"/>
    <col min="5886" max="5886" width="5.7109375" style="104" customWidth="1"/>
    <col min="5887" max="5887" width="11.42578125" style="104"/>
    <col min="5888" max="5888" width="17.28515625" style="104" customWidth="1"/>
    <col min="5889" max="5889" width="12.7109375" style="104" customWidth="1"/>
    <col min="5890" max="5890" width="11.42578125" style="104"/>
    <col min="5891" max="5891" width="5.28515625" style="104" customWidth="1"/>
    <col min="5892" max="5892" width="11.42578125" style="104"/>
    <col min="5893" max="5893" width="17" style="104" customWidth="1"/>
    <col min="5894" max="5894" width="6.28515625" style="104" customWidth="1"/>
    <col min="5895" max="5895" width="11.42578125" style="104"/>
    <col min="5896" max="5896" width="14.28515625" style="104" customWidth="1"/>
    <col min="5897" max="5897" width="7.5703125" style="104" customWidth="1"/>
    <col min="5898" max="5898" width="11.42578125" style="104"/>
    <col min="5899" max="5900" width="14.28515625" style="104" customWidth="1"/>
    <col min="5901" max="5901" width="20.85546875" style="104" customWidth="1"/>
    <col min="5902" max="5902" width="14.42578125" style="104" customWidth="1"/>
    <col min="5903" max="5903" width="15" style="104" customWidth="1"/>
    <col min="5904" max="5904" width="2.7109375" style="104" customWidth="1"/>
    <col min="5905" max="5905" width="11.7109375" style="104" customWidth="1"/>
    <col min="5906" max="5906" width="11.5703125" style="104" customWidth="1"/>
    <col min="5907" max="5907" width="2.28515625" style="104" customWidth="1"/>
    <col min="5908" max="5908" width="41" style="104" customWidth="1"/>
    <col min="5909" max="5909" width="14.28515625" style="104" customWidth="1"/>
    <col min="5910" max="5911" width="11.5703125" style="104" customWidth="1"/>
    <col min="5912" max="5912" width="21.85546875" style="104" customWidth="1"/>
    <col min="5913" max="6104" width="11.42578125" style="104"/>
    <col min="6105" max="6105" width="21.85546875" style="104" customWidth="1"/>
    <col min="6106" max="6106" width="13.85546875" style="104" customWidth="1"/>
    <col min="6107" max="6107" width="38.7109375" style="104" customWidth="1"/>
    <col min="6108" max="6108" width="3" style="104" bestFit="1" customWidth="1"/>
    <col min="6109" max="6109" width="32.28515625" style="104" customWidth="1"/>
    <col min="6110" max="6110" width="46.28515625" style="104" customWidth="1"/>
    <col min="6111" max="6111" width="19" style="104" customWidth="1"/>
    <col min="6112" max="6112" width="11.42578125" style="104"/>
    <col min="6113" max="6113" width="17.7109375" style="104" customWidth="1"/>
    <col min="6114" max="6114" width="11.42578125" style="104"/>
    <col min="6115" max="6115" width="22.28515625" style="104" customWidth="1"/>
    <col min="6116" max="6116" width="5.28515625" style="104" customWidth="1"/>
    <col min="6117" max="6117" width="36.28515625" style="104" customWidth="1"/>
    <col min="6118" max="6118" width="5.7109375" style="104" customWidth="1"/>
    <col min="6119" max="6119" width="11.42578125" style="104"/>
    <col min="6120" max="6120" width="20.7109375" style="104" customWidth="1"/>
    <col min="6121" max="6121" width="4.85546875" style="104" customWidth="1"/>
    <col min="6122" max="6122" width="11.42578125" style="104"/>
    <col min="6123" max="6123" width="24.7109375" style="104" customWidth="1"/>
    <col min="6124" max="6124" width="12.28515625" style="104" customWidth="1"/>
    <col min="6125" max="6125" width="11.42578125" style="104"/>
    <col min="6126" max="6126" width="3.42578125" style="104" customWidth="1"/>
    <col min="6127" max="6127" width="11.42578125" style="104"/>
    <col min="6128" max="6128" width="17.7109375" style="104" customWidth="1"/>
    <col min="6129" max="6129" width="3.42578125" style="104" customWidth="1"/>
    <col min="6130" max="6130" width="11.42578125" style="104"/>
    <col min="6131" max="6131" width="23.7109375" style="104" customWidth="1"/>
    <col min="6132" max="6132" width="10" style="104" customWidth="1"/>
    <col min="6133" max="6133" width="11.42578125" style="104"/>
    <col min="6134" max="6135" width="14.7109375" style="104" customWidth="1"/>
    <col min="6136" max="6136" width="12.85546875" style="104" customWidth="1"/>
    <col min="6137" max="6137" width="3.28515625" style="104" customWidth="1"/>
    <col min="6138" max="6138" width="30.28515625" style="104" customWidth="1"/>
    <col min="6139" max="6139" width="5" style="104" customWidth="1"/>
    <col min="6140" max="6140" width="11.42578125" style="104"/>
    <col min="6141" max="6141" width="14.28515625" style="104" customWidth="1"/>
    <col min="6142" max="6142" width="5.7109375" style="104" customWidth="1"/>
    <col min="6143" max="6143" width="11.42578125" style="104"/>
    <col min="6144" max="6144" width="17.28515625" style="104" customWidth="1"/>
    <col min="6145" max="6145" width="12.7109375" style="104" customWidth="1"/>
    <col min="6146" max="6146" width="11.42578125" style="104"/>
    <col min="6147" max="6147" width="5.28515625" style="104" customWidth="1"/>
    <col min="6148" max="6148" width="11.42578125" style="104"/>
    <col min="6149" max="6149" width="17" style="104" customWidth="1"/>
    <col min="6150" max="6150" width="6.28515625" style="104" customWidth="1"/>
    <col min="6151" max="6151" width="11.42578125" style="104"/>
    <col min="6152" max="6152" width="14.28515625" style="104" customWidth="1"/>
    <col min="6153" max="6153" width="7.5703125" style="104" customWidth="1"/>
    <col min="6154" max="6154" width="11.42578125" style="104"/>
    <col min="6155" max="6156" width="14.28515625" style="104" customWidth="1"/>
    <col min="6157" max="6157" width="20.85546875" style="104" customWidth="1"/>
    <col min="6158" max="6158" width="14.42578125" style="104" customWidth="1"/>
    <col min="6159" max="6159" width="15" style="104" customWidth="1"/>
    <col min="6160" max="6160" width="2.7109375" style="104" customWidth="1"/>
    <col min="6161" max="6161" width="11.7109375" style="104" customWidth="1"/>
    <col min="6162" max="6162" width="11.5703125" style="104" customWidth="1"/>
    <col min="6163" max="6163" width="2.28515625" style="104" customWidth="1"/>
    <col min="6164" max="6164" width="41" style="104" customWidth="1"/>
    <col min="6165" max="6165" width="14.28515625" style="104" customWidth="1"/>
    <col min="6166" max="6167" width="11.5703125" style="104" customWidth="1"/>
    <col min="6168" max="6168" width="21.85546875" style="104" customWidth="1"/>
    <col min="6169" max="6360" width="11.42578125" style="104"/>
    <col min="6361" max="6361" width="21.85546875" style="104" customWidth="1"/>
    <col min="6362" max="6362" width="13.85546875" style="104" customWidth="1"/>
    <col min="6363" max="6363" width="38.7109375" style="104" customWidth="1"/>
    <col min="6364" max="6364" width="3" style="104" bestFit="1" customWidth="1"/>
    <col min="6365" max="6365" width="32.28515625" style="104" customWidth="1"/>
    <col min="6366" max="6366" width="46.28515625" style="104" customWidth="1"/>
    <col min="6367" max="6367" width="19" style="104" customWidth="1"/>
    <col min="6368" max="6368" width="11.42578125" style="104"/>
    <col min="6369" max="6369" width="17.7109375" style="104" customWidth="1"/>
    <col min="6370" max="6370" width="11.42578125" style="104"/>
    <col min="6371" max="6371" width="22.28515625" style="104" customWidth="1"/>
    <col min="6372" max="6372" width="5.28515625" style="104" customWidth="1"/>
    <col min="6373" max="6373" width="36.28515625" style="104" customWidth="1"/>
    <col min="6374" max="6374" width="5.7109375" style="104" customWidth="1"/>
    <col min="6375" max="6375" width="11.42578125" style="104"/>
    <col min="6376" max="6376" width="20.7109375" style="104" customWidth="1"/>
    <col min="6377" max="6377" width="4.85546875" style="104" customWidth="1"/>
    <col min="6378" max="6378" width="11.42578125" style="104"/>
    <col min="6379" max="6379" width="24.7109375" style="104" customWidth="1"/>
    <col min="6380" max="6380" width="12.28515625" style="104" customWidth="1"/>
    <col min="6381" max="6381" width="11.42578125" style="104"/>
    <col min="6382" max="6382" width="3.42578125" style="104" customWidth="1"/>
    <col min="6383" max="6383" width="11.42578125" style="104"/>
    <col min="6384" max="6384" width="17.7109375" style="104" customWidth="1"/>
    <col min="6385" max="6385" width="3.42578125" style="104" customWidth="1"/>
    <col min="6386" max="6386" width="11.42578125" style="104"/>
    <col min="6387" max="6387" width="23.7109375" style="104" customWidth="1"/>
    <col min="6388" max="6388" width="10" style="104" customWidth="1"/>
    <col min="6389" max="6389" width="11.42578125" style="104"/>
    <col min="6390" max="6391" width="14.7109375" style="104" customWidth="1"/>
    <col min="6392" max="6392" width="12.85546875" style="104" customWidth="1"/>
    <col min="6393" max="6393" width="3.28515625" style="104" customWidth="1"/>
    <col min="6394" max="6394" width="30.28515625" style="104" customWidth="1"/>
    <col min="6395" max="6395" width="5" style="104" customWidth="1"/>
    <col min="6396" max="6396" width="11.42578125" style="104"/>
    <col min="6397" max="6397" width="14.28515625" style="104" customWidth="1"/>
    <col min="6398" max="6398" width="5.7109375" style="104" customWidth="1"/>
    <col min="6399" max="6399" width="11.42578125" style="104"/>
    <col min="6400" max="6400" width="17.28515625" style="104" customWidth="1"/>
    <col min="6401" max="6401" width="12.7109375" style="104" customWidth="1"/>
    <col min="6402" max="6402" width="11.42578125" style="104"/>
    <col min="6403" max="6403" width="5.28515625" style="104" customWidth="1"/>
    <col min="6404" max="6404" width="11.42578125" style="104"/>
    <col min="6405" max="6405" width="17" style="104" customWidth="1"/>
    <col min="6406" max="6406" width="6.28515625" style="104" customWidth="1"/>
    <col min="6407" max="6407" width="11.42578125" style="104"/>
    <col min="6408" max="6408" width="14.28515625" style="104" customWidth="1"/>
    <col min="6409" max="6409" width="7.5703125" style="104" customWidth="1"/>
    <col min="6410" max="6410" width="11.42578125" style="104"/>
    <col min="6411" max="6412" width="14.28515625" style="104" customWidth="1"/>
    <col min="6413" max="6413" width="20.85546875" style="104" customWidth="1"/>
    <col min="6414" max="6414" width="14.42578125" style="104" customWidth="1"/>
    <col min="6415" max="6415" width="15" style="104" customWidth="1"/>
    <col min="6416" max="6416" width="2.7109375" style="104" customWidth="1"/>
    <col min="6417" max="6417" width="11.7109375" style="104" customWidth="1"/>
    <col min="6418" max="6418" width="11.5703125" style="104" customWidth="1"/>
    <col min="6419" max="6419" width="2.28515625" style="104" customWidth="1"/>
    <col min="6420" max="6420" width="41" style="104" customWidth="1"/>
    <col min="6421" max="6421" width="14.28515625" style="104" customWidth="1"/>
    <col min="6422" max="6423" width="11.5703125" style="104" customWidth="1"/>
    <col min="6424" max="6424" width="21.85546875" style="104" customWidth="1"/>
    <col min="6425" max="6616" width="11.42578125" style="104"/>
    <col min="6617" max="6617" width="21.85546875" style="104" customWidth="1"/>
    <col min="6618" max="6618" width="13.85546875" style="104" customWidth="1"/>
    <col min="6619" max="6619" width="38.7109375" style="104" customWidth="1"/>
    <col min="6620" max="6620" width="3" style="104" bestFit="1" customWidth="1"/>
    <col min="6621" max="6621" width="32.28515625" style="104" customWidth="1"/>
    <col min="6622" max="6622" width="46.28515625" style="104" customWidth="1"/>
    <col min="6623" max="6623" width="19" style="104" customWidth="1"/>
    <col min="6624" max="6624" width="11.42578125" style="104"/>
    <col min="6625" max="6625" width="17.7109375" style="104" customWidth="1"/>
    <col min="6626" max="6626" width="11.42578125" style="104"/>
    <col min="6627" max="6627" width="22.28515625" style="104" customWidth="1"/>
    <col min="6628" max="6628" width="5.28515625" style="104" customWidth="1"/>
    <col min="6629" max="6629" width="36.28515625" style="104" customWidth="1"/>
    <col min="6630" max="6630" width="5.7109375" style="104" customWidth="1"/>
    <col min="6631" max="6631" width="11.42578125" style="104"/>
    <col min="6632" max="6632" width="20.7109375" style="104" customWidth="1"/>
    <col min="6633" max="6633" width="4.85546875" style="104" customWidth="1"/>
    <col min="6634" max="6634" width="11.42578125" style="104"/>
    <col min="6635" max="6635" width="24.7109375" style="104" customWidth="1"/>
    <col min="6636" max="6636" width="12.28515625" style="104" customWidth="1"/>
    <col min="6637" max="6637" width="11.42578125" style="104"/>
    <col min="6638" max="6638" width="3.42578125" style="104" customWidth="1"/>
    <col min="6639" max="6639" width="11.42578125" style="104"/>
    <col min="6640" max="6640" width="17.7109375" style="104" customWidth="1"/>
    <col min="6641" max="6641" width="3.42578125" style="104" customWidth="1"/>
    <col min="6642" max="6642" width="11.42578125" style="104"/>
    <col min="6643" max="6643" width="23.7109375" style="104" customWidth="1"/>
    <col min="6644" max="6644" width="10" style="104" customWidth="1"/>
    <col min="6645" max="6645" width="11.42578125" style="104"/>
    <col min="6646" max="6647" width="14.7109375" style="104" customWidth="1"/>
    <col min="6648" max="6648" width="12.85546875" style="104" customWidth="1"/>
    <col min="6649" max="6649" width="3.28515625" style="104" customWidth="1"/>
    <col min="6650" max="6650" width="30.28515625" style="104" customWidth="1"/>
    <col min="6651" max="6651" width="5" style="104" customWidth="1"/>
    <col min="6652" max="6652" width="11.42578125" style="104"/>
    <col min="6653" max="6653" width="14.28515625" style="104" customWidth="1"/>
    <col min="6654" max="6654" width="5.7109375" style="104" customWidth="1"/>
    <col min="6655" max="6655" width="11.42578125" style="104"/>
    <col min="6656" max="6656" width="17.28515625" style="104" customWidth="1"/>
    <col min="6657" max="6657" width="12.7109375" style="104" customWidth="1"/>
    <col min="6658" max="6658" width="11.42578125" style="104"/>
    <col min="6659" max="6659" width="5.28515625" style="104" customWidth="1"/>
    <col min="6660" max="6660" width="11.42578125" style="104"/>
    <col min="6661" max="6661" width="17" style="104" customWidth="1"/>
    <col min="6662" max="6662" width="6.28515625" style="104" customWidth="1"/>
    <col min="6663" max="6663" width="11.42578125" style="104"/>
    <col min="6664" max="6664" width="14.28515625" style="104" customWidth="1"/>
    <col min="6665" max="6665" width="7.5703125" style="104" customWidth="1"/>
    <col min="6666" max="6666" width="11.42578125" style="104"/>
    <col min="6667" max="6668" width="14.28515625" style="104" customWidth="1"/>
    <col min="6669" max="6669" width="20.85546875" style="104" customWidth="1"/>
    <col min="6670" max="6670" width="14.42578125" style="104" customWidth="1"/>
    <col min="6671" max="6671" width="15" style="104" customWidth="1"/>
    <col min="6672" max="6672" width="2.7109375" style="104" customWidth="1"/>
    <col min="6673" max="6673" width="11.7109375" style="104" customWidth="1"/>
    <col min="6674" max="6674" width="11.5703125" style="104" customWidth="1"/>
    <col min="6675" max="6675" width="2.28515625" style="104" customWidth="1"/>
    <col min="6676" max="6676" width="41" style="104" customWidth="1"/>
    <col min="6677" max="6677" width="14.28515625" style="104" customWidth="1"/>
    <col min="6678" max="6679" width="11.5703125" style="104" customWidth="1"/>
    <col min="6680" max="6680" width="21.85546875" style="104" customWidth="1"/>
    <col min="6681" max="6872" width="11.42578125" style="104"/>
    <col min="6873" max="6873" width="21.85546875" style="104" customWidth="1"/>
    <col min="6874" max="6874" width="13.85546875" style="104" customWidth="1"/>
    <col min="6875" max="6875" width="38.7109375" style="104" customWidth="1"/>
    <col min="6876" max="6876" width="3" style="104" bestFit="1" customWidth="1"/>
    <col min="6877" max="6877" width="32.28515625" style="104" customWidth="1"/>
    <col min="6878" max="6878" width="46.28515625" style="104" customWidth="1"/>
    <col min="6879" max="6879" width="19" style="104" customWidth="1"/>
    <col min="6880" max="6880" width="11.42578125" style="104"/>
    <col min="6881" max="6881" width="17.7109375" style="104" customWidth="1"/>
    <col min="6882" max="6882" width="11.42578125" style="104"/>
    <col min="6883" max="6883" width="22.28515625" style="104" customWidth="1"/>
    <col min="6884" max="6884" width="5.28515625" style="104" customWidth="1"/>
    <col min="6885" max="6885" width="36.28515625" style="104" customWidth="1"/>
    <col min="6886" max="6886" width="5.7109375" style="104" customWidth="1"/>
    <col min="6887" max="6887" width="11.42578125" style="104"/>
    <col min="6888" max="6888" width="20.7109375" style="104" customWidth="1"/>
    <col min="6889" max="6889" width="4.85546875" style="104" customWidth="1"/>
    <col min="6890" max="6890" width="11.42578125" style="104"/>
    <col min="6891" max="6891" width="24.7109375" style="104" customWidth="1"/>
    <col min="6892" max="6892" width="12.28515625" style="104" customWidth="1"/>
    <col min="6893" max="6893" width="11.42578125" style="104"/>
    <col min="6894" max="6894" width="3.42578125" style="104" customWidth="1"/>
    <col min="6895" max="6895" width="11.42578125" style="104"/>
    <col min="6896" max="6896" width="17.7109375" style="104" customWidth="1"/>
    <col min="6897" max="6897" width="3.42578125" style="104" customWidth="1"/>
    <col min="6898" max="6898" width="11.42578125" style="104"/>
    <col min="6899" max="6899" width="23.7109375" style="104" customWidth="1"/>
    <col min="6900" max="6900" width="10" style="104" customWidth="1"/>
    <col min="6901" max="6901" width="11.42578125" style="104"/>
    <col min="6902" max="6903" width="14.7109375" style="104" customWidth="1"/>
    <col min="6904" max="6904" width="12.85546875" style="104" customWidth="1"/>
    <col min="6905" max="6905" width="3.28515625" style="104" customWidth="1"/>
    <col min="6906" max="6906" width="30.28515625" style="104" customWidth="1"/>
    <col min="6907" max="6907" width="5" style="104" customWidth="1"/>
    <col min="6908" max="6908" width="11.42578125" style="104"/>
    <col min="6909" max="6909" width="14.28515625" style="104" customWidth="1"/>
    <col min="6910" max="6910" width="5.7109375" style="104" customWidth="1"/>
    <col min="6911" max="6911" width="11.42578125" style="104"/>
    <col min="6912" max="6912" width="17.28515625" style="104" customWidth="1"/>
    <col min="6913" max="6913" width="12.7109375" style="104" customWidth="1"/>
    <col min="6914" max="6914" width="11.42578125" style="104"/>
    <col min="6915" max="6915" width="5.28515625" style="104" customWidth="1"/>
    <col min="6916" max="6916" width="11.42578125" style="104"/>
    <col min="6917" max="6917" width="17" style="104" customWidth="1"/>
    <col min="6918" max="6918" width="6.28515625" style="104" customWidth="1"/>
    <col min="6919" max="6919" width="11.42578125" style="104"/>
    <col min="6920" max="6920" width="14.28515625" style="104" customWidth="1"/>
    <col min="6921" max="6921" width="7.5703125" style="104" customWidth="1"/>
    <col min="6922" max="6922" width="11.42578125" style="104"/>
    <col min="6923" max="6924" width="14.28515625" style="104" customWidth="1"/>
    <col min="6925" max="6925" width="20.85546875" style="104" customWidth="1"/>
    <col min="6926" max="6926" width="14.42578125" style="104" customWidth="1"/>
    <col min="6927" max="6927" width="15" style="104" customWidth="1"/>
    <col min="6928" max="6928" width="2.7109375" style="104" customWidth="1"/>
    <col min="6929" max="6929" width="11.7109375" style="104" customWidth="1"/>
    <col min="6930" max="6930" width="11.5703125" style="104" customWidth="1"/>
    <col min="6931" max="6931" width="2.28515625" style="104" customWidth="1"/>
    <col min="6932" max="6932" width="41" style="104" customWidth="1"/>
    <col min="6933" max="6933" width="14.28515625" style="104" customWidth="1"/>
    <col min="6934" max="6935" width="11.5703125" style="104" customWidth="1"/>
    <col min="6936" max="6936" width="21.85546875" style="104" customWidth="1"/>
    <col min="6937" max="7128" width="11.42578125" style="104"/>
    <col min="7129" max="7129" width="21.85546875" style="104" customWidth="1"/>
    <col min="7130" max="7130" width="13.85546875" style="104" customWidth="1"/>
    <col min="7131" max="7131" width="38.7109375" style="104" customWidth="1"/>
    <col min="7132" max="7132" width="3" style="104" bestFit="1" customWidth="1"/>
    <col min="7133" max="7133" width="32.28515625" style="104" customWidth="1"/>
    <col min="7134" max="7134" width="46.28515625" style="104" customWidth="1"/>
    <col min="7135" max="7135" width="19" style="104" customWidth="1"/>
    <col min="7136" max="7136" width="11.42578125" style="104"/>
    <col min="7137" max="7137" width="17.7109375" style="104" customWidth="1"/>
    <col min="7138" max="7138" width="11.42578125" style="104"/>
    <col min="7139" max="7139" width="22.28515625" style="104" customWidth="1"/>
    <col min="7140" max="7140" width="5.28515625" style="104" customWidth="1"/>
    <col min="7141" max="7141" width="36.28515625" style="104" customWidth="1"/>
    <col min="7142" max="7142" width="5.7109375" style="104" customWidth="1"/>
    <col min="7143" max="7143" width="11.42578125" style="104"/>
    <col min="7144" max="7144" width="20.7109375" style="104" customWidth="1"/>
    <col min="7145" max="7145" width="4.85546875" style="104" customWidth="1"/>
    <col min="7146" max="7146" width="11.42578125" style="104"/>
    <col min="7147" max="7147" width="24.7109375" style="104" customWidth="1"/>
    <col min="7148" max="7148" width="12.28515625" style="104" customWidth="1"/>
    <col min="7149" max="7149" width="11.42578125" style="104"/>
    <col min="7150" max="7150" width="3.42578125" style="104" customWidth="1"/>
    <col min="7151" max="7151" width="11.42578125" style="104"/>
    <col min="7152" max="7152" width="17.7109375" style="104" customWidth="1"/>
    <col min="7153" max="7153" width="3.42578125" style="104" customWidth="1"/>
    <col min="7154" max="7154" width="11.42578125" style="104"/>
    <col min="7155" max="7155" width="23.7109375" style="104" customWidth="1"/>
    <col min="7156" max="7156" width="10" style="104" customWidth="1"/>
    <col min="7157" max="7157" width="11.42578125" style="104"/>
    <col min="7158" max="7159" width="14.7109375" style="104" customWidth="1"/>
    <col min="7160" max="7160" width="12.85546875" style="104" customWidth="1"/>
    <col min="7161" max="7161" width="3.28515625" style="104" customWidth="1"/>
    <col min="7162" max="7162" width="30.28515625" style="104" customWidth="1"/>
    <col min="7163" max="7163" width="5" style="104" customWidth="1"/>
    <col min="7164" max="7164" width="11.42578125" style="104"/>
    <col min="7165" max="7165" width="14.28515625" style="104" customWidth="1"/>
    <col min="7166" max="7166" width="5.7109375" style="104" customWidth="1"/>
    <col min="7167" max="7167" width="11.42578125" style="104"/>
    <col min="7168" max="7168" width="17.28515625" style="104" customWidth="1"/>
    <col min="7169" max="7169" width="12.7109375" style="104" customWidth="1"/>
    <col min="7170" max="7170" width="11.42578125" style="104"/>
    <col min="7171" max="7171" width="5.28515625" style="104" customWidth="1"/>
    <col min="7172" max="7172" width="11.42578125" style="104"/>
    <col min="7173" max="7173" width="17" style="104" customWidth="1"/>
    <col min="7174" max="7174" width="6.28515625" style="104" customWidth="1"/>
    <col min="7175" max="7175" width="11.42578125" style="104"/>
    <col min="7176" max="7176" width="14.28515625" style="104" customWidth="1"/>
    <col min="7177" max="7177" width="7.5703125" style="104" customWidth="1"/>
    <col min="7178" max="7178" width="11.42578125" style="104"/>
    <col min="7179" max="7180" width="14.28515625" style="104" customWidth="1"/>
    <col min="7181" max="7181" width="20.85546875" style="104" customWidth="1"/>
    <col min="7182" max="7182" width="14.42578125" style="104" customWidth="1"/>
    <col min="7183" max="7183" width="15" style="104" customWidth="1"/>
    <col min="7184" max="7184" width="2.7109375" style="104" customWidth="1"/>
    <col min="7185" max="7185" width="11.7109375" style="104" customWidth="1"/>
    <col min="7186" max="7186" width="11.5703125" style="104" customWidth="1"/>
    <col min="7187" max="7187" width="2.28515625" style="104" customWidth="1"/>
    <col min="7188" max="7188" width="41" style="104" customWidth="1"/>
    <col min="7189" max="7189" width="14.28515625" style="104" customWidth="1"/>
    <col min="7190" max="7191" width="11.5703125" style="104" customWidth="1"/>
    <col min="7192" max="7192" width="21.85546875" style="104" customWidth="1"/>
    <col min="7193" max="7384" width="11.42578125" style="104"/>
    <col min="7385" max="7385" width="21.85546875" style="104" customWidth="1"/>
    <col min="7386" max="7386" width="13.85546875" style="104" customWidth="1"/>
    <col min="7387" max="7387" width="38.7109375" style="104" customWidth="1"/>
    <col min="7388" max="7388" width="3" style="104" bestFit="1" customWidth="1"/>
    <col min="7389" max="7389" width="32.28515625" style="104" customWidth="1"/>
    <col min="7390" max="7390" width="46.28515625" style="104" customWidth="1"/>
    <col min="7391" max="7391" width="19" style="104" customWidth="1"/>
    <col min="7392" max="7392" width="11.42578125" style="104"/>
    <col min="7393" max="7393" width="17.7109375" style="104" customWidth="1"/>
    <col min="7394" max="7394" width="11.42578125" style="104"/>
    <col min="7395" max="7395" width="22.28515625" style="104" customWidth="1"/>
    <col min="7396" max="7396" width="5.28515625" style="104" customWidth="1"/>
    <col min="7397" max="7397" width="36.28515625" style="104" customWidth="1"/>
    <col min="7398" max="7398" width="5.7109375" style="104" customWidth="1"/>
    <col min="7399" max="7399" width="11.42578125" style="104"/>
    <col min="7400" max="7400" width="20.7109375" style="104" customWidth="1"/>
    <col min="7401" max="7401" width="4.85546875" style="104" customWidth="1"/>
    <col min="7402" max="7402" width="11.42578125" style="104"/>
    <col min="7403" max="7403" width="24.7109375" style="104" customWidth="1"/>
    <col min="7404" max="7404" width="12.28515625" style="104" customWidth="1"/>
    <col min="7405" max="7405" width="11.42578125" style="104"/>
    <col min="7406" max="7406" width="3.42578125" style="104" customWidth="1"/>
    <col min="7407" max="7407" width="11.42578125" style="104"/>
    <col min="7408" max="7408" width="17.7109375" style="104" customWidth="1"/>
    <col min="7409" max="7409" width="3.42578125" style="104" customWidth="1"/>
    <col min="7410" max="7410" width="11.42578125" style="104"/>
    <col min="7411" max="7411" width="23.7109375" style="104" customWidth="1"/>
    <col min="7412" max="7412" width="10" style="104" customWidth="1"/>
    <col min="7413" max="7413" width="11.42578125" style="104"/>
    <col min="7414" max="7415" width="14.7109375" style="104" customWidth="1"/>
    <col min="7416" max="7416" width="12.85546875" style="104" customWidth="1"/>
    <col min="7417" max="7417" width="3.28515625" style="104" customWidth="1"/>
    <col min="7418" max="7418" width="30.28515625" style="104" customWidth="1"/>
    <col min="7419" max="7419" width="5" style="104" customWidth="1"/>
    <col min="7420" max="7420" width="11.42578125" style="104"/>
    <col min="7421" max="7421" width="14.28515625" style="104" customWidth="1"/>
    <col min="7422" max="7422" width="5.7109375" style="104" customWidth="1"/>
    <col min="7423" max="7423" width="11.42578125" style="104"/>
    <col min="7424" max="7424" width="17.28515625" style="104" customWidth="1"/>
    <col min="7425" max="7425" width="12.7109375" style="104" customWidth="1"/>
    <col min="7426" max="7426" width="11.42578125" style="104"/>
    <col min="7427" max="7427" width="5.28515625" style="104" customWidth="1"/>
    <col min="7428" max="7428" width="11.42578125" style="104"/>
    <col min="7429" max="7429" width="17" style="104" customWidth="1"/>
    <col min="7430" max="7430" width="6.28515625" style="104" customWidth="1"/>
    <col min="7431" max="7431" width="11.42578125" style="104"/>
    <col min="7432" max="7432" width="14.28515625" style="104" customWidth="1"/>
    <col min="7433" max="7433" width="7.5703125" style="104" customWidth="1"/>
    <col min="7434" max="7434" width="11.42578125" style="104"/>
    <col min="7435" max="7436" width="14.28515625" style="104" customWidth="1"/>
    <col min="7437" max="7437" width="20.85546875" style="104" customWidth="1"/>
    <col min="7438" max="7438" width="14.42578125" style="104" customWidth="1"/>
    <col min="7439" max="7439" width="15" style="104" customWidth="1"/>
    <col min="7440" max="7440" width="2.7109375" style="104" customWidth="1"/>
    <col min="7441" max="7441" width="11.7109375" style="104" customWidth="1"/>
    <col min="7442" max="7442" width="11.5703125" style="104" customWidth="1"/>
    <col min="7443" max="7443" width="2.28515625" style="104" customWidth="1"/>
    <col min="7444" max="7444" width="41" style="104" customWidth="1"/>
    <col min="7445" max="7445" width="14.28515625" style="104" customWidth="1"/>
    <col min="7446" max="7447" width="11.5703125" style="104" customWidth="1"/>
    <col min="7448" max="7448" width="21.85546875" style="104" customWidth="1"/>
    <col min="7449" max="7640" width="11.42578125" style="104"/>
    <col min="7641" max="7641" width="21.85546875" style="104" customWidth="1"/>
    <col min="7642" max="7642" width="13.85546875" style="104" customWidth="1"/>
    <col min="7643" max="7643" width="38.7109375" style="104" customWidth="1"/>
    <col min="7644" max="7644" width="3" style="104" bestFit="1" customWidth="1"/>
    <col min="7645" max="7645" width="32.28515625" style="104" customWidth="1"/>
    <col min="7646" max="7646" width="46.28515625" style="104" customWidth="1"/>
    <col min="7647" max="7647" width="19" style="104" customWidth="1"/>
    <col min="7648" max="7648" width="11.42578125" style="104"/>
    <col min="7649" max="7649" width="17.7109375" style="104" customWidth="1"/>
    <col min="7650" max="7650" width="11.42578125" style="104"/>
    <col min="7651" max="7651" width="22.28515625" style="104" customWidth="1"/>
    <col min="7652" max="7652" width="5.28515625" style="104" customWidth="1"/>
    <col min="7653" max="7653" width="36.28515625" style="104" customWidth="1"/>
    <col min="7654" max="7654" width="5.7109375" style="104" customWidth="1"/>
    <col min="7655" max="7655" width="11.42578125" style="104"/>
    <col min="7656" max="7656" width="20.7109375" style="104" customWidth="1"/>
    <col min="7657" max="7657" width="4.85546875" style="104" customWidth="1"/>
    <col min="7658" max="7658" width="11.42578125" style="104"/>
    <col min="7659" max="7659" width="24.7109375" style="104" customWidth="1"/>
    <col min="7660" max="7660" width="12.28515625" style="104" customWidth="1"/>
    <col min="7661" max="7661" width="11.42578125" style="104"/>
    <col min="7662" max="7662" width="3.42578125" style="104" customWidth="1"/>
    <col min="7663" max="7663" width="11.42578125" style="104"/>
    <col min="7664" max="7664" width="17.7109375" style="104" customWidth="1"/>
    <col min="7665" max="7665" width="3.42578125" style="104" customWidth="1"/>
    <col min="7666" max="7666" width="11.42578125" style="104"/>
    <col min="7667" max="7667" width="23.7109375" style="104" customWidth="1"/>
    <col min="7668" max="7668" width="10" style="104" customWidth="1"/>
    <col min="7669" max="7669" width="11.42578125" style="104"/>
    <col min="7670" max="7671" width="14.7109375" style="104" customWidth="1"/>
    <col min="7672" max="7672" width="12.85546875" style="104" customWidth="1"/>
    <col min="7673" max="7673" width="3.28515625" style="104" customWidth="1"/>
    <col min="7674" max="7674" width="30.28515625" style="104" customWidth="1"/>
    <col min="7675" max="7675" width="5" style="104" customWidth="1"/>
    <col min="7676" max="7676" width="11.42578125" style="104"/>
    <col min="7677" max="7677" width="14.28515625" style="104" customWidth="1"/>
    <col min="7678" max="7678" width="5.7109375" style="104" customWidth="1"/>
    <col min="7679" max="7679" width="11.42578125" style="104"/>
    <col min="7680" max="7680" width="17.28515625" style="104" customWidth="1"/>
    <col min="7681" max="7681" width="12.7109375" style="104" customWidth="1"/>
    <col min="7682" max="7682" width="11.42578125" style="104"/>
    <col min="7683" max="7683" width="5.28515625" style="104" customWidth="1"/>
    <col min="7684" max="7684" width="11.42578125" style="104"/>
    <col min="7685" max="7685" width="17" style="104" customWidth="1"/>
    <col min="7686" max="7686" width="6.28515625" style="104" customWidth="1"/>
    <col min="7687" max="7687" width="11.42578125" style="104"/>
    <col min="7688" max="7688" width="14.28515625" style="104" customWidth="1"/>
    <col min="7689" max="7689" width="7.5703125" style="104" customWidth="1"/>
    <col min="7690" max="7690" width="11.42578125" style="104"/>
    <col min="7691" max="7692" width="14.28515625" style="104" customWidth="1"/>
    <col min="7693" max="7693" width="20.85546875" style="104" customWidth="1"/>
    <col min="7694" max="7694" width="14.42578125" style="104" customWidth="1"/>
    <col min="7695" max="7695" width="15" style="104" customWidth="1"/>
    <col min="7696" max="7696" width="2.7109375" style="104" customWidth="1"/>
    <col min="7697" max="7697" width="11.7109375" style="104" customWidth="1"/>
    <col min="7698" max="7698" width="11.5703125" style="104" customWidth="1"/>
    <col min="7699" max="7699" width="2.28515625" style="104" customWidth="1"/>
    <col min="7700" max="7700" width="41" style="104" customWidth="1"/>
    <col min="7701" max="7701" width="14.28515625" style="104" customWidth="1"/>
    <col min="7702" max="7703" width="11.5703125" style="104" customWidth="1"/>
    <col min="7704" max="7704" width="21.85546875" style="104" customWidth="1"/>
    <col min="7705" max="7896" width="11.42578125" style="104"/>
    <col min="7897" max="7897" width="21.85546875" style="104" customWidth="1"/>
    <col min="7898" max="7898" width="13.85546875" style="104" customWidth="1"/>
    <col min="7899" max="7899" width="38.7109375" style="104" customWidth="1"/>
    <col min="7900" max="7900" width="3" style="104" bestFit="1" customWidth="1"/>
    <col min="7901" max="7901" width="32.28515625" style="104" customWidth="1"/>
    <col min="7902" max="7902" width="46.28515625" style="104" customWidth="1"/>
    <col min="7903" max="7903" width="19" style="104" customWidth="1"/>
    <col min="7904" max="7904" width="11.42578125" style="104"/>
    <col min="7905" max="7905" width="17.7109375" style="104" customWidth="1"/>
    <col min="7906" max="7906" width="11.42578125" style="104"/>
    <col min="7907" max="7907" width="22.28515625" style="104" customWidth="1"/>
    <col min="7908" max="7908" width="5.28515625" style="104" customWidth="1"/>
    <col min="7909" max="7909" width="36.28515625" style="104" customWidth="1"/>
    <col min="7910" max="7910" width="5.7109375" style="104" customWidth="1"/>
    <col min="7911" max="7911" width="11.42578125" style="104"/>
    <col min="7912" max="7912" width="20.7109375" style="104" customWidth="1"/>
    <col min="7913" max="7913" width="4.85546875" style="104" customWidth="1"/>
    <col min="7914" max="7914" width="11.42578125" style="104"/>
    <col min="7915" max="7915" width="24.7109375" style="104" customWidth="1"/>
    <col min="7916" max="7916" width="12.28515625" style="104" customWidth="1"/>
    <col min="7917" max="7917" width="11.42578125" style="104"/>
    <col min="7918" max="7918" width="3.42578125" style="104" customWidth="1"/>
    <col min="7919" max="7919" width="11.42578125" style="104"/>
    <col min="7920" max="7920" width="17.7109375" style="104" customWidth="1"/>
    <col min="7921" max="7921" width="3.42578125" style="104" customWidth="1"/>
    <col min="7922" max="7922" width="11.42578125" style="104"/>
    <col min="7923" max="7923" width="23.7109375" style="104" customWidth="1"/>
    <col min="7924" max="7924" width="10" style="104" customWidth="1"/>
    <col min="7925" max="7925" width="11.42578125" style="104"/>
    <col min="7926" max="7927" width="14.7109375" style="104" customWidth="1"/>
    <col min="7928" max="7928" width="12.85546875" style="104" customWidth="1"/>
    <col min="7929" max="7929" width="3.28515625" style="104" customWidth="1"/>
    <col min="7930" max="7930" width="30.28515625" style="104" customWidth="1"/>
    <col min="7931" max="7931" width="5" style="104" customWidth="1"/>
    <col min="7932" max="7932" width="11.42578125" style="104"/>
    <col min="7933" max="7933" width="14.28515625" style="104" customWidth="1"/>
    <col min="7934" max="7934" width="5.7109375" style="104" customWidth="1"/>
    <col min="7935" max="7935" width="11.42578125" style="104"/>
    <col min="7936" max="7936" width="17.28515625" style="104" customWidth="1"/>
    <col min="7937" max="7937" width="12.7109375" style="104" customWidth="1"/>
    <col min="7938" max="7938" width="11.42578125" style="104"/>
    <col min="7939" max="7939" width="5.28515625" style="104" customWidth="1"/>
    <col min="7940" max="7940" width="11.42578125" style="104"/>
    <col min="7941" max="7941" width="17" style="104" customWidth="1"/>
    <col min="7942" max="7942" width="6.28515625" style="104" customWidth="1"/>
    <col min="7943" max="7943" width="11.42578125" style="104"/>
    <col min="7944" max="7944" width="14.28515625" style="104" customWidth="1"/>
    <col min="7945" max="7945" width="7.5703125" style="104" customWidth="1"/>
    <col min="7946" max="7946" width="11.42578125" style="104"/>
    <col min="7947" max="7948" width="14.28515625" style="104" customWidth="1"/>
    <col min="7949" max="7949" width="20.85546875" style="104" customWidth="1"/>
    <col min="7950" max="7950" width="14.42578125" style="104" customWidth="1"/>
    <col min="7951" max="7951" width="15" style="104" customWidth="1"/>
    <col min="7952" max="7952" width="2.7109375" style="104" customWidth="1"/>
    <col min="7953" max="7953" width="11.7109375" style="104" customWidth="1"/>
    <col min="7954" max="7954" width="11.5703125" style="104" customWidth="1"/>
    <col min="7955" max="7955" width="2.28515625" style="104" customWidth="1"/>
    <col min="7956" max="7956" width="41" style="104" customWidth="1"/>
    <col min="7957" max="7957" width="14.28515625" style="104" customWidth="1"/>
    <col min="7958" max="7959" width="11.5703125" style="104" customWidth="1"/>
    <col min="7960" max="7960" width="21.85546875" style="104" customWidth="1"/>
    <col min="7961" max="8152" width="11.42578125" style="104"/>
    <col min="8153" max="8153" width="21.85546875" style="104" customWidth="1"/>
    <col min="8154" max="8154" width="13.85546875" style="104" customWidth="1"/>
    <col min="8155" max="8155" width="38.7109375" style="104" customWidth="1"/>
    <col min="8156" max="8156" width="3" style="104" bestFit="1" customWidth="1"/>
    <col min="8157" max="8157" width="32.28515625" style="104" customWidth="1"/>
    <col min="8158" max="8158" width="46.28515625" style="104" customWidth="1"/>
    <col min="8159" max="8159" width="19" style="104" customWidth="1"/>
    <col min="8160" max="8160" width="11.42578125" style="104"/>
    <col min="8161" max="8161" width="17.7109375" style="104" customWidth="1"/>
    <col min="8162" max="8162" width="11.42578125" style="104"/>
    <col min="8163" max="8163" width="22.28515625" style="104" customWidth="1"/>
    <col min="8164" max="8164" width="5.28515625" style="104" customWidth="1"/>
    <col min="8165" max="8165" width="36.28515625" style="104" customWidth="1"/>
    <col min="8166" max="8166" width="5.7109375" style="104" customWidth="1"/>
    <col min="8167" max="8167" width="11.42578125" style="104"/>
    <col min="8168" max="8168" width="20.7109375" style="104" customWidth="1"/>
    <col min="8169" max="8169" width="4.85546875" style="104" customWidth="1"/>
    <col min="8170" max="8170" width="11.42578125" style="104"/>
    <col min="8171" max="8171" width="24.7109375" style="104" customWidth="1"/>
    <col min="8172" max="8172" width="12.28515625" style="104" customWidth="1"/>
    <col min="8173" max="8173" width="11.42578125" style="104"/>
    <col min="8174" max="8174" width="3.42578125" style="104" customWidth="1"/>
    <col min="8175" max="8175" width="11.42578125" style="104"/>
    <col min="8176" max="8176" width="17.7109375" style="104" customWidth="1"/>
    <col min="8177" max="8177" width="3.42578125" style="104" customWidth="1"/>
    <col min="8178" max="8178" width="11.42578125" style="104"/>
    <col min="8179" max="8179" width="23.7109375" style="104" customWidth="1"/>
    <col min="8180" max="8180" width="10" style="104" customWidth="1"/>
    <col min="8181" max="8181" width="11.42578125" style="104"/>
    <col min="8182" max="8183" width="14.7109375" style="104" customWidth="1"/>
    <col min="8184" max="8184" width="12.85546875" style="104" customWidth="1"/>
    <col min="8185" max="8185" width="3.28515625" style="104" customWidth="1"/>
    <col min="8186" max="8186" width="30.28515625" style="104" customWidth="1"/>
    <col min="8187" max="8187" width="5" style="104" customWidth="1"/>
    <col min="8188" max="8188" width="11.42578125" style="104"/>
    <col min="8189" max="8189" width="14.28515625" style="104" customWidth="1"/>
    <col min="8190" max="8190" width="5.7109375" style="104" customWidth="1"/>
    <col min="8191" max="8191" width="11.42578125" style="104"/>
    <col min="8192" max="8192" width="17.28515625" style="104" customWidth="1"/>
    <col min="8193" max="8193" width="12.7109375" style="104" customWidth="1"/>
    <col min="8194" max="8194" width="11.42578125" style="104"/>
    <col min="8195" max="8195" width="5.28515625" style="104" customWidth="1"/>
    <col min="8196" max="8196" width="11.42578125" style="104"/>
    <col min="8197" max="8197" width="17" style="104" customWidth="1"/>
    <col min="8198" max="8198" width="6.28515625" style="104" customWidth="1"/>
    <col min="8199" max="8199" width="11.42578125" style="104"/>
    <col min="8200" max="8200" width="14.28515625" style="104" customWidth="1"/>
    <col min="8201" max="8201" width="7.5703125" style="104" customWidth="1"/>
    <col min="8202" max="8202" width="11.42578125" style="104"/>
    <col min="8203" max="8204" width="14.28515625" style="104" customWidth="1"/>
    <col min="8205" max="8205" width="20.85546875" style="104" customWidth="1"/>
    <col min="8206" max="8206" width="14.42578125" style="104" customWidth="1"/>
    <col min="8207" max="8207" width="15" style="104" customWidth="1"/>
    <col min="8208" max="8208" width="2.7109375" style="104" customWidth="1"/>
    <col min="8209" max="8209" width="11.7109375" style="104" customWidth="1"/>
    <col min="8210" max="8210" width="11.5703125" style="104" customWidth="1"/>
    <col min="8211" max="8211" width="2.28515625" style="104" customWidth="1"/>
    <col min="8212" max="8212" width="41" style="104" customWidth="1"/>
    <col min="8213" max="8213" width="14.28515625" style="104" customWidth="1"/>
    <col min="8214" max="8215" width="11.5703125" style="104" customWidth="1"/>
    <col min="8216" max="8216" width="21.85546875" style="104" customWidth="1"/>
    <col min="8217" max="8408" width="11.42578125" style="104"/>
    <col min="8409" max="8409" width="21.85546875" style="104" customWidth="1"/>
    <col min="8410" max="8410" width="13.85546875" style="104" customWidth="1"/>
    <col min="8411" max="8411" width="38.7109375" style="104" customWidth="1"/>
    <col min="8412" max="8412" width="3" style="104" bestFit="1" customWidth="1"/>
    <col min="8413" max="8413" width="32.28515625" style="104" customWidth="1"/>
    <col min="8414" max="8414" width="46.28515625" style="104" customWidth="1"/>
    <col min="8415" max="8415" width="19" style="104" customWidth="1"/>
    <col min="8416" max="8416" width="11.42578125" style="104"/>
    <col min="8417" max="8417" width="17.7109375" style="104" customWidth="1"/>
    <col min="8418" max="8418" width="11.42578125" style="104"/>
    <col min="8419" max="8419" width="22.28515625" style="104" customWidth="1"/>
    <col min="8420" max="8420" width="5.28515625" style="104" customWidth="1"/>
    <col min="8421" max="8421" width="36.28515625" style="104" customWidth="1"/>
    <col min="8422" max="8422" width="5.7109375" style="104" customWidth="1"/>
    <col min="8423" max="8423" width="11.42578125" style="104"/>
    <col min="8424" max="8424" width="20.7109375" style="104" customWidth="1"/>
    <col min="8425" max="8425" width="4.85546875" style="104" customWidth="1"/>
    <col min="8426" max="8426" width="11.42578125" style="104"/>
    <col min="8427" max="8427" width="24.7109375" style="104" customWidth="1"/>
    <col min="8428" max="8428" width="12.28515625" style="104" customWidth="1"/>
    <col min="8429" max="8429" width="11.42578125" style="104"/>
    <col min="8430" max="8430" width="3.42578125" style="104" customWidth="1"/>
    <col min="8431" max="8431" width="11.42578125" style="104"/>
    <col min="8432" max="8432" width="17.7109375" style="104" customWidth="1"/>
    <col min="8433" max="8433" width="3.42578125" style="104" customWidth="1"/>
    <col min="8434" max="8434" width="11.42578125" style="104"/>
    <col min="8435" max="8435" width="23.7109375" style="104" customWidth="1"/>
    <col min="8436" max="8436" width="10" style="104" customWidth="1"/>
    <col min="8437" max="8437" width="11.42578125" style="104"/>
    <col min="8438" max="8439" width="14.7109375" style="104" customWidth="1"/>
    <col min="8440" max="8440" width="12.85546875" style="104" customWidth="1"/>
    <col min="8441" max="8441" width="3.28515625" style="104" customWidth="1"/>
    <col min="8442" max="8442" width="30.28515625" style="104" customWidth="1"/>
    <col min="8443" max="8443" width="5" style="104" customWidth="1"/>
    <col min="8444" max="8444" width="11.42578125" style="104"/>
    <col min="8445" max="8445" width="14.28515625" style="104" customWidth="1"/>
    <col min="8446" max="8446" width="5.7109375" style="104" customWidth="1"/>
    <col min="8447" max="8447" width="11.42578125" style="104"/>
    <col min="8448" max="8448" width="17.28515625" style="104" customWidth="1"/>
    <col min="8449" max="8449" width="12.7109375" style="104" customWidth="1"/>
    <col min="8450" max="8450" width="11.42578125" style="104"/>
    <col min="8451" max="8451" width="5.28515625" style="104" customWidth="1"/>
    <col min="8452" max="8452" width="11.42578125" style="104"/>
    <col min="8453" max="8453" width="17" style="104" customWidth="1"/>
    <col min="8454" max="8454" width="6.28515625" style="104" customWidth="1"/>
    <col min="8455" max="8455" width="11.42578125" style="104"/>
    <col min="8456" max="8456" width="14.28515625" style="104" customWidth="1"/>
    <col min="8457" max="8457" width="7.5703125" style="104" customWidth="1"/>
    <col min="8458" max="8458" width="11.42578125" style="104"/>
    <col min="8459" max="8460" width="14.28515625" style="104" customWidth="1"/>
    <col min="8461" max="8461" width="20.85546875" style="104" customWidth="1"/>
    <col min="8462" max="8462" width="14.42578125" style="104" customWidth="1"/>
    <col min="8463" max="8463" width="15" style="104" customWidth="1"/>
    <col min="8464" max="8464" width="2.7109375" style="104" customWidth="1"/>
    <col min="8465" max="8465" width="11.7109375" style="104" customWidth="1"/>
    <col min="8466" max="8466" width="11.5703125" style="104" customWidth="1"/>
    <col min="8467" max="8467" width="2.28515625" style="104" customWidth="1"/>
    <col min="8468" max="8468" width="41" style="104" customWidth="1"/>
    <col min="8469" max="8469" width="14.28515625" style="104" customWidth="1"/>
    <col min="8470" max="8471" width="11.5703125" style="104" customWidth="1"/>
    <col min="8472" max="8472" width="21.85546875" style="104" customWidth="1"/>
    <col min="8473" max="8664" width="11.42578125" style="104"/>
    <col min="8665" max="8665" width="21.85546875" style="104" customWidth="1"/>
    <col min="8666" max="8666" width="13.85546875" style="104" customWidth="1"/>
    <col min="8667" max="8667" width="38.7109375" style="104" customWidth="1"/>
    <col min="8668" max="8668" width="3" style="104" bestFit="1" customWidth="1"/>
    <col min="8669" max="8669" width="32.28515625" style="104" customWidth="1"/>
    <col min="8670" max="8670" width="46.28515625" style="104" customWidth="1"/>
    <col min="8671" max="8671" width="19" style="104" customWidth="1"/>
    <col min="8672" max="8672" width="11.42578125" style="104"/>
    <col min="8673" max="8673" width="17.7109375" style="104" customWidth="1"/>
    <col min="8674" max="8674" width="11.42578125" style="104"/>
    <col min="8675" max="8675" width="22.28515625" style="104" customWidth="1"/>
    <col min="8676" max="8676" width="5.28515625" style="104" customWidth="1"/>
    <col min="8677" max="8677" width="36.28515625" style="104" customWidth="1"/>
    <col min="8678" max="8678" width="5.7109375" style="104" customWidth="1"/>
    <col min="8679" max="8679" width="11.42578125" style="104"/>
    <col min="8680" max="8680" width="20.7109375" style="104" customWidth="1"/>
    <col min="8681" max="8681" width="4.85546875" style="104" customWidth="1"/>
    <col min="8682" max="8682" width="11.42578125" style="104"/>
    <col min="8683" max="8683" width="24.7109375" style="104" customWidth="1"/>
    <col min="8684" max="8684" width="12.28515625" style="104" customWidth="1"/>
    <col min="8685" max="8685" width="11.42578125" style="104"/>
    <col min="8686" max="8686" width="3.42578125" style="104" customWidth="1"/>
    <col min="8687" max="8687" width="11.42578125" style="104"/>
    <col min="8688" max="8688" width="17.7109375" style="104" customWidth="1"/>
    <col min="8689" max="8689" width="3.42578125" style="104" customWidth="1"/>
    <col min="8690" max="8690" width="11.42578125" style="104"/>
    <col min="8691" max="8691" width="23.7109375" style="104" customWidth="1"/>
    <col min="8692" max="8692" width="10" style="104" customWidth="1"/>
    <col min="8693" max="8693" width="11.42578125" style="104"/>
    <col min="8694" max="8695" width="14.7109375" style="104" customWidth="1"/>
    <col min="8696" max="8696" width="12.85546875" style="104" customWidth="1"/>
    <col min="8697" max="8697" width="3.28515625" style="104" customWidth="1"/>
    <col min="8698" max="8698" width="30.28515625" style="104" customWidth="1"/>
    <col min="8699" max="8699" width="5" style="104" customWidth="1"/>
    <col min="8700" max="8700" width="11.42578125" style="104"/>
    <col min="8701" max="8701" width="14.28515625" style="104" customWidth="1"/>
    <col min="8702" max="8702" width="5.7109375" style="104" customWidth="1"/>
    <col min="8703" max="8703" width="11.42578125" style="104"/>
    <col min="8704" max="8704" width="17.28515625" style="104" customWidth="1"/>
    <col min="8705" max="8705" width="12.7109375" style="104" customWidth="1"/>
    <col min="8706" max="8706" width="11.42578125" style="104"/>
    <col min="8707" max="8707" width="5.28515625" style="104" customWidth="1"/>
    <col min="8708" max="8708" width="11.42578125" style="104"/>
    <col min="8709" max="8709" width="17" style="104" customWidth="1"/>
    <col min="8710" max="8710" width="6.28515625" style="104" customWidth="1"/>
    <col min="8711" max="8711" width="11.42578125" style="104"/>
    <col min="8712" max="8712" width="14.28515625" style="104" customWidth="1"/>
    <col min="8713" max="8713" width="7.5703125" style="104" customWidth="1"/>
    <col min="8714" max="8714" width="11.42578125" style="104"/>
    <col min="8715" max="8716" width="14.28515625" style="104" customWidth="1"/>
    <col min="8717" max="8717" width="20.85546875" style="104" customWidth="1"/>
    <col min="8718" max="8718" width="14.42578125" style="104" customWidth="1"/>
    <col min="8719" max="8719" width="15" style="104" customWidth="1"/>
    <col min="8720" max="8720" width="2.7109375" style="104" customWidth="1"/>
    <col min="8721" max="8721" width="11.7109375" style="104" customWidth="1"/>
    <col min="8722" max="8722" width="11.5703125" style="104" customWidth="1"/>
    <col min="8723" max="8723" width="2.28515625" style="104" customWidth="1"/>
    <col min="8724" max="8724" width="41" style="104" customWidth="1"/>
    <col min="8725" max="8725" width="14.28515625" style="104" customWidth="1"/>
    <col min="8726" max="8727" width="11.5703125" style="104" customWidth="1"/>
    <col min="8728" max="8728" width="21.85546875" style="104" customWidth="1"/>
    <col min="8729" max="8920" width="11.42578125" style="104"/>
    <col min="8921" max="8921" width="21.85546875" style="104" customWidth="1"/>
    <col min="8922" max="8922" width="13.85546875" style="104" customWidth="1"/>
    <col min="8923" max="8923" width="38.7109375" style="104" customWidth="1"/>
    <col min="8924" max="8924" width="3" style="104" bestFit="1" customWidth="1"/>
    <col min="8925" max="8925" width="32.28515625" style="104" customWidth="1"/>
    <col min="8926" max="8926" width="46.28515625" style="104" customWidth="1"/>
    <col min="8927" max="8927" width="19" style="104" customWidth="1"/>
    <col min="8928" max="8928" width="11.42578125" style="104"/>
    <col min="8929" max="8929" width="17.7109375" style="104" customWidth="1"/>
    <col min="8930" max="8930" width="11.42578125" style="104"/>
    <col min="8931" max="8931" width="22.28515625" style="104" customWidth="1"/>
    <col min="8932" max="8932" width="5.28515625" style="104" customWidth="1"/>
    <col min="8933" max="8933" width="36.28515625" style="104" customWidth="1"/>
    <col min="8934" max="8934" width="5.7109375" style="104" customWidth="1"/>
    <col min="8935" max="8935" width="11.42578125" style="104"/>
    <col min="8936" max="8936" width="20.7109375" style="104" customWidth="1"/>
    <col min="8937" max="8937" width="4.85546875" style="104" customWidth="1"/>
    <col min="8938" max="8938" width="11.42578125" style="104"/>
    <col min="8939" max="8939" width="24.7109375" style="104" customWidth="1"/>
    <col min="8940" max="8940" width="12.28515625" style="104" customWidth="1"/>
    <col min="8941" max="8941" width="11.42578125" style="104"/>
    <col min="8942" max="8942" width="3.42578125" style="104" customWidth="1"/>
    <col min="8943" max="8943" width="11.42578125" style="104"/>
    <col min="8944" max="8944" width="17.7109375" style="104" customWidth="1"/>
    <col min="8945" max="8945" width="3.42578125" style="104" customWidth="1"/>
    <col min="8946" max="8946" width="11.42578125" style="104"/>
    <col min="8947" max="8947" width="23.7109375" style="104" customWidth="1"/>
    <col min="8948" max="8948" width="10" style="104" customWidth="1"/>
    <col min="8949" max="8949" width="11.42578125" style="104"/>
    <col min="8950" max="8951" width="14.7109375" style="104" customWidth="1"/>
    <col min="8952" max="8952" width="12.85546875" style="104" customWidth="1"/>
    <col min="8953" max="8953" width="3.28515625" style="104" customWidth="1"/>
    <col min="8954" max="8954" width="30.28515625" style="104" customWidth="1"/>
    <col min="8955" max="8955" width="5" style="104" customWidth="1"/>
    <col min="8956" max="8956" width="11.42578125" style="104"/>
    <col min="8957" max="8957" width="14.28515625" style="104" customWidth="1"/>
    <col min="8958" max="8958" width="5.7109375" style="104" customWidth="1"/>
    <col min="8959" max="8959" width="11.42578125" style="104"/>
    <col min="8960" max="8960" width="17.28515625" style="104" customWidth="1"/>
    <col min="8961" max="8961" width="12.7109375" style="104" customWidth="1"/>
    <col min="8962" max="8962" width="11.42578125" style="104"/>
    <col min="8963" max="8963" width="5.28515625" style="104" customWidth="1"/>
    <col min="8964" max="8964" width="11.42578125" style="104"/>
    <col min="8965" max="8965" width="17" style="104" customWidth="1"/>
    <col min="8966" max="8966" width="6.28515625" style="104" customWidth="1"/>
    <col min="8967" max="8967" width="11.42578125" style="104"/>
    <col min="8968" max="8968" width="14.28515625" style="104" customWidth="1"/>
    <col min="8969" max="8969" width="7.5703125" style="104" customWidth="1"/>
    <col min="8970" max="8970" width="11.42578125" style="104"/>
    <col min="8971" max="8972" width="14.28515625" style="104" customWidth="1"/>
    <col min="8973" max="8973" width="20.85546875" style="104" customWidth="1"/>
    <col min="8974" max="8974" width="14.42578125" style="104" customWidth="1"/>
    <col min="8975" max="8975" width="15" style="104" customWidth="1"/>
    <col min="8976" max="8976" width="2.7109375" style="104" customWidth="1"/>
    <col min="8977" max="8977" width="11.7109375" style="104" customWidth="1"/>
    <col min="8978" max="8978" width="11.5703125" style="104" customWidth="1"/>
    <col min="8979" max="8979" width="2.28515625" style="104" customWidth="1"/>
    <col min="8980" max="8980" width="41" style="104" customWidth="1"/>
    <col min="8981" max="8981" width="14.28515625" style="104" customWidth="1"/>
    <col min="8982" max="8983" width="11.5703125" style="104" customWidth="1"/>
    <col min="8984" max="8984" width="21.85546875" style="104" customWidth="1"/>
    <col min="8985" max="9176" width="11.42578125" style="104"/>
    <col min="9177" max="9177" width="21.85546875" style="104" customWidth="1"/>
    <col min="9178" max="9178" width="13.85546875" style="104" customWidth="1"/>
    <col min="9179" max="9179" width="38.7109375" style="104" customWidth="1"/>
    <col min="9180" max="9180" width="3" style="104" bestFit="1" customWidth="1"/>
    <col min="9181" max="9181" width="32.28515625" style="104" customWidth="1"/>
    <col min="9182" max="9182" width="46.28515625" style="104" customWidth="1"/>
    <col min="9183" max="9183" width="19" style="104" customWidth="1"/>
    <col min="9184" max="9184" width="11.42578125" style="104"/>
    <col min="9185" max="9185" width="17.7109375" style="104" customWidth="1"/>
    <col min="9186" max="9186" width="11.42578125" style="104"/>
    <col min="9187" max="9187" width="22.28515625" style="104" customWidth="1"/>
    <col min="9188" max="9188" width="5.28515625" style="104" customWidth="1"/>
    <col min="9189" max="9189" width="36.28515625" style="104" customWidth="1"/>
    <col min="9190" max="9190" width="5.7109375" style="104" customWidth="1"/>
    <col min="9191" max="9191" width="11.42578125" style="104"/>
    <col min="9192" max="9192" width="20.7109375" style="104" customWidth="1"/>
    <col min="9193" max="9193" width="4.85546875" style="104" customWidth="1"/>
    <col min="9194" max="9194" width="11.42578125" style="104"/>
    <col min="9195" max="9195" width="24.7109375" style="104" customWidth="1"/>
    <col min="9196" max="9196" width="12.28515625" style="104" customWidth="1"/>
    <col min="9197" max="9197" width="11.42578125" style="104"/>
    <col min="9198" max="9198" width="3.42578125" style="104" customWidth="1"/>
    <col min="9199" max="9199" width="11.42578125" style="104"/>
    <col min="9200" max="9200" width="17.7109375" style="104" customWidth="1"/>
    <col min="9201" max="9201" width="3.42578125" style="104" customWidth="1"/>
    <col min="9202" max="9202" width="11.42578125" style="104"/>
    <col min="9203" max="9203" width="23.7109375" style="104" customWidth="1"/>
    <col min="9204" max="9204" width="10" style="104" customWidth="1"/>
    <col min="9205" max="9205" width="11.42578125" style="104"/>
    <col min="9206" max="9207" width="14.7109375" style="104" customWidth="1"/>
    <col min="9208" max="9208" width="12.85546875" style="104" customWidth="1"/>
    <col min="9209" max="9209" width="3.28515625" style="104" customWidth="1"/>
    <col min="9210" max="9210" width="30.28515625" style="104" customWidth="1"/>
    <col min="9211" max="9211" width="5" style="104" customWidth="1"/>
    <col min="9212" max="9212" width="11.42578125" style="104"/>
    <col min="9213" max="9213" width="14.28515625" style="104" customWidth="1"/>
    <col min="9214" max="9214" width="5.7109375" style="104" customWidth="1"/>
    <col min="9215" max="9215" width="11.42578125" style="104"/>
    <col min="9216" max="9216" width="17.28515625" style="104" customWidth="1"/>
    <col min="9217" max="9217" width="12.7109375" style="104" customWidth="1"/>
    <col min="9218" max="9218" width="11.42578125" style="104"/>
    <col min="9219" max="9219" width="5.28515625" style="104" customWidth="1"/>
    <col min="9220" max="9220" width="11.42578125" style="104"/>
    <col min="9221" max="9221" width="17" style="104" customWidth="1"/>
    <col min="9222" max="9222" width="6.28515625" style="104" customWidth="1"/>
    <col min="9223" max="9223" width="11.42578125" style="104"/>
    <col min="9224" max="9224" width="14.28515625" style="104" customWidth="1"/>
    <col min="9225" max="9225" width="7.5703125" style="104" customWidth="1"/>
    <col min="9226" max="9226" width="11.42578125" style="104"/>
    <col min="9227" max="9228" width="14.28515625" style="104" customWidth="1"/>
    <col min="9229" max="9229" width="20.85546875" style="104" customWidth="1"/>
    <col min="9230" max="9230" width="14.42578125" style="104" customWidth="1"/>
    <col min="9231" max="9231" width="15" style="104" customWidth="1"/>
    <col min="9232" max="9232" width="2.7109375" style="104" customWidth="1"/>
    <col min="9233" max="9233" width="11.7109375" style="104" customWidth="1"/>
    <col min="9234" max="9234" width="11.5703125" style="104" customWidth="1"/>
    <col min="9235" max="9235" width="2.28515625" style="104" customWidth="1"/>
    <col min="9236" max="9236" width="41" style="104" customWidth="1"/>
    <col min="9237" max="9237" width="14.28515625" style="104" customWidth="1"/>
    <col min="9238" max="9239" width="11.5703125" style="104" customWidth="1"/>
    <col min="9240" max="9240" width="21.85546875" style="104" customWidth="1"/>
    <col min="9241" max="9432" width="11.42578125" style="104"/>
    <col min="9433" max="9433" width="21.85546875" style="104" customWidth="1"/>
    <col min="9434" max="9434" width="13.85546875" style="104" customWidth="1"/>
    <col min="9435" max="9435" width="38.7109375" style="104" customWidth="1"/>
    <col min="9436" max="9436" width="3" style="104" bestFit="1" customWidth="1"/>
    <col min="9437" max="9437" width="32.28515625" style="104" customWidth="1"/>
    <col min="9438" max="9438" width="46.28515625" style="104" customWidth="1"/>
    <col min="9439" max="9439" width="19" style="104" customWidth="1"/>
    <col min="9440" max="9440" width="11.42578125" style="104"/>
    <col min="9441" max="9441" width="17.7109375" style="104" customWidth="1"/>
    <col min="9442" max="9442" width="11.42578125" style="104"/>
    <col min="9443" max="9443" width="22.28515625" style="104" customWidth="1"/>
    <col min="9444" max="9444" width="5.28515625" style="104" customWidth="1"/>
    <col min="9445" max="9445" width="36.28515625" style="104" customWidth="1"/>
    <col min="9446" max="9446" width="5.7109375" style="104" customWidth="1"/>
    <col min="9447" max="9447" width="11.42578125" style="104"/>
    <col min="9448" max="9448" width="20.7109375" style="104" customWidth="1"/>
    <col min="9449" max="9449" width="4.85546875" style="104" customWidth="1"/>
    <col min="9450" max="9450" width="11.42578125" style="104"/>
    <col min="9451" max="9451" width="24.7109375" style="104" customWidth="1"/>
    <col min="9452" max="9452" width="12.28515625" style="104" customWidth="1"/>
    <col min="9453" max="9453" width="11.42578125" style="104"/>
    <col min="9454" max="9454" width="3.42578125" style="104" customWidth="1"/>
    <col min="9455" max="9455" width="11.42578125" style="104"/>
    <col min="9456" max="9456" width="17.7109375" style="104" customWidth="1"/>
    <col min="9457" max="9457" width="3.42578125" style="104" customWidth="1"/>
    <col min="9458" max="9458" width="11.42578125" style="104"/>
    <col min="9459" max="9459" width="23.7109375" style="104" customWidth="1"/>
    <col min="9460" max="9460" width="10" style="104" customWidth="1"/>
    <col min="9461" max="9461" width="11.42578125" style="104"/>
    <col min="9462" max="9463" width="14.7109375" style="104" customWidth="1"/>
    <col min="9464" max="9464" width="12.85546875" style="104" customWidth="1"/>
    <col min="9465" max="9465" width="3.28515625" style="104" customWidth="1"/>
    <col min="9466" max="9466" width="30.28515625" style="104" customWidth="1"/>
    <col min="9467" max="9467" width="5" style="104" customWidth="1"/>
    <col min="9468" max="9468" width="11.42578125" style="104"/>
    <col min="9469" max="9469" width="14.28515625" style="104" customWidth="1"/>
    <col min="9470" max="9470" width="5.7109375" style="104" customWidth="1"/>
    <col min="9471" max="9471" width="11.42578125" style="104"/>
    <col min="9472" max="9472" width="17.28515625" style="104" customWidth="1"/>
    <col min="9473" max="9473" width="12.7109375" style="104" customWidth="1"/>
    <col min="9474" max="9474" width="11.42578125" style="104"/>
    <col min="9475" max="9475" width="5.28515625" style="104" customWidth="1"/>
    <col min="9476" max="9476" width="11.42578125" style="104"/>
    <col min="9477" max="9477" width="17" style="104" customWidth="1"/>
    <col min="9478" max="9478" width="6.28515625" style="104" customWidth="1"/>
    <col min="9479" max="9479" width="11.42578125" style="104"/>
    <col min="9480" max="9480" width="14.28515625" style="104" customWidth="1"/>
    <col min="9481" max="9481" width="7.5703125" style="104" customWidth="1"/>
    <col min="9482" max="9482" width="11.42578125" style="104"/>
    <col min="9483" max="9484" width="14.28515625" style="104" customWidth="1"/>
    <col min="9485" max="9485" width="20.85546875" style="104" customWidth="1"/>
    <col min="9486" max="9486" width="14.42578125" style="104" customWidth="1"/>
    <col min="9487" max="9487" width="15" style="104" customWidth="1"/>
    <col min="9488" max="9488" width="2.7109375" style="104" customWidth="1"/>
    <col min="9489" max="9489" width="11.7109375" style="104" customWidth="1"/>
    <col min="9490" max="9490" width="11.5703125" style="104" customWidth="1"/>
    <col min="9491" max="9491" width="2.28515625" style="104" customWidth="1"/>
    <col min="9492" max="9492" width="41" style="104" customWidth="1"/>
    <col min="9493" max="9493" width="14.28515625" style="104" customWidth="1"/>
    <col min="9494" max="9495" width="11.5703125" style="104" customWidth="1"/>
    <col min="9496" max="9496" width="21.85546875" style="104" customWidth="1"/>
    <col min="9497" max="9688" width="11.42578125" style="104"/>
    <col min="9689" max="9689" width="21.85546875" style="104" customWidth="1"/>
    <col min="9690" max="9690" width="13.85546875" style="104" customWidth="1"/>
    <col min="9691" max="9691" width="38.7109375" style="104" customWidth="1"/>
    <col min="9692" max="9692" width="3" style="104" bestFit="1" customWidth="1"/>
    <col min="9693" max="9693" width="32.28515625" style="104" customWidth="1"/>
    <col min="9694" max="9694" width="46.28515625" style="104" customWidth="1"/>
    <col min="9695" max="9695" width="19" style="104" customWidth="1"/>
    <col min="9696" max="9696" width="11.42578125" style="104"/>
    <col min="9697" max="9697" width="17.7109375" style="104" customWidth="1"/>
    <col min="9698" max="9698" width="11.42578125" style="104"/>
    <col min="9699" max="9699" width="22.28515625" style="104" customWidth="1"/>
    <col min="9700" max="9700" width="5.28515625" style="104" customWidth="1"/>
    <col min="9701" max="9701" width="36.28515625" style="104" customWidth="1"/>
    <col min="9702" max="9702" width="5.7109375" style="104" customWidth="1"/>
    <col min="9703" max="9703" width="11.42578125" style="104"/>
    <col min="9704" max="9704" width="20.7109375" style="104" customWidth="1"/>
    <col min="9705" max="9705" width="4.85546875" style="104" customWidth="1"/>
    <col min="9706" max="9706" width="11.42578125" style="104"/>
    <col min="9707" max="9707" width="24.7109375" style="104" customWidth="1"/>
    <col min="9708" max="9708" width="12.28515625" style="104" customWidth="1"/>
    <col min="9709" max="9709" width="11.42578125" style="104"/>
    <col min="9710" max="9710" width="3.42578125" style="104" customWidth="1"/>
    <col min="9711" max="9711" width="11.42578125" style="104"/>
    <col min="9712" max="9712" width="17.7109375" style="104" customWidth="1"/>
    <col min="9713" max="9713" width="3.42578125" style="104" customWidth="1"/>
    <col min="9714" max="9714" width="11.42578125" style="104"/>
    <col min="9715" max="9715" width="23.7109375" style="104" customWidth="1"/>
    <col min="9716" max="9716" width="10" style="104" customWidth="1"/>
    <col min="9717" max="9717" width="11.42578125" style="104"/>
    <col min="9718" max="9719" width="14.7109375" style="104" customWidth="1"/>
    <col min="9720" max="9720" width="12.85546875" style="104" customWidth="1"/>
    <col min="9721" max="9721" width="3.28515625" style="104" customWidth="1"/>
    <col min="9722" max="9722" width="30.28515625" style="104" customWidth="1"/>
    <col min="9723" max="9723" width="5" style="104" customWidth="1"/>
    <col min="9724" max="9724" width="11.42578125" style="104"/>
    <col min="9725" max="9725" width="14.28515625" style="104" customWidth="1"/>
    <col min="9726" max="9726" width="5.7109375" style="104" customWidth="1"/>
    <col min="9727" max="9727" width="11.42578125" style="104"/>
    <col min="9728" max="9728" width="17.28515625" style="104" customWidth="1"/>
    <col min="9729" max="9729" width="12.7109375" style="104" customWidth="1"/>
    <col min="9730" max="9730" width="11.42578125" style="104"/>
    <col min="9731" max="9731" width="5.28515625" style="104" customWidth="1"/>
    <col min="9732" max="9732" width="11.42578125" style="104"/>
    <col min="9733" max="9733" width="17" style="104" customWidth="1"/>
    <col min="9734" max="9734" width="6.28515625" style="104" customWidth="1"/>
    <col min="9735" max="9735" width="11.42578125" style="104"/>
    <col min="9736" max="9736" width="14.28515625" style="104" customWidth="1"/>
    <col min="9737" max="9737" width="7.5703125" style="104" customWidth="1"/>
    <col min="9738" max="9738" width="11.42578125" style="104"/>
    <col min="9739" max="9740" width="14.28515625" style="104" customWidth="1"/>
    <col min="9741" max="9741" width="20.85546875" style="104" customWidth="1"/>
    <col min="9742" max="9742" width="14.42578125" style="104" customWidth="1"/>
    <col min="9743" max="9743" width="15" style="104" customWidth="1"/>
    <col min="9744" max="9744" width="2.7109375" style="104" customWidth="1"/>
    <col min="9745" max="9745" width="11.7109375" style="104" customWidth="1"/>
    <col min="9746" max="9746" width="11.5703125" style="104" customWidth="1"/>
    <col min="9747" max="9747" width="2.28515625" style="104" customWidth="1"/>
    <col min="9748" max="9748" width="41" style="104" customWidth="1"/>
    <col min="9749" max="9749" width="14.28515625" style="104" customWidth="1"/>
    <col min="9750" max="9751" width="11.5703125" style="104" customWidth="1"/>
    <col min="9752" max="9752" width="21.85546875" style="104" customWidth="1"/>
    <col min="9753" max="9944" width="11.42578125" style="104"/>
    <col min="9945" max="9945" width="21.85546875" style="104" customWidth="1"/>
    <col min="9946" max="9946" width="13.85546875" style="104" customWidth="1"/>
    <col min="9947" max="9947" width="38.7109375" style="104" customWidth="1"/>
    <col min="9948" max="9948" width="3" style="104" bestFit="1" customWidth="1"/>
    <col min="9949" max="9949" width="32.28515625" style="104" customWidth="1"/>
    <col min="9950" max="9950" width="46.28515625" style="104" customWidth="1"/>
    <col min="9951" max="9951" width="19" style="104" customWidth="1"/>
    <col min="9952" max="9952" width="11.42578125" style="104"/>
    <col min="9953" max="9953" width="17.7109375" style="104" customWidth="1"/>
    <col min="9954" max="9954" width="11.42578125" style="104"/>
    <col min="9955" max="9955" width="22.28515625" style="104" customWidth="1"/>
    <col min="9956" max="9956" width="5.28515625" style="104" customWidth="1"/>
    <col min="9957" max="9957" width="36.28515625" style="104" customWidth="1"/>
    <col min="9958" max="9958" width="5.7109375" style="104" customWidth="1"/>
    <col min="9959" max="9959" width="11.42578125" style="104"/>
    <col min="9960" max="9960" width="20.7109375" style="104" customWidth="1"/>
    <col min="9961" max="9961" width="4.85546875" style="104" customWidth="1"/>
    <col min="9962" max="9962" width="11.42578125" style="104"/>
    <col min="9963" max="9963" width="24.7109375" style="104" customWidth="1"/>
    <col min="9964" max="9964" width="12.28515625" style="104" customWidth="1"/>
    <col min="9965" max="9965" width="11.42578125" style="104"/>
    <col min="9966" max="9966" width="3.42578125" style="104" customWidth="1"/>
    <col min="9967" max="9967" width="11.42578125" style="104"/>
    <col min="9968" max="9968" width="17.7109375" style="104" customWidth="1"/>
    <col min="9969" max="9969" width="3.42578125" style="104" customWidth="1"/>
    <col min="9970" max="9970" width="11.42578125" style="104"/>
    <col min="9971" max="9971" width="23.7109375" style="104" customWidth="1"/>
    <col min="9972" max="9972" width="10" style="104" customWidth="1"/>
    <col min="9973" max="9973" width="11.42578125" style="104"/>
    <col min="9974" max="9975" width="14.7109375" style="104" customWidth="1"/>
    <col min="9976" max="9976" width="12.85546875" style="104" customWidth="1"/>
    <col min="9977" max="9977" width="3.28515625" style="104" customWidth="1"/>
    <col min="9978" max="9978" width="30.28515625" style="104" customWidth="1"/>
    <col min="9979" max="9979" width="5" style="104" customWidth="1"/>
    <col min="9980" max="9980" width="11.42578125" style="104"/>
    <col min="9981" max="9981" width="14.28515625" style="104" customWidth="1"/>
    <col min="9982" max="9982" width="5.7109375" style="104" customWidth="1"/>
    <col min="9983" max="9983" width="11.42578125" style="104"/>
    <col min="9984" max="9984" width="17.28515625" style="104" customWidth="1"/>
    <col min="9985" max="9985" width="12.7109375" style="104" customWidth="1"/>
    <col min="9986" max="9986" width="11.42578125" style="104"/>
    <col min="9987" max="9987" width="5.28515625" style="104" customWidth="1"/>
    <col min="9988" max="9988" width="11.42578125" style="104"/>
    <col min="9989" max="9989" width="17" style="104" customWidth="1"/>
    <col min="9990" max="9990" width="6.28515625" style="104" customWidth="1"/>
    <col min="9991" max="9991" width="11.42578125" style="104"/>
    <col min="9992" max="9992" width="14.28515625" style="104" customWidth="1"/>
    <col min="9993" max="9993" width="7.5703125" style="104" customWidth="1"/>
    <col min="9994" max="9994" width="11.42578125" style="104"/>
    <col min="9995" max="9996" width="14.28515625" style="104" customWidth="1"/>
    <col min="9997" max="9997" width="20.85546875" style="104" customWidth="1"/>
    <col min="9998" max="9998" width="14.42578125" style="104" customWidth="1"/>
    <col min="9999" max="9999" width="15" style="104" customWidth="1"/>
    <col min="10000" max="10000" width="2.7109375" style="104" customWidth="1"/>
    <col min="10001" max="10001" width="11.7109375" style="104" customWidth="1"/>
    <col min="10002" max="10002" width="11.5703125" style="104" customWidth="1"/>
    <col min="10003" max="10003" width="2.28515625" style="104" customWidth="1"/>
    <col min="10004" max="10004" width="41" style="104" customWidth="1"/>
    <col min="10005" max="10005" width="14.28515625" style="104" customWidth="1"/>
    <col min="10006" max="10007" width="11.5703125" style="104" customWidth="1"/>
    <col min="10008" max="10008" width="21.85546875" style="104" customWidth="1"/>
    <col min="10009" max="10200" width="11.42578125" style="104"/>
    <col min="10201" max="10201" width="21.85546875" style="104" customWidth="1"/>
    <col min="10202" max="10202" width="13.85546875" style="104" customWidth="1"/>
    <col min="10203" max="10203" width="38.7109375" style="104" customWidth="1"/>
    <col min="10204" max="10204" width="3" style="104" bestFit="1" customWidth="1"/>
    <col min="10205" max="10205" width="32.28515625" style="104" customWidth="1"/>
    <col min="10206" max="10206" width="46.28515625" style="104" customWidth="1"/>
    <col min="10207" max="10207" width="19" style="104" customWidth="1"/>
    <col min="10208" max="10208" width="11.42578125" style="104"/>
    <col min="10209" max="10209" width="17.7109375" style="104" customWidth="1"/>
    <col min="10210" max="10210" width="11.42578125" style="104"/>
    <col min="10211" max="10211" width="22.28515625" style="104" customWidth="1"/>
    <col min="10212" max="10212" width="5.28515625" style="104" customWidth="1"/>
    <col min="10213" max="10213" width="36.28515625" style="104" customWidth="1"/>
    <col min="10214" max="10214" width="5.7109375" style="104" customWidth="1"/>
    <col min="10215" max="10215" width="11.42578125" style="104"/>
    <col min="10216" max="10216" width="20.7109375" style="104" customWidth="1"/>
    <col min="10217" max="10217" width="4.85546875" style="104" customWidth="1"/>
    <col min="10218" max="10218" width="11.42578125" style="104"/>
    <col min="10219" max="10219" width="24.7109375" style="104" customWidth="1"/>
    <col min="10220" max="10220" width="12.28515625" style="104" customWidth="1"/>
    <col min="10221" max="10221" width="11.42578125" style="104"/>
    <col min="10222" max="10222" width="3.42578125" style="104" customWidth="1"/>
    <col min="10223" max="10223" width="11.42578125" style="104"/>
    <col min="10224" max="10224" width="17.7109375" style="104" customWidth="1"/>
    <col min="10225" max="10225" width="3.42578125" style="104" customWidth="1"/>
    <col min="10226" max="10226" width="11.42578125" style="104"/>
    <col min="10227" max="10227" width="23.7109375" style="104" customWidth="1"/>
    <col min="10228" max="10228" width="10" style="104" customWidth="1"/>
    <col min="10229" max="10229" width="11.42578125" style="104"/>
    <col min="10230" max="10231" width="14.7109375" style="104" customWidth="1"/>
    <col min="10232" max="10232" width="12.85546875" style="104" customWidth="1"/>
    <col min="10233" max="10233" width="3.28515625" style="104" customWidth="1"/>
    <col min="10234" max="10234" width="30.28515625" style="104" customWidth="1"/>
    <col min="10235" max="10235" width="5" style="104" customWidth="1"/>
    <col min="10236" max="10236" width="11.42578125" style="104"/>
    <col min="10237" max="10237" width="14.28515625" style="104" customWidth="1"/>
    <col min="10238" max="10238" width="5.7109375" style="104" customWidth="1"/>
    <col min="10239" max="10239" width="11.42578125" style="104"/>
    <col min="10240" max="10240" width="17.28515625" style="104" customWidth="1"/>
    <col min="10241" max="10241" width="12.7109375" style="104" customWidth="1"/>
    <col min="10242" max="10242" width="11.42578125" style="104"/>
    <col min="10243" max="10243" width="5.28515625" style="104" customWidth="1"/>
    <col min="10244" max="10244" width="11.42578125" style="104"/>
    <col min="10245" max="10245" width="17" style="104" customWidth="1"/>
    <col min="10246" max="10246" width="6.28515625" style="104" customWidth="1"/>
    <col min="10247" max="10247" width="11.42578125" style="104"/>
    <col min="10248" max="10248" width="14.28515625" style="104" customWidth="1"/>
    <col min="10249" max="10249" width="7.5703125" style="104" customWidth="1"/>
    <col min="10250" max="10250" width="11.42578125" style="104"/>
    <col min="10251" max="10252" width="14.28515625" style="104" customWidth="1"/>
    <col min="10253" max="10253" width="20.85546875" style="104" customWidth="1"/>
    <col min="10254" max="10254" width="14.42578125" style="104" customWidth="1"/>
    <col min="10255" max="10255" width="15" style="104" customWidth="1"/>
    <col min="10256" max="10256" width="2.7109375" style="104" customWidth="1"/>
    <col min="10257" max="10257" width="11.7109375" style="104" customWidth="1"/>
    <col min="10258" max="10258" width="11.5703125" style="104" customWidth="1"/>
    <col min="10259" max="10259" width="2.28515625" style="104" customWidth="1"/>
    <col min="10260" max="10260" width="41" style="104" customWidth="1"/>
    <col min="10261" max="10261" width="14.28515625" style="104" customWidth="1"/>
    <col min="10262" max="10263" width="11.5703125" style="104" customWidth="1"/>
    <col min="10264" max="10264" width="21.85546875" style="104" customWidth="1"/>
    <col min="10265" max="10456" width="11.42578125" style="104"/>
    <col min="10457" max="10457" width="21.85546875" style="104" customWidth="1"/>
    <col min="10458" max="10458" width="13.85546875" style="104" customWidth="1"/>
    <col min="10459" max="10459" width="38.7109375" style="104" customWidth="1"/>
    <col min="10460" max="10460" width="3" style="104" bestFit="1" customWidth="1"/>
    <col min="10461" max="10461" width="32.28515625" style="104" customWidth="1"/>
    <col min="10462" max="10462" width="46.28515625" style="104" customWidth="1"/>
    <col min="10463" max="10463" width="19" style="104" customWidth="1"/>
    <col min="10464" max="10464" width="11.42578125" style="104"/>
    <col min="10465" max="10465" width="17.7109375" style="104" customWidth="1"/>
    <col min="10466" max="10466" width="11.42578125" style="104"/>
    <col min="10467" max="10467" width="22.28515625" style="104" customWidth="1"/>
    <col min="10468" max="10468" width="5.28515625" style="104" customWidth="1"/>
    <col min="10469" max="10469" width="36.28515625" style="104" customWidth="1"/>
    <col min="10470" max="10470" width="5.7109375" style="104" customWidth="1"/>
    <col min="10471" max="10471" width="11.42578125" style="104"/>
    <col min="10472" max="10472" width="20.7109375" style="104" customWidth="1"/>
    <col min="10473" max="10473" width="4.85546875" style="104" customWidth="1"/>
    <col min="10474" max="10474" width="11.42578125" style="104"/>
    <col min="10475" max="10475" width="24.7109375" style="104" customWidth="1"/>
    <col min="10476" max="10476" width="12.28515625" style="104" customWidth="1"/>
    <col min="10477" max="10477" width="11.42578125" style="104"/>
    <col min="10478" max="10478" width="3.42578125" style="104" customWidth="1"/>
    <col min="10479" max="10479" width="11.42578125" style="104"/>
    <col min="10480" max="10480" width="17.7109375" style="104" customWidth="1"/>
    <col min="10481" max="10481" width="3.42578125" style="104" customWidth="1"/>
    <col min="10482" max="10482" width="11.42578125" style="104"/>
    <col min="10483" max="10483" width="23.7109375" style="104" customWidth="1"/>
    <col min="10484" max="10484" width="10" style="104" customWidth="1"/>
    <col min="10485" max="10485" width="11.42578125" style="104"/>
    <col min="10486" max="10487" width="14.7109375" style="104" customWidth="1"/>
    <col min="10488" max="10488" width="12.85546875" style="104" customWidth="1"/>
    <col min="10489" max="10489" width="3.28515625" style="104" customWidth="1"/>
    <col min="10490" max="10490" width="30.28515625" style="104" customWidth="1"/>
    <col min="10491" max="10491" width="5" style="104" customWidth="1"/>
    <col min="10492" max="10492" width="11.42578125" style="104"/>
    <col min="10493" max="10493" width="14.28515625" style="104" customWidth="1"/>
    <col min="10494" max="10494" width="5.7109375" style="104" customWidth="1"/>
    <col min="10495" max="10495" width="11.42578125" style="104"/>
    <col min="10496" max="10496" width="17.28515625" style="104" customWidth="1"/>
    <col min="10497" max="10497" width="12.7109375" style="104" customWidth="1"/>
    <col min="10498" max="10498" width="11.42578125" style="104"/>
    <col min="10499" max="10499" width="5.28515625" style="104" customWidth="1"/>
    <col min="10500" max="10500" width="11.42578125" style="104"/>
    <col min="10501" max="10501" width="17" style="104" customWidth="1"/>
    <col min="10502" max="10502" width="6.28515625" style="104" customWidth="1"/>
    <col min="10503" max="10503" width="11.42578125" style="104"/>
    <col min="10504" max="10504" width="14.28515625" style="104" customWidth="1"/>
    <col min="10505" max="10505" width="7.5703125" style="104" customWidth="1"/>
    <col min="10506" max="10506" width="11.42578125" style="104"/>
    <col min="10507" max="10508" width="14.28515625" style="104" customWidth="1"/>
    <col min="10509" max="10509" width="20.85546875" style="104" customWidth="1"/>
    <col min="10510" max="10510" width="14.42578125" style="104" customWidth="1"/>
    <col min="10511" max="10511" width="15" style="104" customWidth="1"/>
    <col min="10512" max="10512" width="2.7109375" style="104" customWidth="1"/>
    <col min="10513" max="10513" width="11.7109375" style="104" customWidth="1"/>
    <col min="10514" max="10514" width="11.5703125" style="104" customWidth="1"/>
    <col min="10515" max="10515" width="2.28515625" style="104" customWidth="1"/>
    <col min="10516" max="10516" width="41" style="104" customWidth="1"/>
    <col min="10517" max="10517" width="14.28515625" style="104" customWidth="1"/>
    <col min="10518" max="10519" width="11.5703125" style="104" customWidth="1"/>
    <col min="10520" max="10520" width="21.85546875" style="104" customWidth="1"/>
    <col min="10521" max="10712" width="11.42578125" style="104"/>
    <col min="10713" max="10713" width="21.85546875" style="104" customWidth="1"/>
    <col min="10714" max="10714" width="13.85546875" style="104" customWidth="1"/>
    <col min="10715" max="10715" width="38.7109375" style="104" customWidth="1"/>
    <col min="10716" max="10716" width="3" style="104" bestFit="1" customWidth="1"/>
    <col min="10717" max="10717" width="32.28515625" style="104" customWidth="1"/>
    <col min="10718" max="10718" width="46.28515625" style="104" customWidth="1"/>
    <col min="10719" max="10719" width="19" style="104" customWidth="1"/>
    <col min="10720" max="10720" width="11.42578125" style="104"/>
    <col min="10721" max="10721" width="17.7109375" style="104" customWidth="1"/>
    <col min="10722" max="10722" width="11.42578125" style="104"/>
    <col min="10723" max="10723" width="22.28515625" style="104" customWidth="1"/>
    <col min="10724" max="10724" width="5.28515625" style="104" customWidth="1"/>
    <col min="10725" max="10725" width="36.28515625" style="104" customWidth="1"/>
    <col min="10726" max="10726" width="5.7109375" style="104" customWidth="1"/>
    <col min="10727" max="10727" width="11.42578125" style="104"/>
    <col min="10728" max="10728" width="20.7109375" style="104" customWidth="1"/>
    <col min="10729" max="10729" width="4.85546875" style="104" customWidth="1"/>
    <col min="10730" max="10730" width="11.42578125" style="104"/>
    <col min="10731" max="10731" width="24.7109375" style="104" customWidth="1"/>
    <col min="10732" max="10732" width="12.28515625" style="104" customWidth="1"/>
    <col min="10733" max="10733" width="11.42578125" style="104"/>
    <col min="10734" max="10734" width="3.42578125" style="104" customWidth="1"/>
    <col min="10735" max="10735" width="11.42578125" style="104"/>
    <col min="10736" max="10736" width="17.7109375" style="104" customWidth="1"/>
    <col min="10737" max="10737" width="3.42578125" style="104" customWidth="1"/>
    <col min="10738" max="10738" width="11.42578125" style="104"/>
    <col min="10739" max="10739" width="23.7109375" style="104" customWidth="1"/>
    <col min="10740" max="10740" width="10" style="104" customWidth="1"/>
    <col min="10741" max="10741" width="11.42578125" style="104"/>
    <col min="10742" max="10743" width="14.7109375" style="104" customWidth="1"/>
    <col min="10744" max="10744" width="12.85546875" style="104" customWidth="1"/>
    <col min="10745" max="10745" width="3.28515625" style="104" customWidth="1"/>
    <col min="10746" max="10746" width="30.28515625" style="104" customWidth="1"/>
    <col min="10747" max="10747" width="5" style="104" customWidth="1"/>
    <col min="10748" max="10748" width="11.42578125" style="104"/>
    <col min="10749" max="10749" width="14.28515625" style="104" customWidth="1"/>
    <col min="10750" max="10750" width="5.7109375" style="104" customWidth="1"/>
    <col min="10751" max="10751" width="11.42578125" style="104"/>
    <col min="10752" max="10752" width="17.28515625" style="104" customWidth="1"/>
    <col min="10753" max="10753" width="12.7109375" style="104" customWidth="1"/>
    <col min="10754" max="10754" width="11.42578125" style="104"/>
    <col min="10755" max="10755" width="5.28515625" style="104" customWidth="1"/>
    <col min="10756" max="10756" width="11.42578125" style="104"/>
    <col min="10757" max="10757" width="17" style="104" customWidth="1"/>
    <col min="10758" max="10758" width="6.28515625" style="104" customWidth="1"/>
    <col min="10759" max="10759" width="11.42578125" style="104"/>
    <col min="10760" max="10760" width="14.28515625" style="104" customWidth="1"/>
    <col min="10761" max="10761" width="7.5703125" style="104" customWidth="1"/>
    <col min="10762" max="10762" width="11.42578125" style="104"/>
    <col min="10763" max="10764" width="14.28515625" style="104" customWidth="1"/>
    <col min="10765" max="10765" width="20.85546875" style="104" customWidth="1"/>
    <col min="10766" max="10766" width="14.42578125" style="104" customWidth="1"/>
    <col min="10767" max="10767" width="15" style="104" customWidth="1"/>
    <col min="10768" max="10768" width="2.7109375" style="104" customWidth="1"/>
    <col min="10769" max="10769" width="11.7109375" style="104" customWidth="1"/>
    <col min="10770" max="10770" width="11.5703125" style="104" customWidth="1"/>
    <col min="10771" max="10771" width="2.28515625" style="104" customWidth="1"/>
    <col min="10772" max="10772" width="41" style="104" customWidth="1"/>
    <col min="10773" max="10773" width="14.28515625" style="104" customWidth="1"/>
    <col min="10774" max="10775" width="11.5703125" style="104" customWidth="1"/>
    <col min="10776" max="10776" width="21.85546875" style="104" customWidth="1"/>
    <col min="10777" max="10968" width="11.42578125" style="104"/>
    <col min="10969" max="10969" width="21.85546875" style="104" customWidth="1"/>
    <col min="10970" max="10970" width="13.85546875" style="104" customWidth="1"/>
    <col min="10971" max="10971" width="38.7109375" style="104" customWidth="1"/>
    <col min="10972" max="10972" width="3" style="104" bestFit="1" customWidth="1"/>
    <col min="10973" max="10973" width="32.28515625" style="104" customWidth="1"/>
    <col min="10974" max="10974" width="46.28515625" style="104" customWidth="1"/>
    <col min="10975" max="10975" width="19" style="104" customWidth="1"/>
    <col min="10976" max="10976" width="11.42578125" style="104"/>
    <col min="10977" max="10977" width="17.7109375" style="104" customWidth="1"/>
    <col min="10978" max="10978" width="11.42578125" style="104"/>
    <col min="10979" max="10979" width="22.28515625" style="104" customWidth="1"/>
    <col min="10980" max="10980" width="5.28515625" style="104" customWidth="1"/>
    <col min="10981" max="10981" width="36.28515625" style="104" customWidth="1"/>
    <col min="10982" max="10982" width="5.7109375" style="104" customWidth="1"/>
    <col min="10983" max="10983" width="11.42578125" style="104"/>
    <col min="10984" max="10984" width="20.7109375" style="104" customWidth="1"/>
    <col min="10985" max="10985" width="4.85546875" style="104" customWidth="1"/>
    <col min="10986" max="10986" width="11.42578125" style="104"/>
    <col min="10987" max="10987" width="24.7109375" style="104" customWidth="1"/>
    <col min="10988" max="10988" width="12.28515625" style="104" customWidth="1"/>
    <col min="10989" max="10989" width="11.42578125" style="104"/>
    <col min="10990" max="10990" width="3.42578125" style="104" customWidth="1"/>
    <col min="10991" max="10991" width="11.42578125" style="104"/>
    <col min="10992" max="10992" width="17.7109375" style="104" customWidth="1"/>
    <col min="10993" max="10993" width="3.42578125" style="104" customWidth="1"/>
    <col min="10994" max="10994" width="11.42578125" style="104"/>
    <col min="10995" max="10995" width="23.7109375" style="104" customWidth="1"/>
    <col min="10996" max="10996" width="10" style="104" customWidth="1"/>
    <col min="10997" max="10997" width="11.42578125" style="104"/>
    <col min="10998" max="10999" width="14.7109375" style="104" customWidth="1"/>
    <col min="11000" max="11000" width="12.85546875" style="104" customWidth="1"/>
    <col min="11001" max="11001" width="3.28515625" style="104" customWidth="1"/>
    <col min="11002" max="11002" width="30.28515625" style="104" customWidth="1"/>
    <col min="11003" max="11003" width="5" style="104" customWidth="1"/>
    <col min="11004" max="11004" width="11.42578125" style="104"/>
    <col min="11005" max="11005" width="14.28515625" style="104" customWidth="1"/>
    <col min="11006" max="11006" width="5.7109375" style="104" customWidth="1"/>
    <col min="11007" max="11007" width="11.42578125" style="104"/>
    <col min="11008" max="11008" width="17.28515625" style="104" customWidth="1"/>
    <col min="11009" max="11009" width="12.7109375" style="104" customWidth="1"/>
    <col min="11010" max="11010" width="11.42578125" style="104"/>
    <col min="11011" max="11011" width="5.28515625" style="104" customWidth="1"/>
    <col min="11012" max="11012" width="11.42578125" style="104"/>
    <col min="11013" max="11013" width="17" style="104" customWidth="1"/>
    <col min="11014" max="11014" width="6.28515625" style="104" customWidth="1"/>
    <col min="11015" max="11015" width="11.42578125" style="104"/>
    <col min="11016" max="11016" width="14.28515625" style="104" customWidth="1"/>
    <col min="11017" max="11017" width="7.5703125" style="104" customWidth="1"/>
    <col min="11018" max="11018" width="11.42578125" style="104"/>
    <col min="11019" max="11020" width="14.28515625" style="104" customWidth="1"/>
    <col min="11021" max="11021" width="20.85546875" style="104" customWidth="1"/>
    <col min="11022" max="11022" width="14.42578125" style="104" customWidth="1"/>
    <col min="11023" max="11023" width="15" style="104" customWidth="1"/>
    <col min="11024" max="11024" width="2.7109375" style="104" customWidth="1"/>
    <col min="11025" max="11025" width="11.7109375" style="104" customWidth="1"/>
    <col min="11026" max="11026" width="11.5703125" style="104" customWidth="1"/>
    <col min="11027" max="11027" width="2.28515625" style="104" customWidth="1"/>
    <col min="11028" max="11028" width="41" style="104" customWidth="1"/>
    <col min="11029" max="11029" width="14.28515625" style="104" customWidth="1"/>
    <col min="11030" max="11031" width="11.5703125" style="104" customWidth="1"/>
    <col min="11032" max="11032" width="21.85546875" style="104" customWidth="1"/>
    <col min="11033" max="11224" width="11.42578125" style="104"/>
    <col min="11225" max="11225" width="21.85546875" style="104" customWidth="1"/>
    <col min="11226" max="11226" width="13.85546875" style="104" customWidth="1"/>
    <col min="11227" max="11227" width="38.7109375" style="104" customWidth="1"/>
    <col min="11228" max="11228" width="3" style="104" bestFit="1" customWidth="1"/>
    <col min="11229" max="11229" width="32.28515625" style="104" customWidth="1"/>
    <col min="11230" max="11230" width="46.28515625" style="104" customWidth="1"/>
    <col min="11231" max="11231" width="19" style="104" customWidth="1"/>
    <col min="11232" max="11232" width="11.42578125" style="104"/>
    <col min="11233" max="11233" width="17.7109375" style="104" customWidth="1"/>
    <col min="11234" max="11234" width="11.42578125" style="104"/>
    <col min="11235" max="11235" width="22.28515625" style="104" customWidth="1"/>
    <col min="11236" max="11236" width="5.28515625" style="104" customWidth="1"/>
    <col min="11237" max="11237" width="36.28515625" style="104" customWidth="1"/>
    <col min="11238" max="11238" width="5.7109375" style="104" customWidth="1"/>
    <col min="11239" max="11239" width="11.42578125" style="104"/>
    <col min="11240" max="11240" width="20.7109375" style="104" customWidth="1"/>
    <col min="11241" max="11241" width="4.85546875" style="104" customWidth="1"/>
    <col min="11242" max="11242" width="11.42578125" style="104"/>
    <col min="11243" max="11243" width="24.7109375" style="104" customWidth="1"/>
    <col min="11244" max="11244" width="12.28515625" style="104" customWidth="1"/>
    <col min="11245" max="11245" width="11.42578125" style="104"/>
    <col min="11246" max="11246" width="3.42578125" style="104" customWidth="1"/>
    <col min="11247" max="11247" width="11.42578125" style="104"/>
    <col min="11248" max="11248" width="17.7109375" style="104" customWidth="1"/>
    <col min="11249" max="11249" width="3.42578125" style="104" customWidth="1"/>
    <col min="11250" max="11250" width="11.42578125" style="104"/>
    <col min="11251" max="11251" width="23.7109375" style="104" customWidth="1"/>
    <col min="11252" max="11252" width="10" style="104" customWidth="1"/>
    <col min="11253" max="11253" width="11.42578125" style="104"/>
    <col min="11254" max="11255" width="14.7109375" style="104" customWidth="1"/>
    <col min="11256" max="11256" width="12.85546875" style="104" customWidth="1"/>
    <col min="11257" max="11257" width="3.28515625" style="104" customWidth="1"/>
    <col min="11258" max="11258" width="30.28515625" style="104" customWidth="1"/>
    <col min="11259" max="11259" width="5" style="104" customWidth="1"/>
    <col min="11260" max="11260" width="11.42578125" style="104"/>
    <col min="11261" max="11261" width="14.28515625" style="104" customWidth="1"/>
    <col min="11262" max="11262" width="5.7109375" style="104" customWidth="1"/>
    <col min="11263" max="11263" width="11.42578125" style="104"/>
    <col min="11264" max="11264" width="17.28515625" style="104" customWidth="1"/>
    <col min="11265" max="11265" width="12.7109375" style="104" customWidth="1"/>
    <col min="11266" max="11266" width="11.42578125" style="104"/>
    <col min="11267" max="11267" width="5.28515625" style="104" customWidth="1"/>
    <col min="11268" max="11268" width="11.42578125" style="104"/>
    <col min="11269" max="11269" width="17" style="104" customWidth="1"/>
    <col min="11270" max="11270" width="6.28515625" style="104" customWidth="1"/>
    <col min="11271" max="11271" width="11.42578125" style="104"/>
    <col min="11272" max="11272" width="14.28515625" style="104" customWidth="1"/>
    <col min="11273" max="11273" width="7.5703125" style="104" customWidth="1"/>
    <col min="11274" max="11274" width="11.42578125" style="104"/>
    <col min="11275" max="11276" width="14.28515625" style="104" customWidth="1"/>
    <col min="11277" max="11277" width="20.85546875" style="104" customWidth="1"/>
    <col min="11278" max="11278" width="14.42578125" style="104" customWidth="1"/>
    <col min="11279" max="11279" width="15" style="104" customWidth="1"/>
    <col min="11280" max="11280" width="2.7109375" style="104" customWidth="1"/>
    <col min="11281" max="11281" width="11.7109375" style="104" customWidth="1"/>
    <col min="11282" max="11282" width="11.5703125" style="104" customWidth="1"/>
    <col min="11283" max="11283" width="2.28515625" style="104" customWidth="1"/>
    <col min="11284" max="11284" width="41" style="104" customWidth="1"/>
    <col min="11285" max="11285" width="14.28515625" style="104" customWidth="1"/>
    <col min="11286" max="11287" width="11.5703125" style="104" customWidth="1"/>
    <col min="11288" max="11288" width="21.85546875" style="104" customWidth="1"/>
    <col min="11289" max="11480" width="11.42578125" style="104"/>
    <col min="11481" max="11481" width="21.85546875" style="104" customWidth="1"/>
    <col min="11482" max="11482" width="13.85546875" style="104" customWidth="1"/>
    <col min="11483" max="11483" width="38.7109375" style="104" customWidth="1"/>
    <col min="11484" max="11484" width="3" style="104" bestFit="1" customWidth="1"/>
    <col min="11485" max="11485" width="32.28515625" style="104" customWidth="1"/>
    <col min="11486" max="11486" width="46.28515625" style="104" customWidth="1"/>
    <col min="11487" max="11487" width="19" style="104" customWidth="1"/>
    <col min="11488" max="11488" width="11.42578125" style="104"/>
    <col min="11489" max="11489" width="17.7109375" style="104" customWidth="1"/>
    <col min="11490" max="11490" width="11.42578125" style="104"/>
    <col min="11491" max="11491" width="22.28515625" style="104" customWidth="1"/>
    <col min="11492" max="11492" width="5.28515625" style="104" customWidth="1"/>
    <col min="11493" max="11493" width="36.28515625" style="104" customWidth="1"/>
    <col min="11494" max="11494" width="5.7109375" style="104" customWidth="1"/>
    <col min="11495" max="11495" width="11.42578125" style="104"/>
    <col min="11496" max="11496" width="20.7109375" style="104" customWidth="1"/>
    <col min="11497" max="11497" width="4.85546875" style="104" customWidth="1"/>
    <col min="11498" max="11498" width="11.42578125" style="104"/>
    <col min="11499" max="11499" width="24.7109375" style="104" customWidth="1"/>
    <col min="11500" max="11500" width="12.28515625" style="104" customWidth="1"/>
    <col min="11501" max="11501" width="11.42578125" style="104"/>
    <col min="11502" max="11502" width="3.42578125" style="104" customWidth="1"/>
    <col min="11503" max="11503" width="11.42578125" style="104"/>
    <col min="11504" max="11504" width="17.7109375" style="104" customWidth="1"/>
    <col min="11505" max="11505" width="3.42578125" style="104" customWidth="1"/>
    <col min="11506" max="11506" width="11.42578125" style="104"/>
    <col min="11507" max="11507" width="23.7109375" style="104" customWidth="1"/>
    <col min="11508" max="11508" width="10" style="104" customWidth="1"/>
    <col min="11509" max="11509" width="11.42578125" style="104"/>
    <col min="11510" max="11511" width="14.7109375" style="104" customWidth="1"/>
    <col min="11512" max="11512" width="12.85546875" style="104" customWidth="1"/>
    <col min="11513" max="11513" width="3.28515625" style="104" customWidth="1"/>
    <col min="11514" max="11514" width="30.28515625" style="104" customWidth="1"/>
    <col min="11515" max="11515" width="5" style="104" customWidth="1"/>
    <col min="11516" max="11516" width="11.42578125" style="104"/>
    <col min="11517" max="11517" width="14.28515625" style="104" customWidth="1"/>
    <col min="11518" max="11518" width="5.7109375" style="104" customWidth="1"/>
    <col min="11519" max="11519" width="11.42578125" style="104"/>
    <col min="11520" max="11520" width="17.28515625" style="104" customWidth="1"/>
    <col min="11521" max="11521" width="12.7109375" style="104" customWidth="1"/>
    <col min="11522" max="11522" width="11.42578125" style="104"/>
    <col min="11523" max="11523" width="5.28515625" style="104" customWidth="1"/>
    <col min="11524" max="11524" width="11.42578125" style="104"/>
    <col min="11525" max="11525" width="17" style="104" customWidth="1"/>
    <col min="11526" max="11526" width="6.28515625" style="104" customWidth="1"/>
    <col min="11527" max="11527" width="11.42578125" style="104"/>
    <col min="11528" max="11528" width="14.28515625" style="104" customWidth="1"/>
    <col min="11529" max="11529" width="7.5703125" style="104" customWidth="1"/>
    <col min="11530" max="11530" width="11.42578125" style="104"/>
    <col min="11531" max="11532" width="14.28515625" style="104" customWidth="1"/>
    <col min="11533" max="11533" width="20.85546875" style="104" customWidth="1"/>
    <col min="11534" max="11534" width="14.42578125" style="104" customWidth="1"/>
    <col min="11535" max="11535" width="15" style="104" customWidth="1"/>
    <col min="11536" max="11536" width="2.7109375" style="104" customWidth="1"/>
    <col min="11537" max="11537" width="11.7109375" style="104" customWidth="1"/>
    <col min="11538" max="11538" width="11.5703125" style="104" customWidth="1"/>
    <col min="11539" max="11539" width="2.28515625" style="104" customWidth="1"/>
    <col min="11540" max="11540" width="41" style="104" customWidth="1"/>
    <col min="11541" max="11541" width="14.28515625" style="104" customWidth="1"/>
    <col min="11542" max="11543" width="11.5703125" style="104" customWidth="1"/>
    <col min="11544" max="11544" width="21.85546875" style="104" customWidth="1"/>
    <col min="11545" max="11736" width="11.42578125" style="104"/>
    <col min="11737" max="11737" width="21.85546875" style="104" customWidth="1"/>
    <col min="11738" max="11738" width="13.85546875" style="104" customWidth="1"/>
    <col min="11739" max="11739" width="38.7109375" style="104" customWidth="1"/>
    <col min="11740" max="11740" width="3" style="104" bestFit="1" customWidth="1"/>
    <col min="11741" max="11741" width="32.28515625" style="104" customWidth="1"/>
    <col min="11742" max="11742" width="46.28515625" style="104" customWidth="1"/>
    <col min="11743" max="11743" width="19" style="104" customWidth="1"/>
    <col min="11744" max="11744" width="11.42578125" style="104"/>
    <col min="11745" max="11745" width="17.7109375" style="104" customWidth="1"/>
    <col min="11746" max="11746" width="11.42578125" style="104"/>
    <col min="11747" max="11747" width="22.28515625" style="104" customWidth="1"/>
    <col min="11748" max="11748" width="5.28515625" style="104" customWidth="1"/>
    <col min="11749" max="11749" width="36.28515625" style="104" customWidth="1"/>
    <col min="11750" max="11750" width="5.7109375" style="104" customWidth="1"/>
    <col min="11751" max="11751" width="11.42578125" style="104"/>
    <col min="11752" max="11752" width="20.7109375" style="104" customWidth="1"/>
    <col min="11753" max="11753" width="4.85546875" style="104" customWidth="1"/>
    <col min="11754" max="11754" width="11.42578125" style="104"/>
    <col min="11755" max="11755" width="24.7109375" style="104" customWidth="1"/>
    <col min="11756" max="11756" width="12.28515625" style="104" customWidth="1"/>
    <col min="11757" max="11757" width="11.42578125" style="104"/>
    <col min="11758" max="11758" width="3.42578125" style="104" customWidth="1"/>
    <col min="11759" max="11759" width="11.42578125" style="104"/>
    <col min="11760" max="11760" width="17.7109375" style="104" customWidth="1"/>
    <col min="11761" max="11761" width="3.42578125" style="104" customWidth="1"/>
    <col min="11762" max="11762" width="11.42578125" style="104"/>
    <col min="11763" max="11763" width="23.7109375" style="104" customWidth="1"/>
    <col min="11764" max="11764" width="10" style="104" customWidth="1"/>
    <col min="11765" max="11765" width="11.42578125" style="104"/>
    <col min="11766" max="11767" width="14.7109375" style="104" customWidth="1"/>
    <col min="11768" max="11768" width="12.85546875" style="104" customWidth="1"/>
    <col min="11769" max="11769" width="3.28515625" style="104" customWidth="1"/>
    <col min="11770" max="11770" width="30.28515625" style="104" customWidth="1"/>
    <col min="11771" max="11771" width="5" style="104" customWidth="1"/>
    <col min="11772" max="11772" width="11.42578125" style="104"/>
    <col min="11773" max="11773" width="14.28515625" style="104" customWidth="1"/>
    <col min="11774" max="11774" width="5.7109375" style="104" customWidth="1"/>
    <col min="11775" max="11775" width="11.42578125" style="104"/>
    <col min="11776" max="11776" width="17.28515625" style="104" customWidth="1"/>
    <col min="11777" max="11777" width="12.7109375" style="104" customWidth="1"/>
    <col min="11778" max="11778" width="11.42578125" style="104"/>
    <col min="11779" max="11779" width="5.28515625" style="104" customWidth="1"/>
    <col min="11780" max="11780" width="11.42578125" style="104"/>
    <col min="11781" max="11781" width="17" style="104" customWidth="1"/>
    <col min="11782" max="11782" width="6.28515625" style="104" customWidth="1"/>
    <col min="11783" max="11783" width="11.42578125" style="104"/>
    <col min="11784" max="11784" width="14.28515625" style="104" customWidth="1"/>
    <col min="11785" max="11785" width="7.5703125" style="104" customWidth="1"/>
    <col min="11786" max="11786" width="11.42578125" style="104"/>
    <col min="11787" max="11788" width="14.28515625" style="104" customWidth="1"/>
    <col min="11789" max="11789" width="20.85546875" style="104" customWidth="1"/>
    <col min="11790" max="11790" width="14.42578125" style="104" customWidth="1"/>
    <col min="11791" max="11791" width="15" style="104" customWidth="1"/>
    <col min="11792" max="11792" width="2.7109375" style="104" customWidth="1"/>
    <col min="11793" max="11793" width="11.7109375" style="104" customWidth="1"/>
    <col min="11794" max="11794" width="11.5703125" style="104" customWidth="1"/>
    <col min="11795" max="11795" width="2.28515625" style="104" customWidth="1"/>
    <col min="11796" max="11796" width="41" style="104" customWidth="1"/>
    <col min="11797" max="11797" width="14.28515625" style="104" customWidth="1"/>
    <col min="11798" max="11799" width="11.5703125" style="104" customWidth="1"/>
    <col min="11800" max="11800" width="21.85546875" style="104" customWidth="1"/>
    <col min="11801" max="11992" width="11.42578125" style="104"/>
    <col min="11993" max="11993" width="21.85546875" style="104" customWidth="1"/>
    <col min="11994" max="11994" width="13.85546875" style="104" customWidth="1"/>
    <col min="11995" max="11995" width="38.7109375" style="104" customWidth="1"/>
    <col min="11996" max="11996" width="3" style="104" bestFit="1" customWidth="1"/>
    <col min="11997" max="11997" width="32.28515625" style="104" customWidth="1"/>
    <col min="11998" max="11998" width="46.28515625" style="104" customWidth="1"/>
    <col min="11999" max="11999" width="19" style="104" customWidth="1"/>
    <col min="12000" max="12000" width="11.42578125" style="104"/>
    <col min="12001" max="12001" width="17.7109375" style="104" customWidth="1"/>
    <col min="12002" max="12002" width="11.42578125" style="104"/>
    <col min="12003" max="12003" width="22.28515625" style="104" customWidth="1"/>
    <col min="12004" max="12004" width="5.28515625" style="104" customWidth="1"/>
    <col min="12005" max="12005" width="36.28515625" style="104" customWidth="1"/>
    <col min="12006" max="12006" width="5.7109375" style="104" customWidth="1"/>
    <col min="12007" max="12007" width="11.42578125" style="104"/>
    <col min="12008" max="12008" width="20.7109375" style="104" customWidth="1"/>
    <col min="12009" max="12009" width="4.85546875" style="104" customWidth="1"/>
    <col min="12010" max="12010" width="11.42578125" style="104"/>
    <col min="12011" max="12011" width="24.7109375" style="104" customWidth="1"/>
    <col min="12012" max="12012" width="12.28515625" style="104" customWidth="1"/>
    <col min="12013" max="12013" width="11.42578125" style="104"/>
    <col min="12014" max="12014" width="3.42578125" style="104" customWidth="1"/>
    <col min="12015" max="12015" width="11.42578125" style="104"/>
    <col min="12016" max="12016" width="17.7109375" style="104" customWidth="1"/>
    <col min="12017" max="12017" width="3.42578125" style="104" customWidth="1"/>
    <col min="12018" max="12018" width="11.42578125" style="104"/>
    <col min="12019" max="12019" width="23.7109375" style="104" customWidth="1"/>
    <col min="12020" max="12020" width="10" style="104" customWidth="1"/>
    <col min="12021" max="12021" width="11.42578125" style="104"/>
    <col min="12022" max="12023" width="14.7109375" style="104" customWidth="1"/>
    <col min="12024" max="12024" width="12.85546875" style="104" customWidth="1"/>
    <col min="12025" max="12025" width="3.28515625" style="104" customWidth="1"/>
    <col min="12026" max="12026" width="30.28515625" style="104" customWidth="1"/>
    <col min="12027" max="12027" width="5" style="104" customWidth="1"/>
    <col min="12028" max="12028" width="11.42578125" style="104"/>
    <col min="12029" max="12029" width="14.28515625" style="104" customWidth="1"/>
    <col min="12030" max="12030" width="5.7109375" style="104" customWidth="1"/>
    <col min="12031" max="12031" width="11.42578125" style="104"/>
    <col min="12032" max="12032" width="17.28515625" style="104" customWidth="1"/>
    <col min="12033" max="12033" width="12.7109375" style="104" customWidth="1"/>
    <col min="12034" max="12034" width="11.42578125" style="104"/>
    <col min="12035" max="12035" width="5.28515625" style="104" customWidth="1"/>
    <col min="12036" max="12036" width="11.42578125" style="104"/>
    <col min="12037" max="12037" width="17" style="104" customWidth="1"/>
    <col min="12038" max="12038" width="6.28515625" style="104" customWidth="1"/>
    <col min="12039" max="12039" width="11.42578125" style="104"/>
    <col min="12040" max="12040" width="14.28515625" style="104" customWidth="1"/>
    <col min="12041" max="12041" width="7.5703125" style="104" customWidth="1"/>
    <col min="12042" max="12042" width="11.42578125" style="104"/>
    <col min="12043" max="12044" width="14.28515625" style="104" customWidth="1"/>
    <col min="12045" max="12045" width="20.85546875" style="104" customWidth="1"/>
    <col min="12046" max="12046" width="14.42578125" style="104" customWidth="1"/>
    <col min="12047" max="12047" width="15" style="104" customWidth="1"/>
    <col min="12048" max="12048" width="2.7109375" style="104" customWidth="1"/>
    <col min="12049" max="12049" width="11.7109375" style="104" customWidth="1"/>
    <col min="12050" max="12050" width="11.5703125" style="104" customWidth="1"/>
    <col min="12051" max="12051" width="2.28515625" style="104" customWidth="1"/>
    <col min="12052" max="12052" width="41" style="104" customWidth="1"/>
    <col min="12053" max="12053" width="14.28515625" style="104" customWidth="1"/>
    <col min="12054" max="12055" width="11.5703125" style="104" customWidth="1"/>
    <col min="12056" max="12056" width="21.85546875" style="104" customWidth="1"/>
    <col min="12057" max="12248" width="11.42578125" style="104"/>
    <col min="12249" max="12249" width="21.85546875" style="104" customWidth="1"/>
    <col min="12250" max="12250" width="13.85546875" style="104" customWidth="1"/>
    <col min="12251" max="12251" width="38.7109375" style="104" customWidth="1"/>
    <col min="12252" max="12252" width="3" style="104" bestFit="1" customWidth="1"/>
    <col min="12253" max="12253" width="32.28515625" style="104" customWidth="1"/>
    <col min="12254" max="12254" width="46.28515625" style="104" customWidth="1"/>
    <col min="12255" max="12255" width="19" style="104" customWidth="1"/>
    <col min="12256" max="12256" width="11.42578125" style="104"/>
    <col min="12257" max="12257" width="17.7109375" style="104" customWidth="1"/>
    <col min="12258" max="12258" width="11.42578125" style="104"/>
    <col min="12259" max="12259" width="22.28515625" style="104" customWidth="1"/>
    <col min="12260" max="12260" width="5.28515625" style="104" customWidth="1"/>
    <col min="12261" max="12261" width="36.28515625" style="104" customWidth="1"/>
    <col min="12262" max="12262" width="5.7109375" style="104" customWidth="1"/>
    <col min="12263" max="12263" width="11.42578125" style="104"/>
    <col min="12264" max="12264" width="20.7109375" style="104" customWidth="1"/>
    <col min="12265" max="12265" width="4.85546875" style="104" customWidth="1"/>
    <col min="12266" max="12266" width="11.42578125" style="104"/>
    <col min="12267" max="12267" width="24.7109375" style="104" customWidth="1"/>
    <col min="12268" max="12268" width="12.28515625" style="104" customWidth="1"/>
    <col min="12269" max="12269" width="11.42578125" style="104"/>
    <col min="12270" max="12270" width="3.42578125" style="104" customWidth="1"/>
    <col min="12271" max="12271" width="11.42578125" style="104"/>
    <col min="12272" max="12272" width="17.7109375" style="104" customWidth="1"/>
    <col min="12273" max="12273" width="3.42578125" style="104" customWidth="1"/>
    <col min="12274" max="12274" width="11.42578125" style="104"/>
    <col min="12275" max="12275" width="23.7109375" style="104" customWidth="1"/>
    <col min="12276" max="12276" width="10" style="104" customWidth="1"/>
    <col min="12277" max="12277" width="11.42578125" style="104"/>
    <col min="12278" max="12279" width="14.7109375" style="104" customWidth="1"/>
    <col min="12280" max="12280" width="12.85546875" style="104" customWidth="1"/>
    <col min="12281" max="12281" width="3.28515625" style="104" customWidth="1"/>
    <col min="12282" max="12282" width="30.28515625" style="104" customWidth="1"/>
    <col min="12283" max="12283" width="5" style="104" customWidth="1"/>
    <col min="12284" max="12284" width="11.42578125" style="104"/>
    <col min="12285" max="12285" width="14.28515625" style="104" customWidth="1"/>
    <col min="12286" max="12286" width="5.7109375" style="104" customWidth="1"/>
    <col min="12287" max="12287" width="11.42578125" style="104"/>
    <col min="12288" max="12288" width="17.28515625" style="104" customWidth="1"/>
    <col min="12289" max="12289" width="12.7109375" style="104" customWidth="1"/>
    <col min="12290" max="12290" width="11.42578125" style="104"/>
    <col min="12291" max="12291" width="5.28515625" style="104" customWidth="1"/>
    <col min="12292" max="12292" width="11.42578125" style="104"/>
    <col min="12293" max="12293" width="17" style="104" customWidth="1"/>
    <col min="12294" max="12294" width="6.28515625" style="104" customWidth="1"/>
    <col min="12295" max="12295" width="11.42578125" style="104"/>
    <col min="12296" max="12296" width="14.28515625" style="104" customWidth="1"/>
    <col min="12297" max="12297" width="7.5703125" style="104" customWidth="1"/>
    <col min="12298" max="12298" width="11.42578125" style="104"/>
    <col min="12299" max="12300" width="14.28515625" style="104" customWidth="1"/>
    <col min="12301" max="12301" width="20.85546875" style="104" customWidth="1"/>
    <col min="12302" max="12302" width="14.42578125" style="104" customWidth="1"/>
    <col min="12303" max="12303" width="15" style="104" customWidth="1"/>
    <col min="12304" max="12304" width="2.7109375" style="104" customWidth="1"/>
    <col min="12305" max="12305" width="11.7109375" style="104" customWidth="1"/>
    <col min="12306" max="12306" width="11.5703125" style="104" customWidth="1"/>
    <col min="12307" max="12307" width="2.28515625" style="104" customWidth="1"/>
    <col min="12308" max="12308" width="41" style="104" customWidth="1"/>
    <col min="12309" max="12309" width="14.28515625" style="104" customWidth="1"/>
    <col min="12310" max="12311" width="11.5703125" style="104" customWidth="1"/>
    <col min="12312" max="12312" width="21.85546875" style="104" customWidth="1"/>
    <col min="12313" max="12504" width="11.42578125" style="104"/>
    <col min="12505" max="12505" width="21.85546875" style="104" customWidth="1"/>
    <col min="12506" max="12506" width="13.85546875" style="104" customWidth="1"/>
    <col min="12507" max="12507" width="38.7109375" style="104" customWidth="1"/>
    <col min="12508" max="12508" width="3" style="104" bestFit="1" customWidth="1"/>
    <col min="12509" max="12509" width="32.28515625" style="104" customWidth="1"/>
    <col min="12510" max="12510" width="46.28515625" style="104" customWidth="1"/>
    <col min="12511" max="12511" width="19" style="104" customWidth="1"/>
    <col min="12512" max="12512" width="11.42578125" style="104"/>
    <col min="12513" max="12513" width="17.7109375" style="104" customWidth="1"/>
    <col min="12514" max="12514" width="11.42578125" style="104"/>
    <col min="12515" max="12515" width="22.28515625" style="104" customWidth="1"/>
    <col min="12516" max="12516" width="5.28515625" style="104" customWidth="1"/>
    <col min="12517" max="12517" width="36.28515625" style="104" customWidth="1"/>
    <col min="12518" max="12518" width="5.7109375" style="104" customWidth="1"/>
    <col min="12519" max="12519" width="11.42578125" style="104"/>
    <col min="12520" max="12520" width="20.7109375" style="104" customWidth="1"/>
    <col min="12521" max="12521" width="4.85546875" style="104" customWidth="1"/>
    <col min="12522" max="12522" width="11.42578125" style="104"/>
    <col min="12523" max="12523" width="24.7109375" style="104" customWidth="1"/>
    <col min="12524" max="12524" width="12.28515625" style="104" customWidth="1"/>
    <col min="12525" max="12525" width="11.42578125" style="104"/>
    <col min="12526" max="12526" width="3.42578125" style="104" customWidth="1"/>
    <col min="12527" max="12527" width="11.42578125" style="104"/>
    <col min="12528" max="12528" width="17.7109375" style="104" customWidth="1"/>
    <col min="12529" max="12529" width="3.42578125" style="104" customWidth="1"/>
    <col min="12530" max="12530" width="11.42578125" style="104"/>
    <col min="12531" max="12531" width="23.7109375" style="104" customWidth="1"/>
    <col min="12532" max="12532" width="10" style="104" customWidth="1"/>
    <col min="12533" max="12533" width="11.42578125" style="104"/>
    <col min="12534" max="12535" width="14.7109375" style="104" customWidth="1"/>
    <col min="12536" max="12536" width="12.85546875" style="104" customWidth="1"/>
    <col min="12537" max="12537" width="3.28515625" style="104" customWidth="1"/>
    <col min="12538" max="12538" width="30.28515625" style="104" customWidth="1"/>
    <col min="12539" max="12539" width="5" style="104" customWidth="1"/>
    <col min="12540" max="12540" width="11.42578125" style="104"/>
    <col min="12541" max="12541" width="14.28515625" style="104" customWidth="1"/>
    <col min="12542" max="12542" width="5.7109375" style="104" customWidth="1"/>
    <col min="12543" max="12543" width="11.42578125" style="104"/>
    <col min="12544" max="12544" width="17.28515625" style="104" customWidth="1"/>
    <col min="12545" max="12545" width="12.7109375" style="104" customWidth="1"/>
    <col min="12546" max="12546" width="11.42578125" style="104"/>
    <col min="12547" max="12547" width="5.28515625" style="104" customWidth="1"/>
    <col min="12548" max="12548" width="11.42578125" style="104"/>
    <col min="12549" max="12549" width="17" style="104" customWidth="1"/>
    <col min="12550" max="12550" width="6.28515625" style="104" customWidth="1"/>
    <col min="12551" max="12551" width="11.42578125" style="104"/>
    <col min="12552" max="12552" width="14.28515625" style="104" customWidth="1"/>
    <col min="12553" max="12553" width="7.5703125" style="104" customWidth="1"/>
    <col min="12554" max="12554" width="11.42578125" style="104"/>
    <col min="12555" max="12556" width="14.28515625" style="104" customWidth="1"/>
    <col min="12557" max="12557" width="20.85546875" style="104" customWidth="1"/>
    <col min="12558" max="12558" width="14.42578125" style="104" customWidth="1"/>
    <col min="12559" max="12559" width="15" style="104" customWidth="1"/>
    <col min="12560" max="12560" width="2.7109375" style="104" customWidth="1"/>
    <col min="12561" max="12561" width="11.7109375" style="104" customWidth="1"/>
    <col min="12562" max="12562" width="11.5703125" style="104" customWidth="1"/>
    <col min="12563" max="12563" width="2.28515625" style="104" customWidth="1"/>
    <col min="12564" max="12564" width="41" style="104" customWidth="1"/>
    <col min="12565" max="12565" width="14.28515625" style="104" customWidth="1"/>
    <col min="12566" max="12567" width="11.5703125" style="104" customWidth="1"/>
    <col min="12568" max="12568" width="21.85546875" style="104" customWidth="1"/>
    <col min="12569" max="12760" width="11.42578125" style="104"/>
    <col min="12761" max="12761" width="21.85546875" style="104" customWidth="1"/>
    <col min="12762" max="12762" width="13.85546875" style="104" customWidth="1"/>
    <col min="12763" max="12763" width="38.7109375" style="104" customWidth="1"/>
    <col min="12764" max="12764" width="3" style="104" bestFit="1" customWidth="1"/>
    <col min="12765" max="12765" width="32.28515625" style="104" customWidth="1"/>
    <col min="12766" max="12766" width="46.28515625" style="104" customWidth="1"/>
    <col min="12767" max="12767" width="19" style="104" customWidth="1"/>
    <col min="12768" max="12768" width="11.42578125" style="104"/>
    <col min="12769" max="12769" width="17.7109375" style="104" customWidth="1"/>
    <col min="12770" max="12770" width="11.42578125" style="104"/>
    <col min="12771" max="12771" width="22.28515625" style="104" customWidth="1"/>
    <col min="12772" max="12772" width="5.28515625" style="104" customWidth="1"/>
    <col min="12773" max="12773" width="36.28515625" style="104" customWidth="1"/>
    <col min="12774" max="12774" width="5.7109375" style="104" customWidth="1"/>
    <col min="12775" max="12775" width="11.42578125" style="104"/>
    <col min="12776" max="12776" width="20.7109375" style="104" customWidth="1"/>
    <col min="12777" max="12777" width="4.85546875" style="104" customWidth="1"/>
    <col min="12778" max="12778" width="11.42578125" style="104"/>
    <col min="12779" max="12779" width="24.7109375" style="104" customWidth="1"/>
    <col min="12780" max="12780" width="12.28515625" style="104" customWidth="1"/>
    <col min="12781" max="12781" width="11.42578125" style="104"/>
    <col min="12782" max="12782" width="3.42578125" style="104" customWidth="1"/>
    <col min="12783" max="12783" width="11.42578125" style="104"/>
    <col min="12784" max="12784" width="17.7109375" style="104" customWidth="1"/>
    <col min="12785" max="12785" width="3.42578125" style="104" customWidth="1"/>
    <col min="12786" max="12786" width="11.42578125" style="104"/>
    <col min="12787" max="12787" width="23.7109375" style="104" customWidth="1"/>
    <col min="12788" max="12788" width="10" style="104" customWidth="1"/>
    <col min="12789" max="12789" width="11.42578125" style="104"/>
    <col min="12790" max="12791" width="14.7109375" style="104" customWidth="1"/>
    <col min="12792" max="12792" width="12.85546875" style="104" customWidth="1"/>
    <col min="12793" max="12793" width="3.28515625" style="104" customWidth="1"/>
    <col min="12794" max="12794" width="30.28515625" style="104" customWidth="1"/>
    <col min="12795" max="12795" width="5" style="104" customWidth="1"/>
    <col min="12796" max="12796" width="11.42578125" style="104"/>
    <col min="12797" max="12797" width="14.28515625" style="104" customWidth="1"/>
    <col min="12798" max="12798" width="5.7109375" style="104" customWidth="1"/>
    <col min="12799" max="12799" width="11.42578125" style="104"/>
    <col min="12800" max="12800" width="17.28515625" style="104" customWidth="1"/>
    <col min="12801" max="12801" width="12.7109375" style="104" customWidth="1"/>
    <col min="12802" max="12802" width="11.42578125" style="104"/>
    <col min="12803" max="12803" width="5.28515625" style="104" customWidth="1"/>
    <col min="12804" max="12804" width="11.42578125" style="104"/>
    <col min="12805" max="12805" width="17" style="104" customWidth="1"/>
    <col min="12806" max="12806" width="6.28515625" style="104" customWidth="1"/>
    <col min="12807" max="12807" width="11.42578125" style="104"/>
    <col min="12808" max="12808" width="14.28515625" style="104" customWidth="1"/>
    <col min="12809" max="12809" width="7.5703125" style="104" customWidth="1"/>
    <col min="12810" max="12810" width="11.42578125" style="104"/>
    <col min="12811" max="12812" width="14.28515625" style="104" customWidth="1"/>
    <col min="12813" max="12813" width="20.85546875" style="104" customWidth="1"/>
    <col min="12814" max="12814" width="14.42578125" style="104" customWidth="1"/>
    <col min="12815" max="12815" width="15" style="104" customWidth="1"/>
    <col min="12816" max="12816" width="2.7109375" style="104" customWidth="1"/>
    <col min="12817" max="12817" width="11.7109375" style="104" customWidth="1"/>
    <col min="12818" max="12818" width="11.5703125" style="104" customWidth="1"/>
    <col min="12819" max="12819" width="2.28515625" style="104" customWidth="1"/>
    <col min="12820" max="12820" width="41" style="104" customWidth="1"/>
    <col min="12821" max="12821" width="14.28515625" style="104" customWidth="1"/>
    <col min="12822" max="12823" width="11.5703125" style="104" customWidth="1"/>
    <col min="12824" max="12824" width="21.85546875" style="104" customWidth="1"/>
    <col min="12825" max="13016" width="11.42578125" style="104"/>
    <col min="13017" max="13017" width="21.85546875" style="104" customWidth="1"/>
    <col min="13018" max="13018" width="13.85546875" style="104" customWidth="1"/>
    <col min="13019" max="13019" width="38.7109375" style="104" customWidth="1"/>
    <col min="13020" max="13020" width="3" style="104" bestFit="1" customWidth="1"/>
    <col min="13021" max="13021" width="32.28515625" style="104" customWidth="1"/>
    <col min="13022" max="13022" width="46.28515625" style="104" customWidth="1"/>
    <col min="13023" max="13023" width="19" style="104" customWidth="1"/>
    <col min="13024" max="13024" width="11.42578125" style="104"/>
    <col min="13025" max="13025" width="17.7109375" style="104" customWidth="1"/>
    <col min="13026" max="13026" width="11.42578125" style="104"/>
    <col min="13027" max="13027" width="22.28515625" style="104" customWidth="1"/>
    <col min="13028" max="13028" width="5.28515625" style="104" customWidth="1"/>
    <col min="13029" max="13029" width="36.28515625" style="104" customWidth="1"/>
    <col min="13030" max="13030" width="5.7109375" style="104" customWidth="1"/>
    <col min="13031" max="13031" width="11.42578125" style="104"/>
    <col min="13032" max="13032" width="20.7109375" style="104" customWidth="1"/>
    <col min="13033" max="13033" width="4.85546875" style="104" customWidth="1"/>
    <col min="13034" max="13034" width="11.42578125" style="104"/>
    <col min="13035" max="13035" width="24.7109375" style="104" customWidth="1"/>
    <col min="13036" max="13036" width="12.28515625" style="104" customWidth="1"/>
    <col min="13037" max="13037" width="11.42578125" style="104"/>
    <col min="13038" max="13038" width="3.42578125" style="104" customWidth="1"/>
    <col min="13039" max="13039" width="11.42578125" style="104"/>
    <col min="13040" max="13040" width="17.7109375" style="104" customWidth="1"/>
    <col min="13041" max="13041" width="3.42578125" style="104" customWidth="1"/>
    <col min="13042" max="13042" width="11.42578125" style="104"/>
    <col min="13043" max="13043" width="23.7109375" style="104" customWidth="1"/>
    <col min="13044" max="13044" width="10" style="104" customWidth="1"/>
    <col min="13045" max="13045" width="11.42578125" style="104"/>
    <col min="13046" max="13047" width="14.7109375" style="104" customWidth="1"/>
    <col min="13048" max="13048" width="12.85546875" style="104" customWidth="1"/>
    <col min="13049" max="13049" width="3.28515625" style="104" customWidth="1"/>
    <col min="13050" max="13050" width="30.28515625" style="104" customWidth="1"/>
    <col min="13051" max="13051" width="5" style="104" customWidth="1"/>
    <col min="13052" max="13052" width="11.42578125" style="104"/>
    <col min="13053" max="13053" width="14.28515625" style="104" customWidth="1"/>
    <col min="13054" max="13054" width="5.7109375" style="104" customWidth="1"/>
    <col min="13055" max="13055" width="11.42578125" style="104"/>
    <col min="13056" max="13056" width="17.28515625" style="104" customWidth="1"/>
    <col min="13057" max="13057" width="12.7109375" style="104" customWidth="1"/>
    <col min="13058" max="13058" width="11.42578125" style="104"/>
    <col min="13059" max="13059" width="5.28515625" style="104" customWidth="1"/>
    <col min="13060" max="13060" width="11.42578125" style="104"/>
    <col min="13061" max="13061" width="17" style="104" customWidth="1"/>
    <col min="13062" max="13062" width="6.28515625" style="104" customWidth="1"/>
    <col min="13063" max="13063" width="11.42578125" style="104"/>
    <col min="13064" max="13064" width="14.28515625" style="104" customWidth="1"/>
    <col min="13065" max="13065" width="7.5703125" style="104" customWidth="1"/>
    <col min="13066" max="13066" width="11.42578125" style="104"/>
    <col min="13067" max="13068" width="14.28515625" style="104" customWidth="1"/>
    <col min="13069" max="13069" width="20.85546875" style="104" customWidth="1"/>
    <col min="13070" max="13070" width="14.42578125" style="104" customWidth="1"/>
    <col min="13071" max="13071" width="15" style="104" customWidth="1"/>
    <col min="13072" max="13072" width="2.7109375" style="104" customWidth="1"/>
    <col min="13073" max="13073" width="11.7109375" style="104" customWidth="1"/>
    <col min="13074" max="13074" width="11.5703125" style="104" customWidth="1"/>
    <col min="13075" max="13075" width="2.28515625" style="104" customWidth="1"/>
    <col min="13076" max="13076" width="41" style="104" customWidth="1"/>
    <col min="13077" max="13077" width="14.28515625" style="104" customWidth="1"/>
    <col min="13078" max="13079" width="11.5703125" style="104" customWidth="1"/>
    <col min="13080" max="13080" width="21.85546875" style="104" customWidth="1"/>
    <col min="13081" max="13272" width="11.42578125" style="104"/>
    <col min="13273" max="13273" width="21.85546875" style="104" customWidth="1"/>
    <col min="13274" max="13274" width="13.85546875" style="104" customWidth="1"/>
    <col min="13275" max="13275" width="38.7109375" style="104" customWidth="1"/>
    <col min="13276" max="13276" width="3" style="104" bestFit="1" customWidth="1"/>
    <col min="13277" max="13277" width="32.28515625" style="104" customWidth="1"/>
    <col min="13278" max="13278" width="46.28515625" style="104" customWidth="1"/>
    <col min="13279" max="13279" width="19" style="104" customWidth="1"/>
    <col min="13280" max="13280" width="11.42578125" style="104"/>
    <col min="13281" max="13281" width="17.7109375" style="104" customWidth="1"/>
    <col min="13282" max="13282" width="11.42578125" style="104"/>
    <col min="13283" max="13283" width="22.28515625" style="104" customWidth="1"/>
    <col min="13284" max="13284" width="5.28515625" style="104" customWidth="1"/>
    <col min="13285" max="13285" width="36.28515625" style="104" customWidth="1"/>
    <col min="13286" max="13286" width="5.7109375" style="104" customWidth="1"/>
    <col min="13287" max="13287" width="11.42578125" style="104"/>
    <col min="13288" max="13288" width="20.7109375" style="104" customWidth="1"/>
    <col min="13289" max="13289" width="4.85546875" style="104" customWidth="1"/>
    <col min="13290" max="13290" width="11.42578125" style="104"/>
    <col min="13291" max="13291" width="24.7109375" style="104" customWidth="1"/>
    <col min="13292" max="13292" width="12.28515625" style="104" customWidth="1"/>
    <col min="13293" max="13293" width="11.42578125" style="104"/>
    <col min="13294" max="13294" width="3.42578125" style="104" customWidth="1"/>
    <col min="13295" max="13295" width="11.42578125" style="104"/>
    <col min="13296" max="13296" width="17.7109375" style="104" customWidth="1"/>
    <col min="13297" max="13297" width="3.42578125" style="104" customWidth="1"/>
    <col min="13298" max="13298" width="11.42578125" style="104"/>
    <col min="13299" max="13299" width="23.7109375" style="104" customWidth="1"/>
    <col min="13300" max="13300" width="10" style="104" customWidth="1"/>
    <col min="13301" max="13301" width="11.42578125" style="104"/>
    <col min="13302" max="13303" width="14.7109375" style="104" customWidth="1"/>
    <col min="13304" max="13304" width="12.85546875" style="104" customWidth="1"/>
    <col min="13305" max="13305" width="3.28515625" style="104" customWidth="1"/>
    <col min="13306" max="13306" width="30.28515625" style="104" customWidth="1"/>
    <col min="13307" max="13307" width="5" style="104" customWidth="1"/>
    <col min="13308" max="13308" width="11.42578125" style="104"/>
    <col min="13309" max="13309" width="14.28515625" style="104" customWidth="1"/>
    <col min="13310" max="13310" width="5.7109375" style="104" customWidth="1"/>
    <col min="13311" max="13311" width="11.42578125" style="104"/>
    <col min="13312" max="13312" width="17.28515625" style="104" customWidth="1"/>
    <col min="13313" max="13313" width="12.7109375" style="104" customWidth="1"/>
    <col min="13314" max="13314" width="11.42578125" style="104"/>
    <col min="13315" max="13315" width="5.28515625" style="104" customWidth="1"/>
    <col min="13316" max="13316" width="11.42578125" style="104"/>
    <col min="13317" max="13317" width="17" style="104" customWidth="1"/>
    <col min="13318" max="13318" width="6.28515625" style="104" customWidth="1"/>
    <col min="13319" max="13319" width="11.42578125" style="104"/>
    <col min="13320" max="13320" width="14.28515625" style="104" customWidth="1"/>
    <col min="13321" max="13321" width="7.5703125" style="104" customWidth="1"/>
    <col min="13322" max="13322" width="11.42578125" style="104"/>
    <col min="13323" max="13324" width="14.28515625" style="104" customWidth="1"/>
    <col min="13325" max="13325" width="20.85546875" style="104" customWidth="1"/>
    <col min="13326" max="13326" width="14.42578125" style="104" customWidth="1"/>
    <col min="13327" max="13327" width="15" style="104" customWidth="1"/>
    <col min="13328" max="13328" width="2.7109375" style="104" customWidth="1"/>
    <col min="13329" max="13329" width="11.7109375" style="104" customWidth="1"/>
    <col min="13330" max="13330" width="11.5703125" style="104" customWidth="1"/>
    <col min="13331" max="13331" width="2.28515625" style="104" customWidth="1"/>
    <col min="13332" max="13332" width="41" style="104" customWidth="1"/>
    <col min="13333" max="13333" width="14.28515625" style="104" customWidth="1"/>
    <col min="13334" max="13335" width="11.5703125" style="104" customWidth="1"/>
    <col min="13336" max="13336" width="21.85546875" style="104" customWidth="1"/>
    <col min="13337" max="13528" width="11.42578125" style="104"/>
    <col min="13529" max="13529" width="21.85546875" style="104" customWidth="1"/>
    <col min="13530" max="13530" width="13.85546875" style="104" customWidth="1"/>
    <col min="13531" max="13531" width="38.7109375" style="104" customWidth="1"/>
    <col min="13532" max="13532" width="3" style="104" bestFit="1" customWidth="1"/>
    <col min="13533" max="13533" width="32.28515625" style="104" customWidth="1"/>
    <col min="13534" max="13534" width="46.28515625" style="104" customWidth="1"/>
    <col min="13535" max="13535" width="19" style="104" customWidth="1"/>
    <col min="13536" max="13536" width="11.42578125" style="104"/>
    <col min="13537" max="13537" width="17.7109375" style="104" customWidth="1"/>
    <col min="13538" max="13538" width="11.42578125" style="104"/>
    <col min="13539" max="13539" width="22.28515625" style="104" customWidth="1"/>
    <col min="13540" max="13540" width="5.28515625" style="104" customWidth="1"/>
    <col min="13541" max="13541" width="36.28515625" style="104" customWidth="1"/>
    <col min="13542" max="13542" width="5.7109375" style="104" customWidth="1"/>
    <col min="13543" max="13543" width="11.42578125" style="104"/>
    <col min="13544" max="13544" width="20.7109375" style="104" customWidth="1"/>
    <col min="13545" max="13545" width="4.85546875" style="104" customWidth="1"/>
    <col min="13546" max="13546" width="11.42578125" style="104"/>
    <col min="13547" max="13547" width="24.7109375" style="104" customWidth="1"/>
    <col min="13548" max="13548" width="12.28515625" style="104" customWidth="1"/>
    <col min="13549" max="13549" width="11.42578125" style="104"/>
    <col min="13550" max="13550" width="3.42578125" style="104" customWidth="1"/>
    <col min="13551" max="13551" width="11.42578125" style="104"/>
    <col min="13552" max="13552" width="17.7109375" style="104" customWidth="1"/>
    <col min="13553" max="13553" width="3.42578125" style="104" customWidth="1"/>
    <col min="13554" max="13554" width="11.42578125" style="104"/>
    <col min="13555" max="13555" width="23.7109375" style="104" customWidth="1"/>
    <col min="13556" max="13556" width="10" style="104" customWidth="1"/>
    <col min="13557" max="13557" width="11.42578125" style="104"/>
    <col min="13558" max="13559" width="14.7109375" style="104" customWidth="1"/>
    <col min="13560" max="13560" width="12.85546875" style="104" customWidth="1"/>
    <col min="13561" max="13561" width="3.28515625" style="104" customWidth="1"/>
    <col min="13562" max="13562" width="30.28515625" style="104" customWidth="1"/>
    <col min="13563" max="13563" width="5" style="104" customWidth="1"/>
    <col min="13564" max="13564" width="11.42578125" style="104"/>
    <col min="13565" max="13565" width="14.28515625" style="104" customWidth="1"/>
    <col min="13566" max="13566" width="5.7109375" style="104" customWidth="1"/>
    <col min="13567" max="13567" width="11.42578125" style="104"/>
    <col min="13568" max="13568" width="17.28515625" style="104" customWidth="1"/>
    <col min="13569" max="13569" width="12.7109375" style="104" customWidth="1"/>
    <col min="13570" max="13570" width="11.42578125" style="104"/>
    <col min="13571" max="13571" width="5.28515625" style="104" customWidth="1"/>
    <col min="13572" max="13572" width="11.42578125" style="104"/>
    <col min="13573" max="13573" width="17" style="104" customWidth="1"/>
    <col min="13574" max="13574" width="6.28515625" style="104" customWidth="1"/>
    <col min="13575" max="13575" width="11.42578125" style="104"/>
    <col min="13576" max="13576" width="14.28515625" style="104" customWidth="1"/>
    <col min="13577" max="13577" width="7.5703125" style="104" customWidth="1"/>
    <col min="13578" max="13578" width="11.42578125" style="104"/>
    <col min="13579" max="13580" width="14.28515625" style="104" customWidth="1"/>
    <col min="13581" max="13581" width="20.85546875" style="104" customWidth="1"/>
    <col min="13582" max="13582" width="14.42578125" style="104" customWidth="1"/>
    <col min="13583" max="13583" width="15" style="104" customWidth="1"/>
    <col min="13584" max="13584" width="2.7109375" style="104" customWidth="1"/>
    <col min="13585" max="13585" width="11.7109375" style="104" customWidth="1"/>
    <col min="13586" max="13586" width="11.5703125" style="104" customWidth="1"/>
    <col min="13587" max="13587" width="2.28515625" style="104" customWidth="1"/>
    <col min="13588" max="13588" width="41" style="104" customWidth="1"/>
    <col min="13589" max="13589" width="14.28515625" style="104" customWidth="1"/>
    <col min="13590" max="13591" width="11.5703125" style="104" customWidth="1"/>
    <col min="13592" max="13592" width="21.85546875" style="104" customWidth="1"/>
    <col min="13593" max="13784" width="11.42578125" style="104"/>
    <col min="13785" max="13785" width="21.85546875" style="104" customWidth="1"/>
    <col min="13786" max="13786" width="13.85546875" style="104" customWidth="1"/>
    <col min="13787" max="13787" width="38.7109375" style="104" customWidth="1"/>
    <col min="13788" max="13788" width="3" style="104" bestFit="1" customWidth="1"/>
    <col min="13789" max="13789" width="32.28515625" style="104" customWidth="1"/>
    <col min="13790" max="13790" width="46.28515625" style="104" customWidth="1"/>
    <col min="13791" max="13791" width="19" style="104" customWidth="1"/>
    <col min="13792" max="13792" width="11.42578125" style="104"/>
    <col min="13793" max="13793" width="17.7109375" style="104" customWidth="1"/>
    <col min="13794" max="13794" width="11.42578125" style="104"/>
    <col min="13795" max="13795" width="22.28515625" style="104" customWidth="1"/>
    <col min="13796" max="13796" width="5.28515625" style="104" customWidth="1"/>
    <col min="13797" max="13797" width="36.28515625" style="104" customWidth="1"/>
    <col min="13798" max="13798" width="5.7109375" style="104" customWidth="1"/>
    <col min="13799" max="13799" width="11.42578125" style="104"/>
    <col min="13800" max="13800" width="20.7109375" style="104" customWidth="1"/>
    <col min="13801" max="13801" width="4.85546875" style="104" customWidth="1"/>
    <col min="13802" max="13802" width="11.42578125" style="104"/>
    <col min="13803" max="13803" width="24.7109375" style="104" customWidth="1"/>
    <col min="13804" max="13804" width="12.28515625" style="104" customWidth="1"/>
    <col min="13805" max="13805" width="11.42578125" style="104"/>
    <col min="13806" max="13806" width="3.42578125" style="104" customWidth="1"/>
    <col min="13807" max="13807" width="11.42578125" style="104"/>
    <col min="13808" max="13808" width="17.7109375" style="104" customWidth="1"/>
    <col min="13809" max="13809" width="3.42578125" style="104" customWidth="1"/>
    <col min="13810" max="13810" width="11.42578125" style="104"/>
    <col min="13811" max="13811" width="23.7109375" style="104" customWidth="1"/>
    <col min="13812" max="13812" width="10" style="104" customWidth="1"/>
    <col min="13813" max="13813" width="11.42578125" style="104"/>
    <col min="13814" max="13815" width="14.7109375" style="104" customWidth="1"/>
    <col min="13816" max="13816" width="12.85546875" style="104" customWidth="1"/>
    <col min="13817" max="13817" width="3.28515625" style="104" customWidth="1"/>
    <col min="13818" max="13818" width="30.28515625" style="104" customWidth="1"/>
    <col min="13819" max="13819" width="5" style="104" customWidth="1"/>
    <col min="13820" max="13820" width="11.42578125" style="104"/>
    <col min="13821" max="13821" width="14.28515625" style="104" customWidth="1"/>
    <col min="13822" max="13822" width="5.7109375" style="104" customWidth="1"/>
    <col min="13823" max="13823" width="11.42578125" style="104"/>
    <col min="13824" max="13824" width="17.28515625" style="104" customWidth="1"/>
    <col min="13825" max="13825" width="12.7109375" style="104" customWidth="1"/>
    <col min="13826" max="13826" width="11.42578125" style="104"/>
    <col min="13827" max="13827" width="5.28515625" style="104" customWidth="1"/>
    <col min="13828" max="13828" width="11.42578125" style="104"/>
    <col min="13829" max="13829" width="17" style="104" customWidth="1"/>
    <col min="13830" max="13830" width="6.28515625" style="104" customWidth="1"/>
    <col min="13831" max="13831" width="11.42578125" style="104"/>
    <col min="13832" max="13832" width="14.28515625" style="104" customWidth="1"/>
    <col min="13833" max="13833" width="7.5703125" style="104" customWidth="1"/>
    <col min="13834" max="13834" width="11.42578125" style="104"/>
    <col min="13835" max="13836" width="14.28515625" style="104" customWidth="1"/>
    <col min="13837" max="13837" width="20.85546875" style="104" customWidth="1"/>
    <col min="13838" max="13838" width="14.42578125" style="104" customWidth="1"/>
    <col min="13839" max="13839" width="15" style="104" customWidth="1"/>
    <col min="13840" max="13840" width="2.7109375" style="104" customWidth="1"/>
    <col min="13841" max="13841" width="11.7109375" style="104" customWidth="1"/>
    <col min="13842" max="13842" width="11.5703125" style="104" customWidth="1"/>
    <col min="13843" max="13843" width="2.28515625" style="104" customWidth="1"/>
    <col min="13844" max="13844" width="41" style="104" customWidth="1"/>
    <col min="13845" max="13845" width="14.28515625" style="104" customWidth="1"/>
    <col min="13846" max="13847" width="11.5703125" style="104" customWidth="1"/>
    <col min="13848" max="13848" width="21.85546875" style="104" customWidth="1"/>
    <col min="13849" max="14040" width="11.42578125" style="104"/>
    <col min="14041" max="14041" width="21.85546875" style="104" customWidth="1"/>
    <col min="14042" max="14042" width="13.85546875" style="104" customWidth="1"/>
    <col min="14043" max="14043" width="38.7109375" style="104" customWidth="1"/>
    <col min="14044" max="14044" width="3" style="104" bestFit="1" customWidth="1"/>
    <col min="14045" max="14045" width="32.28515625" style="104" customWidth="1"/>
    <col min="14046" max="14046" width="46.28515625" style="104" customWidth="1"/>
    <col min="14047" max="14047" width="19" style="104" customWidth="1"/>
    <col min="14048" max="14048" width="11.42578125" style="104"/>
    <col min="14049" max="14049" width="17.7109375" style="104" customWidth="1"/>
    <col min="14050" max="14050" width="11.42578125" style="104"/>
    <col min="14051" max="14051" width="22.28515625" style="104" customWidth="1"/>
    <col min="14052" max="14052" width="5.28515625" style="104" customWidth="1"/>
    <col min="14053" max="14053" width="36.28515625" style="104" customWidth="1"/>
    <col min="14054" max="14054" width="5.7109375" style="104" customWidth="1"/>
    <col min="14055" max="14055" width="11.42578125" style="104"/>
    <col min="14056" max="14056" width="20.7109375" style="104" customWidth="1"/>
    <col min="14057" max="14057" width="4.85546875" style="104" customWidth="1"/>
    <col min="14058" max="14058" width="11.42578125" style="104"/>
    <col min="14059" max="14059" width="24.7109375" style="104" customWidth="1"/>
    <col min="14060" max="14060" width="12.28515625" style="104" customWidth="1"/>
    <col min="14061" max="14061" width="11.42578125" style="104"/>
    <col min="14062" max="14062" width="3.42578125" style="104" customWidth="1"/>
    <col min="14063" max="14063" width="11.42578125" style="104"/>
    <col min="14064" max="14064" width="17.7109375" style="104" customWidth="1"/>
    <col min="14065" max="14065" width="3.42578125" style="104" customWidth="1"/>
    <col min="14066" max="14066" width="11.42578125" style="104"/>
    <col min="14067" max="14067" width="23.7109375" style="104" customWidth="1"/>
    <col min="14068" max="14068" width="10" style="104" customWidth="1"/>
    <col min="14069" max="14069" width="11.42578125" style="104"/>
    <col min="14070" max="14071" width="14.7109375" style="104" customWidth="1"/>
    <col min="14072" max="14072" width="12.85546875" style="104" customWidth="1"/>
    <col min="14073" max="14073" width="3.28515625" style="104" customWidth="1"/>
    <col min="14074" max="14074" width="30.28515625" style="104" customWidth="1"/>
    <col min="14075" max="14075" width="5" style="104" customWidth="1"/>
    <col min="14076" max="14076" width="11.42578125" style="104"/>
    <col min="14077" max="14077" width="14.28515625" style="104" customWidth="1"/>
    <col min="14078" max="14078" width="5.7109375" style="104" customWidth="1"/>
    <col min="14079" max="14079" width="11.42578125" style="104"/>
    <col min="14080" max="14080" width="17.28515625" style="104" customWidth="1"/>
    <col min="14081" max="14081" width="12.7109375" style="104" customWidth="1"/>
    <col min="14082" max="14082" width="11.42578125" style="104"/>
    <col min="14083" max="14083" width="5.28515625" style="104" customWidth="1"/>
    <col min="14084" max="14084" width="11.42578125" style="104"/>
    <col min="14085" max="14085" width="17" style="104" customWidth="1"/>
    <col min="14086" max="14086" width="6.28515625" style="104" customWidth="1"/>
    <col min="14087" max="14087" width="11.42578125" style="104"/>
    <col min="14088" max="14088" width="14.28515625" style="104" customWidth="1"/>
    <col min="14089" max="14089" width="7.5703125" style="104" customWidth="1"/>
    <col min="14090" max="14090" width="11.42578125" style="104"/>
    <col min="14091" max="14092" width="14.28515625" style="104" customWidth="1"/>
    <col min="14093" max="14093" width="20.85546875" style="104" customWidth="1"/>
    <col min="14094" max="14094" width="14.42578125" style="104" customWidth="1"/>
    <col min="14095" max="14095" width="15" style="104" customWidth="1"/>
    <col min="14096" max="14096" width="2.7109375" style="104" customWidth="1"/>
    <col min="14097" max="14097" width="11.7109375" style="104" customWidth="1"/>
    <col min="14098" max="14098" width="11.5703125" style="104" customWidth="1"/>
    <col min="14099" max="14099" width="2.28515625" style="104" customWidth="1"/>
    <col min="14100" max="14100" width="41" style="104" customWidth="1"/>
    <col min="14101" max="14101" width="14.28515625" style="104" customWidth="1"/>
    <col min="14102" max="14103" width="11.5703125" style="104" customWidth="1"/>
    <col min="14104" max="14104" width="21.85546875" style="104" customWidth="1"/>
    <col min="14105" max="14296" width="11.42578125" style="104"/>
    <col min="14297" max="14297" width="21.85546875" style="104" customWidth="1"/>
    <col min="14298" max="14298" width="13.85546875" style="104" customWidth="1"/>
    <col min="14299" max="14299" width="38.7109375" style="104" customWidth="1"/>
    <col min="14300" max="14300" width="3" style="104" bestFit="1" customWidth="1"/>
    <col min="14301" max="14301" width="32.28515625" style="104" customWidth="1"/>
    <col min="14302" max="14302" width="46.28515625" style="104" customWidth="1"/>
    <col min="14303" max="14303" width="19" style="104" customWidth="1"/>
    <col min="14304" max="14304" width="11.42578125" style="104"/>
    <col min="14305" max="14305" width="17.7109375" style="104" customWidth="1"/>
    <col min="14306" max="14306" width="11.42578125" style="104"/>
    <col min="14307" max="14307" width="22.28515625" style="104" customWidth="1"/>
    <col min="14308" max="14308" width="5.28515625" style="104" customWidth="1"/>
    <col min="14309" max="14309" width="36.28515625" style="104" customWidth="1"/>
    <col min="14310" max="14310" width="5.7109375" style="104" customWidth="1"/>
    <col min="14311" max="14311" width="11.42578125" style="104"/>
    <col min="14312" max="14312" width="20.7109375" style="104" customWidth="1"/>
    <col min="14313" max="14313" width="4.85546875" style="104" customWidth="1"/>
    <col min="14314" max="14314" width="11.42578125" style="104"/>
    <col min="14315" max="14315" width="24.7109375" style="104" customWidth="1"/>
    <col min="14316" max="14316" width="12.28515625" style="104" customWidth="1"/>
    <col min="14317" max="14317" width="11.42578125" style="104"/>
    <col min="14318" max="14318" width="3.42578125" style="104" customWidth="1"/>
    <col min="14319" max="14319" width="11.42578125" style="104"/>
    <col min="14320" max="14320" width="17.7109375" style="104" customWidth="1"/>
    <col min="14321" max="14321" width="3.42578125" style="104" customWidth="1"/>
    <col min="14322" max="14322" width="11.42578125" style="104"/>
    <col min="14323" max="14323" width="23.7109375" style="104" customWidth="1"/>
    <col min="14324" max="14324" width="10" style="104" customWidth="1"/>
    <col min="14325" max="14325" width="11.42578125" style="104"/>
    <col min="14326" max="14327" width="14.7109375" style="104" customWidth="1"/>
    <col min="14328" max="14328" width="12.85546875" style="104" customWidth="1"/>
    <col min="14329" max="14329" width="3.28515625" style="104" customWidth="1"/>
    <col min="14330" max="14330" width="30.28515625" style="104" customWidth="1"/>
    <col min="14331" max="14331" width="5" style="104" customWidth="1"/>
    <col min="14332" max="14332" width="11.42578125" style="104"/>
    <col min="14333" max="14333" width="14.28515625" style="104" customWidth="1"/>
    <col min="14334" max="14334" width="5.7109375" style="104" customWidth="1"/>
    <col min="14335" max="14335" width="11.42578125" style="104"/>
    <col min="14336" max="14336" width="17.28515625" style="104" customWidth="1"/>
    <col min="14337" max="14337" width="12.7109375" style="104" customWidth="1"/>
    <col min="14338" max="14338" width="11.42578125" style="104"/>
    <col min="14339" max="14339" width="5.28515625" style="104" customWidth="1"/>
    <col min="14340" max="14340" width="11.42578125" style="104"/>
    <col min="14341" max="14341" width="17" style="104" customWidth="1"/>
    <col min="14342" max="14342" width="6.28515625" style="104" customWidth="1"/>
    <col min="14343" max="14343" width="11.42578125" style="104"/>
    <col min="14344" max="14344" width="14.28515625" style="104" customWidth="1"/>
    <col min="14345" max="14345" width="7.5703125" style="104" customWidth="1"/>
    <col min="14346" max="14346" width="11.42578125" style="104"/>
    <col min="14347" max="14348" width="14.28515625" style="104" customWidth="1"/>
    <col min="14349" max="14349" width="20.85546875" style="104" customWidth="1"/>
    <col min="14350" max="14350" width="14.42578125" style="104" customWidth="1"/>
    <col min="14351" max="14351" width="15" style="104" customWidth="1"/>
    <col min="14352" max="14352" width="2.7109375" style="104" customWidth="1"/>
    <col min="14353" max="14353" width="11.7109375" style="104" customWidth="1"/>
    <col min="14354" max="14354" width="11.5703125" style="104" customWidth="1"/>
    <col min="14355" max="14355" width="2.28515625" style="104" customWidth="1"/>
    <col min="14356" max="14356" width="41" style="104" customWidth="1"/>
    <col min="14357" max="14357" width="14.28515625" style="104" customWidth="1"/>
    <col min="14358" max="14359" width="11.5703125" style="104" customWidth="1"/>
    <col min="14360" max="14360" width="21.85546875" style="104" customWidth="1"/>
    <col min="14361" max="14552" width="11.42578125" style="104"/>
    <col min="14553" max="14553" width="21.85546875" style="104" customWidth="1"/>
    <col min="14554" max="14554" width="13.85546875" style="104" customWidth="1"/>
    <col min="14555" max="14555" width="38.7109375" style="104" customWidth="1"/>
    <col min="14556" max="14556" width="3" style="104" bestFit="1" customWidth="1"/>
    <col min="14557" max="14557" width="32.28515625" style="104" customWidth="1"/>
    <col min="14558" max="14558" width="46.28515625" style="104" customWidth="1"/>
    <col min="14559" max="14559" width="19" style="104" customWidth="1"/>
    <col min="14560" max="14560" width="11.42578125" style="104"/>
    <col min="14561" max="14561" width="17.7109375" style="104" customWidth="1"/>
    <col min="14562" max="14562" width="11.42578125" style="104"/>
    <col min="14563" max="14563" width="22.28515625" style="104" customWidth="1"/>
    <col min="14564" max="14564" width="5.28515625" style="104" customWidth="1"/>
    <col min="14565" max="14565" width="36.28515625" style="104" customWidth="1"/>
    <col min="14566" max="14566" width="5.7109375" style="104" customWidth="1"/>
    <col min="14567" max="14567" width="11.42578125" style="104"/>
    <col min="14568" max="14568" width="20.7109375" style="104" customWidth="1"/>
    <col min="14569" max="14569" width="4.85546875" style="104" customWidth="1"/>
    <col min="14570" max="14570" width="11.42578125" style="104"/>
    <col min="14571" max="14571" width="24.7109375" style="104" customWidth="1"/>
    <col min="14572" max="14572" width="12.28515625" style="104" customWidth="1"/>
    <col min="14573" max="14573" width="11.42578125" style="104"/>
    <col min="14574" max="14574" width="3.42578125" style="104" customWidth="1"/>
    <col min="14575" max="14575" width="11.42578125" style="104"/>
    <col min="14576" max="14576" width="17.7109375" style="104" customWidth="1"/>
    <col min="14577" max="14577" width="3.42578125" style="104" customWidth="1"/>
    <col min="14578" max="14578" width="11.42578125" style="104"/>
    <col min="14579" max="14579" width="23.7109375" style="104" customWidth="1"/>
    <col min="14580" max="14580" width="10" style="104" customWidth="1"/>
    <col min="14581" max="14581" width="11.42578125" style="104"/>
    <col min="14582" max="14583" width="14.7109375" style="104" customWidth="1"/>
    <col min="14584" max="14584" width="12.85546875" style="104" customWidth="1"/>
    <col min="14585" max="14585" width="3.28515625" style="104" customWidth="1"/>
    <col min="14586" max="14586" width="30.28515625" style="104" customWidth="1"/>
    <col min="14587" max="14587" width="5" style="104" customWidth="1"/>
    <col min="14588" max="14588" width="11.42578125" style="104"/>
    <col min="14589" max="14589" width="14.28515625" style="104" customWidth="1"/>
    <col min="14590" max="14590" width="5.7109375" style="104" customWidth="1"/>
    <col min="14591" max="14591" width="11.42578125" style="104"/>
    <col min="14592" max="14592" width="17.28515625" style="104" customWidth="1"/>
    <col min="14593" max="14593" width="12.7109375" style="104" customWidth="1"/>
    <col min="14594" max="14594" width="11.42578125" style="104"/>
    <col min="14595" max="14595" width="5.28515625" style="104" customWidth="1"/>
    <col min="14596" max="14596" width="11.42578125" style="104"/>
    <col min="14597" max="14597" width="17" style="104" customWidth="1"/>
    <col min="14598" max="14598" width="6.28515625" style="104" customWidth="1"/>
    <col min="14599" max="14599" width="11.42578125" style="104"/>
    <col min="14600" max="14600" width="14.28515625" style="104" customWidth="1"/>
    <col min="14601" max="14601" width="7.5703125" style="104" customWidth="1"/>
    <col min="14602" max="14602" width="11.42578125" style="104"/>
    <col min="14603" max="14604" width="14.28515625" style="104" customWidth="1"/>
    <col min="14605" max="14605" width="20.85546875" style="104" customWidth="1"/>
    <col min="14606" max="14606" width="14.42578125" style="104" customWidth="1"/>
    <col min="14607" max="14607" width="15" style="104" customWidth="1"/>
    <col min="14608" max="14608" width="2.7109375" style="104" customWidth="1"/>
    <col min="14609" max="14609" width="11.7109375" style="104" customWidth="1"/>
    <col min="14610" max="14610" width="11.5703125" style="104" customWidth="1"/>
    <col min="14611" max="14611" width="2.28515625" style="104" customWidth="1"/>
    <col min="14612" max="14612" width="41" style="104" customWidth="1"/>
    <col min="14613" max="14613" width="14.28515625" style="104" customWidth="1"/>
    <col min="14614" max="14615" width="11.5703125" style="104" customWidth="1"/>
    <col min="14616" max="14616" width="21.85546875" style="104" customWidth="1"/>
    <col min="14617" max="14808" width="11.42578125" style="104"/>
    <col min="14809" max="14809" width="21.85546875" style="104" customWidth="1"/>
    <col min="14810" max="14810" width="13.85546875" style="104" customWidth="1"/>
    <col min="14811" max="14811" width="38.7109375" style="104" customWidth="1"/>
    <col min="14812" max="14812" width="3" style="104" bestFit="1" customWidth="1"/>
    <col min="14813" max="14813" width="32.28515625" style="104" customWidth="1"/>
    <col min="14814" max="14814" width="46.28515625" style="104" customWidth="1"/>
    <col min="14815" max="14815" width="19" style="104" customWidth="1"/>
    <col min="14816" max="14816" width="11.42578125" style="104"/>
    <col min="14817" max="14817" width="17.7109375" style="104" customWidth="1"/>
    <col min="14818" max="14818" width="11.42578125" style="104"/>
    <col min="14819" max="14819" width="22.28515625" style="104" customWidth="1"/>
    <col min="14820" max="14820" width="5.28515625" style="104" customWidth="1"/>
    <col min="14821" max="14821" width="36.28515625" style="104" customWidth="1"/>
    <col min="14822" max="14822" width="5.7109375" style="104" customWidth="1"/>
    <col min="14823" max="14823" width="11.42578125" style="104"/>
    <col min="14824" max="14824" width="20.7109375" style="104" customWidth="1"/>
    <col min="14825" max="14825" width="4.85546875" style="104" customWidth="1"/>
    <col min="14826" max="14826" width="11.42578125" style="104"/>
    <col min="14827" max="14827" width="24.7109375" style="104" customWidth="1"/>
    <col min="14828" max="14828" width="12.28515625" style="104" customWidth="1"/>
    <col min="14829" max="14829" width="11.42578125" style="104"/>
    <col min="14830" max="14830" width="3.42578125" style="104" customWidth="1"/>
    <col min="14831" max="14831" width="11.42578125" style="104"/>
    <col min="14832" max="14832" width="17.7109375" style="104" customWidth="1"/>
    <col min="14833" max="14833" width="3.42578125" style="104" customWidth="1"/>
    <col min="14834" max="14834" width="11.42578125" style="104"/>
    <col min="14835" max="14835" width="23.7109375" style="104" customWidth="1"/>
    <col min="14836" max="14836" width="10" style="104" customWidth="1"/>
    <col min="14837" max="14837" width="11.42578125" style="104"/>
    <col min="14838" max="14839" width="14.7109375" style="104" customWidth="1"/>
    <col min="14840" max="14840" width="12.85546875" style="104" customWidth="1"/>
    <col min="14841" max="14841" width="3.28515625" style="104" customWidth="1"/>
    <col min="14842" max="14842" width="30.28515625" style="104" customWidth="1"/>
    <col min="14843" max="14843" width="5" style="104" customWidth="1"/>
    <col min="14844" max="14844" width="11.42578125" style="104"/>
    <col min="14845" max="14845" width="14.28515625" style="104" customWidth="1"/>
    <col min="14846" max="14846" width="5.7109375" style="104" customWidth="1"/>
    <col min="14847" max="14847" width="11.42578125" style="104"/>
    <col min="14848" max="14848" width="17.28515625" style="104" customWidth="1"/>
    <col min="14849" max="14849" width="12.7109375" style="104" customWidth="1"/>
    <col min="14850" max="14850" width="11.42578125" style="104"/>
    <col min="14851" max="14851" width="5.28515625" style="104" customWidth="1"/>
    <col min="14852" max="14852" width="11.42578125" style="104"/>
    <col min="14853" max="14853" width="17" style="104" customWidth="1"/>
    <col min="14854" max="14854" width="6.28515625" style="104" customWidth="1"/>
    <col min="14855" max="14855" width="11.42578125" style="104"/>
    <col min="14856" max="14856" width="14.28515625" style="104" customWidth="1"/>
    <col min="14857" max="14857" width="7.5703125" style="104" customWidth="1"/>
    <col min="14858" max="14858" width="11.42578125" style="104"/>
    <col min="14859" max="14860" width="14.28515625" style="104" customWidth="1"/>
    <col min="14861" max="14861" width="20.85546875" style="104" customWidth="1"/>
    <col min="14862" max="14862" width="14.42578125" style="104" customWidth="1"/>
    <col min="14863" max="14863" width="15" style="104" customWidth="1"/>
    <col min="14864" max="14864" width="2.7109375" style="104" customWidth="1"/>
    <col min="14865" max="14865" width="11.7109375" style="104" customWidth="1"/>
    <col min="14866" max="14866" width="11.5703125" style="104" customWidth="1"/>
    <col min="14867" max="14867" width="2.28515625" style="104" customWidth="1"/>
    <col min="14868" max="14868" width="41" style="104" customWidth="1"/>
    <col min="14869" max="14869" width="14.28515625" style="104" customWidth="1"/>
    <col min="14870" max="14871" width="11.5703125" style="104" customWidth="1"/>
    <col min="14872" max="14872" width="21.85546875" style="104" customWidth="1"/>
    <col min="14873" max="15064" width="11.42578125" style="104"/>
    <col min="15065" max="15065" width="21.85546875" style="104" customWidth="1"/>
    <col min="15066" max="15066" width="13.85546875" style="104" customWidth="1"/>
    <col min="15067" max="15067" width="38.7109375" style="104" customWidth="1"/>
    <col min="15068" max="15068" width="3" style="104" bestFit="1" customWidth="1"/>
    <col min="15069" max="15069" width="32.28515625" style="104" customWidth="1"/>
    <col min="15070" max="15070" width="46.28515625" style="104" customWidth="1"/>
    <col min="15071" max="15071" width="19" style="104" customWidth="1"/>
    <col min="15072" max="15072" width="11.42578125" style="104"/>
    <col min="15073" max="15073" width="17.7109375" style="104" customWidth="1"/>
    <col min="15074" max="15074" width="11.42578125" style="104"/>
    <col min="15075" max="15075" width="22.28515625" style="104" customWidth="1"/>
    <col min="15076" max="15076" width="5.28515625" style="104" customWidth="1"/>
    <col min="15077" max="15077" width="36.28515625" style="104" customWidth="1"/>
    <col min="15078" max="15078" width="5.7109375" style="104" customWidth="1"/>
    <col min="15079" max="15079" width="11.42578125" style="104"/>
    <col min="15080" max="15080" width="20.7109375" style="104" customWidth="1"/>
    <col min="15081" max="15081" width="4.85546875" style="104" customWidth="1"/>
    <col min="15082" max="15082" width="11.42578125" style="104"/>
    <col min="15083" max="15083" width="24.7109375" style="104" customWidth="1"/>
    <col min="15084" max="15084" width="12.28515625" style="104" customWidth="1"/>
    <col min="15085" max="15085" width="11.42578125" style="104"/>
    <col min="15086" max="15086" width="3.42578125" style="104" customWidth="1"/>
    <col min="15087" max="15087" width="11.42578125" style="104"/>
    <col min="15088" max="15088" width="17.7109375" style="104" customWidth="1"/>
    <col min="15089" max="15089" width="3.42578125" style="104" customWidth="1"/>
    <col min="15090" max="15090" width="11.42578125" style="104"/>
    <col min="15091" max="15091" width="23.7109375" style="104" customWidth="1"/>
    <col min="15092" max="15092" width="10" style="104" customWidth="1"/>
    <col min="15093" max="15093" width="11.42578125" style="104"/>
    <col min="15094" max="15095" width="14.7109375" style="104" customWidth="1"/>
    <col min="15096" max="15096" width="12.85546875" style="104" customWidth="1"/>
    <col min="15097" max="15097" width="3.28515625" style="104" customWidth="1"/>
    <col min="15098" max="15098" width="30.28515625" style="104" customWidth="1"/>
    <col min="15099" max="15099" width="5" style="104" customWidth="1"/>
    <col min="15100" max="15100" width="11.42578125" style="104"/>
    <col min="15101" max="15101" width="14.28515625" style="104" customWidth="1"/>
    <col min="15102" max="15102" width="5.7109375" style="104" customWidth="1"/>
    <col min="15103" max="15103" width="11.42578125" style="104"/>
    <col min="15104" max="15104" width="17.28515625" style="104" customWidth="1"/>
    <col min="15105" max="15105" width="12.7109375" style="104" customWidth="1"/>
    <col min="15106" max="15106" width="11.42578125" style="104"/>
    <col min="15107" max="15107" width="5.28515625" style="104" customWidth="1"/>
    <col min="15108" max="15108" width="11.42578125" style="104"/>
    <col min="15109" max="15109" width="17" style="104" customWidth="1"/>
    <col min="15110" max="15110" width="6.28515625" style="104" customWidth="1"/>
    <col min="15111" max="15111" width="11.42578125" style="104"/>
    <col min="15112" max="15112" width="14.28515625" style="104" customWidth="1"/>
    <col min="15113" max="15113" width="7.5703125" style="104" customWidth="1"/>
    <col min="15114" max="15114" width="11.42578125" style="104"/>
    <col min="15115" max="15116" width="14.28515625" style="104" customWidth="1"/>
    <col min="15117" max="15117" width="20.85546875" style="104" customWidth="1"/>
    <col min="15118" max="15118" width="14.42578125" style="104" customWidth="1"/>
    <col min="15119" max="15119" width="15" style="104" customWidth="1"/>
    <col min="15120" max="15120" width="2.7109375" style="104" customWidth="1"/>
    <col min="15121" max="15121" width="11.7109375" style="104" customWidth="1"/>
    <col min="15122" max="15122" width="11.5703125" style="104" customWidth="1"/>
    <col min="15123" max="15123" width="2.28515625" style="104" customWidth="1"/>
    <col min="15124" max="15124" width="41" style="104" customWidth="1"/>
    <col min="15125" max="15125" width="14.28515625" style="104" customWidth="1"/>
    <col min="15126" max="15127" width="11.5703125" style="104" customWidth="1"/>
    <col min="15128" max="15128" width="21.85546875" style="104" customWidth="1"/>
    <col min="15129" max="15320" width="11.42578125" style="104"/>
    <col min="15321" max="15321" width="21.85546875" style="104" customWidth="1"/>
    <col min="15322" max="15322" width="13.85546875" style="104" customWidth="1"/>
    <col min="15323" max="15323" width="38.7109375" style="104" customWidth="1"/>
    <col min="15324" max="15324" width="3" style="104" bestFit="1" customWidth="1"/>
    <col min="15325" max="15325" width="32.28515625" style="104" customWidth="1"/>
    <col min="15326" max="15326" width="46.28515625" style="104" customWidth="1"/>
    <col min="15327" max="15327" width="19" style="104" customWidth="1"/>
    <col min="15328" max="15328" width="11.42578125" style="104"/>
    <col min="15329" max="15329" width="17.7109375" style="104" customWidth="1"/>
    <col min="15330" max="15330" width="11.42578125" style="104"/>
    <col min="15331" max="15331" width="22.28515625" style="104" customWidth="1"/>
    <col min="15332" max="15332" width="5.28515625" style="104" customWidth="1"/>
    <col min="15333" max="15333" width="36.28515625" style="104" customWidth="1"/>
    <col min="15334" max="15334" width="5.7109375" style="104" customWidth="1"/>
    <col min="15335" max="15335" width="11.42578125" style="104"/>
    <col min="15336" max="15336" width="20.7109375" style="104" customWidth="1"/>
    <col min="15337" max="15337" width="4.85546875" style="104" customWidth="1"/>
    <col min="15338" max="15338" width="11.42578125" style="104"/>
    <col min="15339" max="15339" width="24.7109375" style="104" customWidth="1"/>
    <col min="15340" max="15340" width="12.28515625" style="104" customWidth="1"/>
    <col min="15341" max="15341" width="11.42578125" style="104"/>
    <col min="15342" max="15342" width="3.42578125" style="104" customWidth="1"/>
    <col min="15343" max="15343" width="11.42578125" style="104"/>
    <col min="15344" max="15344" width="17.7109375" style="104" customWidth="1"/>
    <col min="15345" max="15345" width="3.42578125" style="104" customWidth="1"/>
    <col min="15346" max="15346" width="11.42578125" style="104"/>
    <col min="15347" max="15347" width="23.7109375" style="104" customWidth="1"/>
    <col min="15348" max="15348" width="10" style="104" customWidth="1"/>
    <col min="15349" max="15349" width="11.42578125" style="104"/>
    <col min="15350" max="15351" width="14.7109375" style="104" customWidth="1"/>
    <col min="15352" max="15352" width="12.85546875" style="104" customWidth="1"/>
    <col min="15353" max="15353" width="3.28515625" style="104" customWidth="1"/>
    <col min="15354" max="15354" width="30.28515625" style="104" customWidth="1"/>
    <col min="15355" max="15355" width="5" style="104" customWidth="1"/>
    <col min="15356" max="15356" width="11.42578125" style="104"/>
    <col min="15357" max="15357" width="14.28515625" style="104" customWidth="1"/>
    <col min="15358" max="15358" width="5.7109375" style="104" customWidth="1"/>
    <col min="15359" max="15359" width="11.42578125" style="104"/>
    <col min="15360" max="15360" width="17.28515625" style="104" customWidth="1"/>
    <col min="15361" max="15361" width="12.7109375" style="104" customWidth="1"/>
    <col min="15362" max="15362" width="11.42578125" style="104"/>
    <col min="15363" max="15363" width="5.28515625" style="104" customWidth="1"/>
    <col min="15364" max="15364" width="11.42578125" style="104"/>
    <col min="15365" max="15365" width="17" style="104" customWidth="1"/>
    <col min="15366" max="15366" width="6.28515625" style="104" customWidth="1"/>
    <col min="15367" max="15367" width="11.42578125" style="104"/>
    <col min="15368" max="15368" width="14.28515625" style="104" customWidth="1"/>
    <col min="15369" max="15369" width="7.5703125" style="104" customWidth="1"/>
    <col min="15370" max="15370" width="11.42578125" style="104"/>
    <col min="15371" max="15372" width="14.28515625" style="104" customWidth="1"/>
    <col min="15373" max="15373" width="20.85546875" style="104" customWidth="1"/>
    <col min="15374" max="15374" width="14.42578125" style="104" customWidth="1"/>
    <col min="15375" max="15375" width="15" style="104" customWidth="1"/>
    <col min="15376" max="15376" width="2.7109375" style="104" customWidth="1"/>
    <col min="15377" max="15377" width="11.7109375" style="104" customWidth="1"/>
    <col min="15378" max="15378" width="11.5703125" style="104" customWidth="1"/>
    <col min="15379" max="15379" width="2.28515625" style="104" customWidth="1"/>
    <col min="15380" max="15380" width="41" style="104" customWidth="1"/>
    <col min="15381" max="15381" width="14.28515625" style="104" customWidth="1"/>
    <col min="15382" max="15383" width="11.5703125" style="104" customWidth="1"/>
    <col min="15384" max="15384" width="21.85546875" style="104" customWidth="1"/>
    <col min="15385" max="15576" width="11.42578125" style="104"/>
    <col min="15577" max="15577" width="21.85546875" style="104" customWidth="1"/>
    <col min="15578" max="15578" width="13.85546875" style="104" customWidth="1"/>
    <col min="15579" max="15579" width="38.7109375" style="104" customWidth="1"/>
    <col min="15580" max="15580" width="3" style="104" bestFit="1" customWidth="1"/>
    <col min="15581" max="15581" width="32.28515625" style="104" customWidth="1"/>
    <col min="15582" max="15582" width="46.28515625" style="104" customWidth="1"/>
    <col min="15583" max="15583" width="19" style="104" customWidth="1"/>
    <col min="15584" max="15584" width="11.42578125" style="104"/>
    <col min="15585" max="15585" width="17.7109375" style="104" customWidth="1"/>
    <col min="15586" max="15586" width="11.42578125" style="104"/>
    <col min="15587" max="15587" width="22.28515625" style="104" customWidth="1"/>
    <col min="15588" max="15588" width="5.28515625" style="104" customWidth="1"/>
    <col min="15589" max="15589" width="36.28515625" style="104" customWidth="1"/>
    <col min="15590" max="15590" width="5.7109375" style="104" customWidth="1"/>
    <col min="15591" max="15591" width="11.42578125" style="104"/>
    <col min="15592" max="15592" width="20.7109375" style="104" customWidth="1"/>
    <col min="15593" max="15593" width="4.85546875" style="104" customWidth="1"/>
    <col min="15594" max="15594" width="11.42578125" style="104"/>
    <col min="15595" max="15595" width="24.7109375" style="104" customWidth="1"/>
    <col min="15596" max="15596" width="12.28515625" style="104" customWidth="1"/>
    <col min="15597" max="15597" width="11.42578125" style="104"/>
    <col min="15598" max="15598" width="3.42578125" style="104" customWidth="1"/>
    <col min="15599" max="15599" width="11.42578125" style="104"/>
    <col min="15600" max="15600" width="17.7109375" style="104" customWidth="1"/>
    <col min="15601" max="15601" width="3.42578125" style="104" customWidth="1"/>
    <col min="15602" max="15602" width="11.42578125" style="104"/>
    <col min="15603" max="15603" width="23.7109375" style="104" customWidth="1"/>
    <col min="15604" max="15604" width="10" style="104" customWidth="1"/>
    <col min="15605" max="15605" width="11.42578125" style="104"/>
    <col min="15606" max="15607" width="14.7109375" style="104" customWidth="1"/>
    <col min="15608" max="15608" width="12.85546875" style="104" customWidth="1"/>
    <col min="15609" max="15609" width="3.28515625" style="104" customWidth="1"/>
    <col min="15610" max="15610" width="30.28515625" style="104" customWidth="1"/>
    <col min="15611" max="15611" width="5" style="104" customWidth="1"/>
    <col min="15612" max="15612" width="11.42578125" style="104"/>
    <col min="15613" max="15613" width="14.28515625" style="104" customWidth="1"/>
    <col min="15614" max="15614" width="5.7109375" style="104" customWidth="1"/>
    <col min="15615" max="15615" width="11.42578125" style="104"/>
    <col min="15616" max="15616" width="17.28515625" style="104" customWidth="1"/>
    <col min="15617" max="15617" width="12.7109375" style="104" customWidth="1"/>
    <col min="15618" max="15618" width="11.42578125" style="104"/>
    <col min="15619" max="15619" width="5.28515625" style="104" customWidth="1"/>
    <col min="15620" max="15620" width="11.42578125" style="104"/>
    <col min="15621" max="15621" width="17" style="104" customWidth="1"/>
    <col min="15622" max="15622" width="6.28515625" style="104" customWidth="1"/>
    <col min="15623" max="15623" width="11.42578125" style="104"/>
    <col min="15624" max="15624" width="14.28515625" style="104" customWidth="1"/>
    <col min="15625" max="15625" width="7.5703125" style="104" customWidth="1"/>
    <col min="15626" max="15626" width="11.42578125" style="104"/>
    <col min="15627" max="15628" width="14.28515625" style="104" customWidth="1"/>
    <col min="15629" max="15629" width="20.85546875" style="104" customWidth="1"/>
    <col min="15630" max="15630" width="14.42578125" style="104" customWidth="1"/>
    <col min="15631" max="15631" width="15" style="104" customWidth="1"/>
    <col min="15632" max="15632" width="2.7109375" style="104" customWidth="1"/>
    <col min="15633" max="15633" width="11.7109375" style="104" customWidth="1"/>
    <col min="15634" max="15634" width="11.5703125" style="104" customWidth="1"/>
    <col min="15635" max="15635" width="2.28515625" style="104" customWidth="1"/>
    <col min="15636" max="15636" width="41" style="104" customWidth="1"/>
    <col min="15637" max="15637" width="14.28515625" style="104" customWidth="1"/>
    <col min="15638" max="15639" width="11.5703125" style="104" customWidth="1"/>
    <col min="15640" max="15640" width="21.85546875" style="104" customWidth="1"/>
    <col min="15641" max="15832" width="11.42578125" style="104"/>
    <col min="15833" max="15833" width="21.85546875" style="104" customWidth="1"/>
    <col min="15834" max="15834" width="13.85546875" style="104" customWidth="1"/>
    <col min="15835" max="15835" width="38.7109375" style="104" customWidth="1"/>
    <col min="15836" max="15836" width="3" style="104" bestFit="1" customWidth="1"/>
    <col min="15837" max="15837" width="32.28515625" style="104" customWidth="1"/>
    <col min="15838" max="15838" width="46.28515625" style="104" customWidth="1"/>
    <col min="15839" max="15839" width="19" style="104" customWidth="1"/>
    <col min="15840" max="15840" width="11.42578125" style="104"/>
    <col min="15841" max="15841" width="17.7109375" style="104" customWidth="1"/>
    <col min="15842" max="15842" width="11.42578125" style="104"/>
    <col min="15843" max="15843" width="22.28515625" style="104" customWidth="1"/>
    <col min="15844" max="15844" width="5.28515625" style="104" customWidth="1"/>
    <col min="15845" max="15845" width="36.28515625" style="104" customWidth="1"/>
    <col min="15846" max="15846" width="5.7109375" style="104" customWidth="1"/>
    <col min="15847" max="15847" width="11.42578125" style="104"/>
    <col min="15848" max="15848" width="20.7109375" style="104" customWidth="1"/>
    <col min="15849" max="15849" width="4.85546875" style="104" customWidth="1"/>
    <col min="15850" max="15850" width="11.42578125" style="104"/>
    <col min="15851" max="15851" width="24.7109375" style="104" customWidth="1"/>
    <col min="15852" max="15852" width="12.28515625" style="104" customWidth="1"/>
    <col min="15853" max="15853" width="11.42578125" style="104"/>
    <col min="15854" max="15854" width="3.42578125" style="104" customWidth="1"/>
    <col min="15855" max="15855" width="11.42578125" style="104"/>
    <col min="15856" max="15856" width="17.7109375" style="104" customWidth="1"/>
    <col min="15857" max="15857" width="3.42578125" style="104" customWidth="1"/>
    <col min="15858" max="15858" width="11.42578125" style="104"/>
    <col min="15859" max="15859" width="23.7109375" style="104" customWidth="1"/>
    <col min="15860" max="15860" width="10" style="104" customWidth="1"/>
    <col min="15861" max="15861" width="11.42578125" style="104"/>
    <col min="15862" max="15863" width="14.7109375" style="104" customWidth="1"/>
    <col min="15864" max="15864" width="12.85546875" style="104" customWidth="1"/>
    <col min="15865" max="15865" width="3.28515625" style="104" customWidth="1"/>
    <col min="15866" max="15866" width="30.28515625" style="104" customWidth="1"/>
    <col min="15867" max="15867" width="5" style="104" customWidth="1"/>
    <col min="15868" max="15868" width="11.42578125" style="104"/>
    <col min="15869" max="15869" width="14.28515625" style="104" customWidth="1"/>
    <col min="15870" max="15870" width="5.7109375" style="104" customWidth="1"/>
    <col min="15871" max="15871" width="11.42578125" style="104"/>
    <col min="15872" max="15872" width="17.28515625" style="104" customWidth="1"/>
    <col min="15873" max="15873" width="12.7109375" style="104" customWidth="1"/>
    <col min="15874" max="15874" width="11.42578125" style="104"/>
    <col min="15875" max="15875" width="5.28515625" style="104" customWidth="1"/>
    <col min="15876" max="15876" width="11.42578125" style="104"/>
    <col min="15877" max="15877" width="17" style="104" customWidth="1"/>
    <col min="15878" max="15878" width="6.28515625" style="104" customWidth="1"/>
    <col min="15879" max="15879" width="11.42578125" style="104"/>
    <col min="15880" max="15880" width="14.28515625" style="104" customWidth="1"/>
    <col min="15881" max="15881" width="7.5703125" style="104" customWidth="1"/>
    <col min="15882" max="15882" width="11.42578125" style="104"/>
    <col min="15883" max="15884" width="14.28515625" style="104" customWidth="1"/>
    <col min="15885" max="15885" width="20.85546875" style="104" customWidth="1"/>
    <col min="15886" max="15886" width="14.42578125" style="104" customWidth="1"/>
    <col min="15887" max="15887" width="15" style="104" customWidth="1"/>
    <col min="15888" max="15888" width="2.7109375" style="104" customWidth="1"/>
    <col min="15889" max="15889" width="11.7109375" style="104" customWidth="1"/>
    <col min="15890" max="15890" width="11.5703125" style="104" customWidth="1"/>
    <col min="15891" max="15891" width="2.28515625" style="104" customWidth="1"/>
    <col min="15892" max="15892" width="41" style="104" customWidth="1"/>
    <col min="15893" max="15893" width="14.28515625" style="104" customWidth="1"/>
    <col min="15894" max="15895" width="11.5703125" style="104" customWidth="1"/>
    <col min="15896" max="15896" width="21.85546875" style="104" customWidth="1"/>
    <col min="15897" max="16088" width="11.42578125" style="104"/>
    <col min="16089" max="16089" width="21.85546875" style="104" customWidth="1"/>
    <col min="16090" max="16090" width="13.85546875" style="104" customWidth="1"/>
    <col min="16091" max="16091" width="38.7109375" style="104" customWidth="1"/>
    <col min="16092" max="16092" width="3" style="104" bestFit="1" customWidth="1"/>
    <col min="16093" max="16093" width="32.28515625" style="104" customWidth="1"/>
    <col min="16094" max="16094" width="46.28515625" style="104" customWidth="1"/>
    <col min="16095" max="16095" width="19" style="104" customWidth="1"/>
    <col min="16096" max="16096" width="11.42578125" style="104"/>
    <col min="16097" max="16097" width="17.7109375" style="104" customWidth="1"/>
    <col min="16098" max="16098" width="11.42578125" style="104"/>
    <col min="16099" max="16099" width="22.28515625" style="104" customWidth="1"/>
    <col min="16100" max="16100" width="5.28515625" style="104" customWidth="1"/>
    <col min="16101" max="16101" width="36.28515625" style="104" customWidth="1"/>
    <col min="16102" max="16102" width="5.7109375" style="104" customWidth="1"/>
    <col min="16103" max="16103" width="11.42578125" style="104"/>
    <col min="16104" max="16104" width="20.7109375" style="104" customWidth="1"/>
    <col min="16105" max="16105" width="4.85546875" style="104" customWidth="1"/>
    <col min="16106" max="16106" width="11.42578125" style="104"/>
    <col min="16107" max="16107" width="24.7109375" style="104" customWidth="1"/>
    <col min="16108" max="16108" width="12.28515625" style="104" customWidth="1"/>
    <col min="16109" max="16109" width="11.42578125" style="104"/>
    <col min="16110" max="16110" width="3.42578125" style="104" customWidth="1"/>
    <col min="16111" max="16111" width="11.42578125" style="104"/>
    <col min="16112" max="16112" width="17.7109375" style="104" customWidth="1"/>
    <col min="16113" max="16113" width="3.42578125" style="104" customWidth="1"/>
    <col min="16114" max="16114" width="11.42578125" style="104"/>
    <col min="16115" max="16115" width="23.7109375" style="104" customWidth="1"/>
    <col min="16116" max="16116" width="10" style="104" customWidth="1"/>
    <col min="16117" max="16117" width="11.42578125" style="104"/>
    <col min="16118" max="16119" width="14.7109375" style="104" customWidth="1"/>
    <col min="16120" max="16120" width="12.85546875" style="104" customWidth="1"/>
    <col min="16121" max="16121" width="3.28515625" style="104" customWidth="1"/>
    <col min="16122" max="16122" width="30.28515625" style="104" customWidth="1"/>
    <col min="16123" max="16123" width="5" style="104" customWidth="1"/>
    <col min="16124" max="16124" width="11.42578125" style="104"/>
    <col min="16125" max="16125" width="14.28515625" style="104" customWidth="1"/>
    <col min="16126" max="16126" width="5.7109375" style="104" customWidth="1"/>
    <col min="16127" max="16127" width="11.42578125" style="104"/>
    <col min="16128" max="16128" width="17.28515625" style="104" customWidth="1"/>
    <col min="16129" max="16129" width="12.7109375" style="104" customWidth="1"/>
    <col min="16130" max="16130" width="11.42578125" style="104"/>
    <col min="16131" max="16131" width="5.28515625" style="104" customWidth="1"/>
    <col min="16132" max="16132" width="11.42578125" style="104"/>
    <col min="16133" max="16133" width="17" style="104" customWidth="1"/>
    <col min="16134" max="16134" width="6.28515625" style="104" customWidth="1"/>
    <col min="16135" max="16135" width="11.42578125" style="104"/>
    <col min="16136" max="16136" width="14.28515625" style="104" customWidth="1"/>
    <col min="16137" max="16137" width="7.5703125" style="104" customWidth="1"/>
    <col min="16138" max="16138" width="11.42578125" style="104"/>
    <col min="16139" max="16140" width="14.28515625" style="104" customWidth="1"/>
    <col min="16141" max="16141" width="20.85546875" style="104" customWidth="1"/>
    <col min="16142" max="16142" width="14.42578125" style="104" customWidth="1"/>
    <col min="16143" max="16143" width="15" style="104" customWidth="1"/>
    <col min="16144" max="16144" width="2.7109375" style="104" customWidth="1"/>
    <col min="16145" max="16145" width="11.7109375" style="104" customWidth="1"/>
    <col min="16146" max="16146" width="11.5703125" style="104" customWidth="1"/>
    <col min="16147" max="16147" width="2.28515625" style="104" customWidth="1"/>
    <col min="16148" max="16148" width="41" style="104" customWidth="1"/>
    <col min="16149" max="16149" width="14.28515625" style="104" customWidth="1"/>
    <col min="16150" max="16151" width="11.5703125" style="104" customWidth="1"/>
    <col min="16152" max="16152" width="21.85546875" style="104" customWidth="1"/>
    <col min="16153" max="16346" width="11.42578125" style="104"/>
    <col min="16347" max="16384" width="11.5703125" style="104" customWidth="1"/>
  </cols>
  <sheetData>
    <row r="1" spans="1:59" ht="97.15" customHeight="1" x14ac:dyDescent="0.25">
      <c r="A1" s="914" t="s">
        <v>178</v>
      </c>
      <c r="B1" s="914"/>
      <c r="C1" s="914"/>
      <c r="D1" s="914"/>
      <c r="E1" s="914"/>
      <c r="F1" s="914"/>
      <c r="G1" s="914"/>
      <c r="H1" s="914"/>
      <c r="I1" s="914"/>
      <c r="J1" s="914"/>
      <c r="K1" s="914"/>
      <c r="L1" s="914"/>
      <c r="M1" s="914"/>
      <c r="N1" s="914"/>
      <c r="O1" s="914"/>
      <c r="P1" s="914"/>
      <c r="Q1" s="914"/>
      <c r="R1" s="914"/>
      <c r="S1" s="914"/>
      <c r="T1" s="914"/>
      <c r="U1" s="881" t="s">
        <v>179</v>
      </c>
      <c r="V1" s="881"/>
      <c r="W1" s="881"/>
      <c r="X1" s="881"/>
      <c r="Y1" s="881"/>
      <c r="Z1" s="881"/>
      <c r="AA1" s="881"/>
      <c r="AB1" s="881"/>
      <c r="AC1" s="915" t="s">
        <v>180</v>
      </c>
      <c r="AD1" s="915"/>
      <c r="AE1" s="915"/>
      <c r="AF1" s="915"/>
      <c r="AG1" s="915"/>
      <c r="AH1" s="915"/>
      <c r="AI1" s="915"/>
      <c r="AJ1" s="915"/>
      <c r="AK1" s="915"/>
      <c r="AL1" s="122"/>
      <c r="AM1" s="916" t="s">
        <v>181</v>
      </c>
      <c r="AN1" s="916"/>
      <c r="AO1" s="916"/>
      <c r="AP1" s="917"/>
      <c r="AQ1" s="917"/>
      <c r="AR1" s="917"/>
      <c r="AS1" s="917"/>
      <c r="AT1" s="917"/>
      <c r="AU1" s="917"/>
      <c r="AV1" s="918"/>
      <c r="AW1" s="918"/>
      <c r="AX1" s="918"/>
      <c r="AY1" s="918"/>
      <c r="AZ1" s="918"/>
      <c r="BA1" s="918"/>
      <c r="BB1" s="918"/>
      <c r="BC1" s="918"/>
      <c r="BD1" s="918"/>
      <c r="BE1" s="918"/>
      <c r="BF1" s="108" t="s">
        <v>546</v>
      </c>
      <c r="BG1" s="108" t="s">
        <v>547</v>
      </c>
    </row>
    <row r="2" spans="1:59" ht="94.9" customHeight="1" x14ac:dyDescent="0.25">
      <c r="A2" s="914"/>
      <c r="B2" s="914"/>
      <c r="C2" s="914"/>
      <c r="D2" s="914"/>
      <c r="E2" s="914"/>
      <c r="F2" s="914"/>
      <c r="G2" s="914"/>
      <c r="H2" s="914"/>
      <c r="I2" s="914"/>
      <c r="J2" s="914"/>
      <c r="K2" s="914"/>
      <c r="L2" s="914"/>
      <c r="M2" s="914"/>
      <c r="N2" s="914"/>
      <c r="O2" s="914"/>
      <c r="P2" s="914"/>
      <c r="Q2" s="914"/>
      <c r="R2" s="914"/>
      <c r="S2" s="914"/>
      <c r="T2" s="914"/>
      <c r="U2" s="881"/>
      <c r="V2" s="881"/>
      <c r="W2" s="881"/>
      <c r="X2" s="881"/>
      <c r="Y2" s="881"/>
      <c r="Z2" s="881"/>
      <c r="AA2" s="881"/>
      <c r="AB2" s="881"/>
      <c r="AC2" s="842" t="s">
        <v>182</v>
      </c>
      <c r="AD2" s="842" t="s">
        <v>184</v>
      </c>
      <c r="AE2" s="842"/>
      <c r="AF2" s="842"/>
      <c r="AG2" s="842"/>
      <c r="AH2" s="842" t="s">
        <v>185</v>
      </c>
      <c r="AI2" s="842" t="s">
        <v>186</v>
      </c>
      <c r="AJ2" s="842"/>
      <c r="AK2" s="842"/>
      <c r="AL2" s="873" t="s">
        <v>187</v>
      </c>
      <c r="AM2" s="873"/>
      <c r="AN2" s="873"/>
      <c r="AO2" s="873" t="s">
        <v>24</v>
      </c>
      <c r="AP2" s="871" t="s">
        <v>188</v>
      </c>
      <c r="AQ2" s="871"/>
      <c r="AR2" s="871" t="s">
        <v>143</v>
      </c>
      <c r="AS2" s="871" t="s">
        <v>189</v>
      </c>
      <c r="AT2" s="871" t="s">
        <v>190</v>
      </c>
      <c r="AU2" s="871" t="s">
        <v>191</v>
      </c>
      <c r="AV2" s="851" t="s">
        <v>454</v>
      </c>
      <c r="AW2" s="851"/>
      <c r="AX2" s="851"/>
      <c r="AY2" s="851"/>
      <c r="AZ2" s="851"/>
      <c r="BA2" s="851" t="s">
        <v>455</v>
      </c>
      <c r="BB2" s="851"/>
      <c r="BC2" s="851"/>
      <c r="BD2" s="851"/>
      <c r="BE2" s="851"/>
      <c r="BF2" s="123"/>
      <c r="BG2" s="123"/>
    </row>
    <row r="3" spans="1:59" s="56" customFormat="1" ht="135.6" customHeight="1" x14ac:dyDescent="0.25">
      <c r="A3" s="52" t="s">
        <v>192</v>
      </c>
      <c r="B3" s="52" t="s">
        <v>141</v>
      </c>
      <c r="C3" s="52" t="s">
        <v>21</v>
      </c>
      <c r="D3" s="52" t="s">
        <v>16</v>
      </c>
      <c r="E3" s="52" t="s">
        <v>17</v>
      </c>
      <c r="F3" s="52" t="s">
        <v>193</v>
      </c>
      <c r="G3" s="872" t="s">
        <v>194</v>
      </c>
      <c r="H3" s="872"/>
      <c r="I3" s="52" t="s">
        <v>195</v>
      </c>
      <c r="J3" s="52" t="s">
        <v>31</v>
      </c>
      <c r="K3" s="52" t="s">
        <v>196</v>
      </c>
      <c r="L3" s="52" t="s">
        <v>197</v>
      </c>
      <c r="M3" s="52" t="s">
        <v>28</v>
      </c>
      <c r="N3" s="52" t="s">
        <v>174</v>
      </c>
      <c r="O3" s="52" t="s">
        <v>29</v>
      </c>
      <c r="P3" s="52" t="s">
        <v>174</v>
      </c>
      <c r="Q3" s="52" t="s">
        <v>30</v>
      </c>
      <c r="R3" s="52" t="s">
        <v>174</v>
      </c>
      <c r="S3" s="52" t="s">
        <v>198</v>
      </c>
      <c r="T3" s="52" t="s">
        <v>26</v>
      </c>
      <c r="U3" s="53" t="s">
        <v>199</v>
      </c>
      <c r="V3" s="54" t="s">
        <v>200</v>
      </c>
      <c r="W3" s="53" t="s">
        <v>174</v>
      </c>
      <c r="X3" s="54" t="s">
        <v>201</v>
      </c>
      <c r="Y3" s="53" t="s">
        <v>174</v>
      </c>
      <c r="Z3" s="54" t="s">
        <v>202</v>
      </c>
      <c r="AA3" s="54" t="s">
        <v>174</v>
      </c>
      <c r="AB3" s="54" t="s">
        <v>203</v>
      </c>
      <c r="AC3" s="842"/>
      <c r="AD3" s="50" t="s">
        <v>20</v>
      </c>
      <c r="AE3" s="55" t="s">
        <v>204</v>
      </c>
      <c r="AF3" s="50" t="s">
        <v>205</v>
      </c>
      <c r="AG3" s="50" t="s">
        <v>204</v>
      </c>
      <c r="AH3" s="842"/>
      <c r="AI3" s="50" t="s">
        <v>206</v>
      </c>
      <c r="AJ3" s="842" t="s">
        <v>22</v>
      </c>
      <c r="AK3" s="842"/>
      <c r="AL3" s="873"/>
      <c r="AM3" s="873"/>
      <c r="AN3" s="873"/>
      <c r="AO3" s="873"/>
      <c r="AP3" s="871"/>
      <c r="AQ3" s="871"/>
      <c r="AR3" s="871"/>
      <c r="AS3" s="871"/>
      <c r="AT3" s="871"/>
      <c r="AU3" s="871"/>
      <c r="AV3" s="89" t="s">
        <v>456</v>
      </c>
      <c r="AW3" s="89" t="s">
        <v>457</v>
      </c>
      <c r="AX3" s="89" t="s">
        <v>458</v>
      </c>
      <c r="AY3" s="124" t="s">
        <v>459</v>
      </c>
      <c r="AZ3" s="124" t="s">
        <v>460</v>
      </c>
      <c r="BA3" s="89" t="s">
        <v>456</v>
      </c>
      <c r="BB3" s="89" t="s">
        <v>457</v>
      </c>
      <c r="BC3" s="89" t="s">
        <v>458</v>
      </c>
      <c r="BD3" s="124" t="s">
        <v>459</v>
      </c>
      <c r="BE3" s="124" t="s">
        <v>460</v>
      </c>
      <c r="BF3" s="125"/>
      <c r="BG3" s="125"/>
    </row>
    <row r="4" spans="1:59" ht="135.6" customHeight="1" x14ac:dyDescent="0.25">
      <c r="A4" s="824" t="s">
        <v>219</v>
      </c>
      <c r="B4" s="835" t="s">
        <v>44</v>
      </c>
      <c r="C4" s="835" t="s">
        <v>107</v>
      </c>
      <c r="D4" s="835" t="s">
        <v>94</v>
      </c>
      <c r="E4" s="835" t="s">
        <v>51</v>
      </c>
      <c r="F4" s="835" t="s">
        <v>771</v>
      </c>
      <c r="G4" s="835" t="s">
        <v>491</v>
      </c>
      <c r="H4" s="1029" t="s">
        <v>492</v>
      </c>
      <c r="I4" s="835" t="s">
        <v>493</v>
      </c>
      <c r="J4" s="835" t="s">
        <v>81</v>
      </c>
      <c r="K4" s="835">
        <v>1</v>
      </c>
      <c r="L4" s="919">
        <f>IF(J4="Diaria",+(K4/360),IF(J4="Semanal",+(K4/52),IF(J4="Mensual",+(K4/12),IF(J4="Bimestral",+(K4/6),IF(J4="Trimestral",+(K4/4),IF(J4="Semestral",+(K4/2),IF(J4="Anual",+(K4/1),"")))))))</f>
        <v>8.3333333333333329E-2</v>
      </c>
      <c r="M4" s="835" t="s">
        <v>88</v>
      </c>
      <c r="N4" s="919">
        <f>IF(M4="Menor al 1% del patrimonio de la Lotería de Bogotá",20%,IF(M4="Entre el 1% y el 3% del patrimonio de la Lotería de Bogotá",40%,IF(M4="Entre el 3% y el 6% del patrimonio de la Lotería de Bogotá",60%,IF(M4="Entre el 6% y el 10% del patrimonio de la Lotería de Bogotá",80%,IF(M4="Mayor al 10% del patrimonio de la Lotería de Bogotá",100%,IF(M4="NA",0%,""))))))</f>
        <v>0</v>
      </c>
      <c r="O4" s="835" t="s">
        <v>46</v>
      </c>
      <c r="P4" s="919">
        <f>IF(O4="El riesgo afecta la imagen de algún área de la organización",20%,IF(O4="El riesgo afecta la imagen de la entidad internamente, de conocimiento general nivel interno, de junta directiva y accionistas y/o de proveedores",40%,IF(O4="El riesgo afecta la imagen de la entidad con algunos usuarios de relevancia frente al logro de los objetivos",60%,IF(O4="El riesgo afecta la imagen de la entidad con efecto publicitario sostenido a nivel de sector administrativo, nivel departamental o municipal",80%,IF(O4="El riesgo afecta la imagen de la entidad a nivel nacional, con efecto publicitario sostenido a nivel país",100%,IF(O4="NA",0%,""))))))</f>
        <v>0.2</v>
      </c>
      <c r="Q4" s="835" t="s">
        <v>88</v>
      </c>
      <c r="R4" s="919">
        <f>IF(Q4="Interrupción de la operación por menos de un día",20%,IF(Q4="Interrupción de la operación por un día completo",40%,IF(Q4="Interrupción de la operación mayor a 1 día y menor a 2 días",60%,IF(Q4="Interrupción de la operación por dos días completos",80%,IF(Q4="Interrupción de la operación por más de dos días",100%,IF(Q4="NA",0%,""))))))</f>
        <v>0</v>
      </c>
      <c r="S4" s="824" t="s">
        <v>75</v>
      </c>
      <c r="T4" s="824" t="s">
        <v>60</v>
      </c>
      <c r="U4" s="919">
        <f>+MAX(N4,P4,R4)</f>
        <v>0.2</v>
      </c>
      <c r="V4" s="913" t="str">
        <f>IF(L4&lt;=20%,"Muy baja",IF(L4&lt;=40%,"Baja",IF(L4&lt;=60%,"Media",IF(L4&lt;=80%,"Alta",IF(L4&lt;=100%,"Muy alta",IF(L4&gt;=100%,"Muy alta",""))))))</f>
        <v>Muy baja</v>
      </c>
      <c r="W4" s="919">
        <f>+IFERROR(VLOOKUP(V4,formulas!$F$1:$G$6,2,FALSE),"")</f>
        <v>0.2</v>
      </c>
      <c r="X4" s="912" t="str">
        <f>IF(U4=20%,"Leve",IF(U4=40%,"Menor",IF(U4=60%,"Moderado",IF(U4=80%,"Mayor",IF(U4=100%,"Catastrófico","")))))</f>
        <v>Leve</v>
      </c>
      <c r="Y4" s="919">
        <f>+IFERROR(VLOOKUP(X4,formulas!$H$1:$I$6,2,FALSE),"")</f>
        <v>0.2</v>
      </c>
      <c r="Z4" s="912" t="str">
        <f>+IFERROR(VLOOKUP(V4&amp;X4,formulas!$C$2:$D$26,2,FALSE),"")</f>
        <v>Bajo</v>
      </c>
      <c r="AA4" s="919">
        <f>IF(Z4="Bajo",25%,IF(Z4="Moderado",50%,IF(Z4="Alto",75%,IF(Z4="Extremo",100%,""))))</f>
        <v>0.25</v>
      </c>
      <c r="AB4" s="819" t="s">
        <v>500</v>
      </c>
      <c r="AC4" s="353" t="s">
        <v>772</v>
      </c>
      <c r="AD4" s="220" t="s">
        <v>72</v>
      </c>
      <c r="AE4" s="219">
        <f t="shared" ref="AE4:AE7" si="0">IF(AD4="Preventivo",25%,IF(AD4="Detectivo",15%,IF(AD4="Correctivo",10%,"")))</f>
        <v>0.25</v>
      </c>
      <c r="AF4" s="220" t="s">
        <v>451</v>
      </c>
      <c r="AG4" s="219">
        <f>IF(AF4="Manual",15%,IF(AF4="Automático",25%,""))</f>
        <v>0.25</v>
      </c>
      <c r="AH4" s="219">
        <f t="shared" ref="AH4:AH7" si="1">+AG4+AE4</f>
        <v>0.5</v>
      </c>
      <c r="AI4" s="652"/>
      <c r="AJ4" s="220" t="s">
        <v>39</v>
      </c>
      <c r="AK4" s="220" t="s">
        <v>523</v>
      </c>
      <c r="AL4" s="271">
        <f>+AA4*AH4</f>
        <v>0.125</v>
      </c>
      <c r="AM4" s="271">
        <f>+AA4-AL4</f>
        <v>0.125</v>
      </c>
      <c r="AN4" s="912" t="str">
        <f>+IF(C4="Corrupción","Moderado",IF(AM5&lt;=25%,"Bajo",IF(AM5&lt;=50%,"Moderado",IF(AM5&lt;=75%,"Alto",IF(AM5&gt;75%,"Extremo","")))))</f>
        <v>Bajo</v>
      </c>
      <c r="AO4" s="824" t="s">
        <v>74</v>
      </c>
      <c r="AP4" s="272">
        <v>1</v>
      </c>
      <c r="AQ4" s="243" t="s">
        <v>774</v>
      </c>
      <c r="AR4" s="220" t="s">
        <v>775</v>
      </c>
      <c r="AS4" s="232">
        <v>45658</v>
      </c>
      <c r="AT4" s="232">
        <v>46022</v>
      </c>
      <c r="AU4" s="220" t="s">
        <v>776</v>
      </c>
      <c r="AV4" s="220"/>
      <c r="AW4" s="220"/>
      <c r="AX4" s="220"/>
      <c r="AY4" s="220"/>
      <c r="AZ4" s="220"/>
      <c r="BA4" s="220"/>
      <c r="BB4" s="220"/>
      <c r="BC4" s="220"/>
      <c r="BD4" s="220"/>
      <c r="BE4" s="220"/>
      <c r="BF4" s="246"/>
      <c r="BG4" s="246"/>
    </row>
    <row r="5" spans="1:59" ht="135.6" customHeight="1" thickBot="1" x14ac:dyDescent="0.3">
      <c r="A5" s="825"/>
      <c r="B5" s="827"/>
      <c r="C5" s="827"/>
      <c r="D5" s="827"/>
      <c r="E5" s="827"/>
      <c r="F5" s="827"/>
      <c r="G5" s="827"/>
      <c r="H5" s="870"/>
      <c r="I5" s="827"/>
      <c r="J5" s="827"/>
      <c r="K5" s="827"/>
      <c r="L5" s="920"/>
      <c r="M5" s="827"/>
      <c r="N5" s="920"/>
      <c r="O5" s="827"/>
      <c r="P5" s="920"/>
      <c r="Q5" s="827"/>
      <c r="R5" s="920"/>
      <c r="S5" s="825"/>
      <c r="T5" s="825"/>
      <c r="U5" s="920"/>
      <c r="V5" s="1028"/>
      <c r="W5" s="920"/>
      <c r="X5" s="815"/>
      <c r="Y5" s="920"/>
      <c r="Z5" s="815"/>
      <c r="AA5" s="920"/>
      <c r="AB5" s="807"/>
      <c r="AC5" s="361" t="s">
        <v>773</v>
      </c>
      <c r="AD5" s="223" t="s">
        <v>72</v>
      </c>
      <c r="AE5" s="222">
        <f t="shared" si="0"/>
        <v>0.25</v>
      </c>
      <c r="AF5" s="223" t="s">
        <v>217</v>
      </c>
      <c r="AG5" s="222">
        <f t="shared" ref="AG5:AG7" si="2">IF(AF5="Manual",15%,IF(AF5="Automático",25%,""))</f>
        <v>0.15</v>
      </c>
      <c r="AH5" s="222">
        <f t="shared" si="1"/>
        <v>0.4</v>
      </c>
      <c r="AI5" s="654"/>
      <c r="AJ5" s="223" t="s">
        <v>56</v>
      </c>
      <c r="AK5" s="223" t="s">
        <v>88</v>
      </c>
      <c r="AL5" s="277">
        <f>+AM4*AH5</f>
        <v>0.05</v>
      </c>
      <c r="AM5" s="277">
        <f>+AM4-AL5</f>
        <v>7.4999999999999997E-2</v>
      </c>
      <c r="AN5" s="815"/>
      <c r="AO5" s="825"/>
      <c r="AP5" s="278">
        <v>2</v>
      </c>
      <c r="AQ5" s="275" t="s">
        <v>777</v>
      </c>
      <c r="AR5" s="223" t="s">
        <v>775</v>
      </c>
      <c r="AS5" s="233">
        <v>45658</v>
      </c>
      <c r="AT5" s="233">
        <v>46022</v>
      </c>
      <c r="AU5" s="223" t="s">
        <v>778</v>
      </c>
      <c r="AV5" s="223"/>
      <c r="AW5" s="223"/>
      <c r="AX5" s="223"/>
      <c r="AY5" s="223"/>
      <c r="AZ5" s="223"/>
      <c r="BA5" s="223"/>
      <c r="BB5" s="223"/>
      <c r="BC5" s="223"/>
      <c r="BD5" s="223"/>
      <c r="BE5" s="223"/>
      <c r="BF5" s="278"/>
      <c r="BG5" s="278"/>
    </row>
    <row r="6" spans="1:59" ht="135.6" customHeight="1" thickBot="1" x14ac:dyDescent="0.3">
      <c r="A6" s="229" t="s">
        <v>219</v>
      </c>
      <c r="B6" s="230" t="s">
        <v>44</v>
      </c>
      <c r="C6" s="230" t="s">
        <v>107</v>
      </c>
      <c r="D6" s="230" t="s">
        <v>94</v>
      </c>
      <c r="E6" s="230" t="s">
        <v>51</v>
      </c>
      <c r="F6" s="230" t="s">
        <v>478</v>
      </c>
      <c r="G6" s="230" t="s">
        <v>479</v>
      </c>
      <c r="H6" s="230" t="s">
        <v>480</v>
      </c>
      <c r="I6" s="230" t="s">
        <v>481</v>
      </c>
      <c r="J6" s="230" t="s">
        <v>81</v>
      </c>
      <c r="K6" s="230">
        <v>1</v>
      </c>
      <c r="L6" s="228">
        <f t="shared" ref="L6:L7" si="3">IF(J6="Diaria",+(K6/360),IF(J6="Semanal",+(K6/52),IF(J6="Mensual",+(K6/12),IF(J6="Bimestral",+(K6/6),IF(J6="Trimestral",+(K6/4),IF(J6="Semestral",+(K6/2),IF(J6="Anual",+(K6/1),"")))))))</f>
        <v>8.3333333333333329E-2</v>
      </c>
      <c r="M6" s="230" t="s">
        <v>45</v>
      </c>
      <c r="N6" s="228">
        <f t="shared" ref="N6:N7" si="4">IF(M6="Menor al 1% del patrimonio de la Lotería de Bogotá",20%,IF(M6="Entre el 1% y el 3% del patrimonio de la Lotería de Bogotá",40%,IF(M6="Entre el 3% y el 6% del patrimonio de la Lotería de Bogotá",60%,IF(M6="Entre el 6% y el 10% del patrimonio de la Lotería de Bogotá",80%,IF(M6="Mayor al 10% del patrimonio de la Lotería de Bogotá",100%,IF(M6="NA",0%,""))))))</f>
        <v>0.2</v>
      </c>
      <c r="O6" s="230" t="s">
        <v>79</v>
      </c>
      <c r="P6" s="228">
        <f t="shared" ref="P6:P7" si="5">IF(O6="El riesgo afecta la imagen de algún área de la organización",20%,IF(O6="El riesgo afecta la imagen de la entidad internamente, de conocimiento general nivel interno, de junta directiva y accionistas y/o de proveedores",40%,IF(O6="El riesgo afecta la imagen de la entidad con algunos usuarios de relevancia frente al logro de los objetivos",60%,IF(O6="El riesgo afecta la imagen de la entidad con efecto publicitario sostenido a nivel de sector administrativo, nivel departamental o municipal",80%,IF(O6="El riesgo afecta la imagen de la entidad a nivel nacional, con efecto publicitario sostenido a nivel país",100%,IF(O6="NA",0%,""))))))</f>
        <v>0.6</v>
      </c>
      <c r="Q6" s="230" t="s">
        <v>88</v>
      </c>
      <c r="R6" s="228">
        <f t="shared" ref="R6:R7" si="6">IF(Q6="Interrupción de la operación por menos de un día",20%,IF(Q6="Interrupción de la operación por un día completo",40%,IF(Q6="Interrupción de la operación mayor a 1 día y menor a 2 días",60%,IF(Q6="Interrupción de la operación por dos días completos",80%,IF(Q6="Interrupción de la operación por más de dos días",100%,IF(Q6="NA",0%,""))))))</f>
        <v>0</v>
      </c>
      <c r="S6" s="229" t="s">
        <v>75</v>
      </c>
      <c r="T6" s="229" t="s">
        <v>60</v>
      </c>
      <c r="U6" s="228">
        <f t="shared" ref="U6:U7" si="7">+MAX(N6,P6,R6)</f>
        <v>0.6</v>
      </c>
      <c r="V6" s="564" t="str">
        <f t="shared" ref="V6:V7" si="8">IF(L6&lt;=20%,"Muy baja",IF(L6&lt;=40%,"Baja",IF(L6&lt;=60%,"Media",IF(L6&lt;=80%,"Alta",IF(L6&lt;=100%,"Muy alta",IF(L6&gt;=100%,"Muy alta",""))))))</f>
        <v>Muy baja</v>
      </c>
      <c r="W6" s="228">
        <f>+IFERROR(VLOOKUP(V6,formulas!$F$1:$G$6,2,FALSE),"")</f>
        <v>0.2</v>
      </c>
      <c r="X6" s="462" t="str">
        <f t="shared" ref="X6:X7" si="9">IF(U6=20%,"Leve",IF(U6=40%,"Menor",IF(U6=60%,"Moderado",IF(U6=80%,"Mayor",IF(U6=100%,"Catastrófico","")))))</f>
        <v>Moderado</v>
      </c>
      <c r="Y6" s="228">
        <f>+IFERROR(VLOOKUP(X6,formulas!$H$1:$I$6,2,FALSE),"")</f>
        <v>0.6</v>
      </c>
      <c r="Z6" s="462" t="str">
        <f>+IFERROR(VLOOKUP(V6&amp;X6,formulas!$C$2:$D$26,2,FALSE),"")</f>
        <v>Moderado</v>
      </c>
      <c r="AA6" s="228">
        <f t="shared" ref="AA6:AA7" si="10">IF(Z6="Bajo",25%,IF(Z6="Moderado",50%,IF(Z6="Alto",75%,IF(Z6="Extremo",100%,""))))</f>
        <v>0.5</v>
      </c>
      <c r="AB6" s="279" t="s">
        <v>498</v>
      </c>
      <c r="AC6" s="287" t="s">
        <v>685</v>
      </c>
      <c r="AD6" s="230" t="s">
        <v>72</v>
      </c>
      <c r="AE6" s="228">
        <f t="shared" si="0"/>
        <v>0.25</v>
      </c>
      <c r="AF6" s="230" t="s">
        <v>217</v>
      </c>
      <c r="AG6" s="228">
        <f t="shared" si="2"/>
        <v>0.15</v>
      </c>
      <c r="AH6" s="228">
        <f t="shared" si="1"/>
        <v>0.4</v>
      </c>
      <c r="AI6" s="650"/>
      <c r="AJ6" s="230" t="s">
        <v>39</v>
      </c>
      <c r="AK6" s="230" t="s">
        <v>634</v>
      </c>
      <c r="AL6" s="280">
        <f t="shared" ref="AL6:AL7" si="11">+AA6*AH6</f>
        <v>0.2</v>
      </c>
      <c r="AM6" s="280">
        <f t="shared" ref="AM6:AM7" si="12">+AA6-AL6</f>
        <v>0.3</v>
      </c>
      <c r="AN6" s="462" t="str">
        <f>+IF(C6="Corrupción","Moderado",IF(AM6&lt;=25%,"Bajo",IF(AM6&lt;=50%,"Moderado",IF(AM6&lt;=75%,"Alto",IF(AM6&gt;75%,"Extremo","")))))</f>
        <v>Moderado</v>
      </c>
      <c r="AO6" s="229" t="s">
        <v>74</v>
      </c>
      <c r="AP6" s="281">
        <v>1</v>
      </c>
      <c r="AQ6" s="230" t="s">
        <v>540</v>
      </c>
      <c r="AR6" s="269" t="s">
        <v>779</v>
      </c>
      <c r="AS6" s="270">
        <v>45658</v>
      </c>
      <c r="AT6" s="270">
        <v>46022</v>
      </c>
      <c r="AU6" s="270" t="s">
        <v>541</v>
      </c>
      <c r="AV6" s="287"/>
      <c r="AW6" s="287"/>
      <c r="AX6" s="287"/>
      <c r="AY6" s="287"/>
      <c r="AZ6" s="287"/>
      <c r="BA6" s="287"/>
      <c r="BB6" s="287"/>
      <c r="BC6" s="287"/>
      <c r="BD6" s="287"/>
      <c r="BE6" s="287"/>
      <c r="BF6" s="287"/>
      <c r="BG6" s="287"/>
    </row>
    <row r="7" spans="1:59" ht="135.6" customHeight="1" thickBot="1" x14ac:dyDescent="0.3">
      <c r="A7" s="229" t="s">
        <v>66</v>
      </c>
      <c r="B7" s="230" t="s">
        <v>486</v>
      </c>
      <c r="C7" s="230" t="s">
        <v>73</v>
      </c>
      <c r="D7" s="230" t="s">
        <v>94</v>
      </c>
      <c r="E7" s="230" t="s">
        <v>95</v>
      </c>
      <c r="F7" s="289" t="s">
        <v>487</v>
      </c>
      <c r="G7" s="290" t="s">
        <v>441</v>
      </c>
      <c r="H7" s="291" t="s">
        <v>488</v>
      </c>
      <c r="I7" s="289" t="s">
        <v>489</v>
      </c>
      <c r="J7" s="292" t="s">
        <v>110</v>
      </c>
      <c r="K7" s="289">
        <v>1</v>
      </c>
      <c r="L7" s="228">
        <f t="shared" si="3"/>
        <v>0.5</v>
      </c>
      <c r="M7" s="289" t="s">
        <v>62</v>
      </c>
      <c r="N7" s="228">
        <f t="shared" si="4"/>
        <v>0.4</v>
      </c>
      <c r="O7" s="293" t="s">
        <v>91</v>
      </c>
      <c r="P7" s="228">
        <f t="shared" si="5"/>
        <v>0.8</v>
      </c>
      <c r="Q7" s="289" t="s">
        <v>88</v>
      </c>
      <c r="R7" s="228">
        <f t="shared" si="6"/>
        <v>0</v>
      </c>
      <c r="S7" s="294" t="s">
        <v>75</v>
      </c>
      <c r="T7" s="294" t="s">
        <v>88</v>
      </c>
      <c r="U7" s="228">
        <f t="shared" si="7"/>
        <v>0.8</v>
      </c>
      <c r="V7" s="564" t="str">
        <f t="shared" si="8"/>
        <v>Media</v>
      </c>
      <c r="W7" s="228">
        <f>+IFERROR(VLOOKUP(V7,formulas!$F$1:$G$6,2,FALSE),"")</f>
        <v>0.6</v>
      </c>
      <c r="X7" s="462" t="str">
        <f t="shared" si="9"/>
        <v>Mayor</v>
      </c>
      <c r="Y7" s="228">
        <f>+IFERROR(VLOOKUP(X7,formulas!$H$1:$I$6,2,FALSE),"")</f>
        <v>0.8</v>
      </c>
      <c r="Z7" s="462" t="str">
        <f>+IFERROR(VLOOKUP(V7&amp;X7,formulas!$C$2:$D$26,2,FALSE),"")</f>
        <v>Alto</v>
      </c>
      <c r="AA7" s="228">
        <f t="shared" si="10"/>
        <v>0.75</v>
      </c>
      <c r="AB7" s="280"/>
      <c r="AC7" s="292" t="s">
        <v>513</v>
      </c>
      <c r="AD7" s="289" t="s">
        <v>72</v>
      </c>
      <c r="AE7" s="228">
        <f t="shared" si="0"/>
        <v>0.25</v>
      </c>
      <c r="AF7" s="289" t="s">
        <v>217</v>
      </c>
      <c r="AG7" s="228">
        <f t="shared" si="2"/>
        <v>0.15</v>
      </c>
      <c r="AH7" s="228">
        <f t="shared" si="1"/>
        <v>0.4</v>
      </c>
      <c r="AI7" s="230" t="s">
        <v>218</v>
      </c>
      <c r="AJ7" s="230" t="s">
        <v>39</v>
      </c>
      <c r="AK7" s="289" t="s">
        <v>522</v>
      </c>
      <c r="AL7" s="280">
        <f t="shared" si="11"/>
        <v>0.30000000000000004</v>
      </c>
      <c r="AM7" s="280">
        <f t="shared" si="12"/>
        <v>0.44999999999999996</v>
      </c>
      <c r="AN7" s="462" t="str">
        <f>+IF(C7="Corrupción","Moderado",IF(AM7&lt;=25%,"Bajo",IF(AM7&lt;=50%,"Moderado",IF(AM7&lt;=75%,"Alto",IF(AM7&gt;75%,"Extremo","")))))</f>
        <v>Moderado</v>
      </c>
      <c r="AO7" s="229" t="s">
        <v>74</v>
      </c>
      <c r="AP7" s="229">
        <v>1</v>
      </c>
      <c r="AQ7" s="691"/>
      <c r="AR7" s="691"/>
      <c r="AS7" s="692"/>
      <c r="AT7" s="692"/>
      <c r="AU7" s="691"/>
      <c r="AV7" s="658"/>
      <c r="AW7" s="287"/>
      <c r="AX7" s="287"/>
      <c r="AY7" s="287"/>
      <c r="AZ7" s="287"/>
      <c r="BA7" s="287"/>
      <c r="BB7" s="287"/>
      <c r="BC7" s="287"/>
      <c r="BD7" s="287"/>
      <c r="BE7" s="287"/>
      <c r="BF7" s="287"/>
      <c r="BG7" s="287"/>
    </row>
  </sheetData>
  <mergeCells count="51">
    <mergeCell ref="AO4:AO5"/>
    <mergeCell ref="AN4:AN5"/>
    <mergeCell ref="W4:W5"/>
    <mergeCell ref="X4:X5"/>
    <mergeCell ref="Y4:Y5"/>
    <mergeCell ref="Z4:Z5"/>
    <mergeCell ref="AB4:AB5"/>
    <mergeCell ref="AA4:AA5"/>
    <mergeCell ref="P4:P5"/>
    <mergeCell ref="A4:A5"/>
    <mergeCell ref="B4:B5"/>
    <mergeCell ref="C4:C5"/>
    <mergeCell ref="D4:D5"/>
    <mergeCell ref="E4:E5"/>
    <mergeCell ref="F4:F5"/>
    <mergeCell ref="G4:G5"/>
    <mergeCell ref="H4:H5"/>
    <mergeCell ref="I4:I5"/>
    <mergeCell ref="J4:J5"/>
    <mergeCell ref="K4:K5"/>
    <mergeCell ref="L4:L5"/>
    <mergeCell ref="M4:M5"/>
    <mergeCell ref="N4:N5"/>
    <mergeCell ref="O4:O5"/>
    <mergeCell ref="S4:S5"/>
    <mergeCell ref="T4:T5"/>
    <mergeCell ref="U4:U5"/>
    <mergeCell ref="V4:V5"/>
    <mergeCell ref="Q4:Q5"/>
    <mergeCell ref="R4:R5"/>
    <mergeCell ref="G3:H3"/>
    <mergeCell ref="AJ3:AK3"/>
    <mergeCell ref="AL2:AN3"/>
    <mergeCell ref="AO2:AO3"/>
    <mergeCell ref="AP2:AQ3"/>
    <mergeCell ref="A1:T2"/>
    <mergeCell ref="U1:AB2"/>
    <mergeCell ref="AC1:AK1"/>
    <mergeCell ref="AM1:AO1"/>
    <mergeCell ref="AP1:AU1"/>
    <mergeCell ref="AU2:AU3"/>
    <mergeCell ref="AV1:BE1"/>
    <mergeCell ref="AC2:AC3"/>
    <mergeCell ref="AD2:AG2"/>
    <mergeCell ref="AH2:AH3"/>
    <mergeCell ref="AI2:AK2"/>
    <mergeCell ref="AR2:AR3"/>
    <mergeCell ref="AS2:AS3"/>
    <mergeCell ref="AT2:AT3"/>
    <mergeCell ref="AV2:AZ2"/>
    <mergeCell ref="BA2:BE2"/>
  </mergeCells>
  <conditionalFormatting sqref="V4 V6:V7">
    <cfRule type="beginsWith" dxfId="384" priority="14" operator="beginsWith" text="Muy baja">
      <formula>LEFT(V4,LEN("Muy baja"))="Muy baja"</formula>
    </cfRule>
    <cfRule type="containsText" dxfId="383" priority="15" operator="containsText" text="Muy alta">
      <formula>NOT(ISERROR(SEARCH("Muy alta",V4)))</formula>
    </cfRule>
    <cfRule type="containsText" dxfId="382" priority="16" operator="containsText" text="Alta">
      <formula>NOT(ISERROR(SEARCH("Alta",V4)))</formula>
    </cfRule>
    <cfRule type="containsText" dxfId="381" priority="17" operator="containsText" text="Media">
      <formula>NOT(ISERROR(SEARCH("Media",V4)))</formula>
    </cfRule>
    <cfRule type="containsText" dxfId="380" priority="18" operator="containsText" text="Baja">
      <formula>NOT(ISERROR(SEARCH("Baja",V4)))</formula>
    </cfRule>
  </conditionalFormatting>
  <conditionalFormatting sqref="X4 X6:X7">
    <cfRule type="containsText" dxfId="379" priority="9" operator="containsText" text="Catastrófico">
      <formula>NOT(ISERROR(SEARCH("Catastrófico",X4)))</formula>
    </cfRule>
    <cfRule type="containsText" dxfId="378" priority="10" operator="containsText" text="Mayor">
      <formula>NOT(ISERROR(SEARCH("Mayor",X4)))</formula>
    </cfRule>
    <cfRule type="containsText" dxfId="377" priority="11" operator="containsText" text="Moderado">
      <formula>NOT(ISERROR(SEARCH("Moderado",X4)))</formula>
    </cfRule>
    <cfRule type="containsText" dxfId="376" priority="12" operator="containsText" text="Menor">
      <formula>NOT(ISERROR(SEARCH("Menor",X4)))</formula>
    </cfRule>
    <cfRule type="containsText" dxfId="375" priority="13" operator="containsText" text="Leve">
      <formula>NOT(ISERROR(SEARCH("Leve",X4)))</formula>
    </cfRule>
  </conditionalFormatting>
  <conditionalFormatting sqref="Z4 Z6:Z7">
    <cfRule type="containsText" dxfId="374" priority="5" operator="containsText" text="Alto">
      <formula>NOT(ISERROR(SEARCH("Alto",Z4)))</formula>
    </cfRule>
    <cfRule type="containsText" dxfId="373" priority="6" operator="containsText" text="Moderado">
      <formula>NOT(ISERROR(SEARCH("Moderado",Z4)))</formula>
    </cfRule>
    <cfRule type="containsText" dxfId="372" priority="7" operator="containsText" text="Extremo">
      <formula>NOT(ISERROR(SEARCH("Extremo",Z4)))</formula>
    </cfRule>
    <cfRule type="containsText" dxfId="371" priority="8" operator="containsText" text="Bajo">
      <formula>NOT(ISERROR(SEARCH("Bajo",Z4)))</formula>
    </cfRule>
  </conditionalFormatting>
  <conditionalFormatting sqref="AI4:AI7">
    <cfRule type="containsText" dxfId="370" priority="48" operator="containsText" text="BAJA">
      <formula>NOT(ISERROR(SEARCH("BAJA",AI4)))</formula>
    </cfRule>
    <cfRule type="containsText" dxfId="369" priority="49" operator="containsText" text="MEDIA">
      <formula>NOT(ISERROR(SEARCH("MEDIA",AI4)))</formula>
    </cfRule>
    <cfRule type="containsText" dxfId="368" priority="50" operator="containsText" text="ALTA">
      <formula>NOT(ISERROR(SEARCH("ALTA",AI4)))</formula>
    </cfRule>
  </conditionalFormatting>
  <conditionalFormatting sqref="AK5:AK6">
    <cfRule type="containsText" dxfId="367" priority="22" operator="containsText" text="BAJA">
      <formula>NOT(ISERROR(SEARCH("BAJA",AK5)))</formula>
    </cfRule>
    <cfRule type="containsText" dxfId="366" priority="23" operator="containsText" text="MEDIA">
      <formula>NOT(ISERROR(SEARCH("MEDIA",AK5)))</formula>
    </cfRule>
    <cfRule type="containsText" dxfId="365" priority="24" operator="containsText" text="ALTA">
      <formula>NOT(ISERROR(SEARCH("ALTA",AK5)))</formula>
    </cfRule>
  </conditionalFormatting>
  <conditionalFormatting sqref="AN4 AN6:AN7">
    <cfRule type="containsText" dxfId="364" priority="1" operator="containsText" text="Extremo">
      <formula>NOT(ISERROR(SEARCH("Extremo",AN4)))</formula>
    </cfRule>
    <cfRule type="containsText" dxfId="363" priority="2" operator="containsText" text="Alto">
      <formula>NOT(ISERROR(SEARCH("Alto",AN4)))</formula>
    </cfRule>
    <cfRule type="containsText" dxfId="362" priority="3" operator="containsText" text="Moderado">
      <formula>NOT(ISERROR(SEARCH("Moderado",AN4)))</formula>
    </cfRule>
    <cfRule type="containsText" dxfId="361" priority="4" operator="containsText" text="Bajo">
      <formula>NOT(ISERROR(SEARCH("Bajo",AN4)))</formula>
    </cfRule>
  </conditionalFormatting>
  <conditionalFormatting sqref="AR6">
    <cfRule type="containsText" dxfId="360" priority="19" operator="containsText" text="BAJA">
      <formula>NOT(ISERROR(SEARCH("BAJA",AR6)))</formula>
    </cfRule>
    <cfRule type="containsText" dxfId="359" priority="20" operator="containsText" text="MEDIA">
      <formula>NOT(ISERROR(SEARCH("MEDIA",AR6)))</formula>
    </cfRule>
    <cfRule type="containsText" dxfId="358" priority="21" operator="containsText" text="ALTA">
      <formula>NOT(ISERROR(SEARCH("ALTA",AR6)))</formula>
    </cfRule>
  </conditionalFormatting>
  <dataValidations count="3">
    <dataValidation type="list" allowBlank="1" showInputMessage="1" showErrorMessage="1" sqref="A4:A7">
      <formula1>"SI,NO"</formula1>
    </dataValidation>
    <dataValidation type="list" allowBlank="1" showInputMessage="1" showErrorMessage="1" sqref="AI4:AI7">
      <formula1>"Confiable,No confiable"</formula1>
    </dataValidation>
    <dataValidation type="list" allowBlank="1" showInputMessage="1" showErrorMessage="1" sqref="AF4:AF7">
      <formula1>"Manual,Automático"</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12">
        <x14:dataValidation type="list" allowBlank="1" showInputMessage="1" showErrorMessage="1">
          <x14:formula1>
            <xm:f>Listas!$M$2:$M$15</xm:f>
          </x14:formula1>
          <xm:sqref>B4:B7</xm:sqref>
        </x14:dataValidation>
        <x14:dataValidation type="list" allowBlank="1" showInputMessage="1" showErrorMessage="1">
          <x14:formula1>
            <xm:f>Listas!$G$2:$G$13</xm:f>
          </x14:formula1>
          <xm:sqref>C4:C7</xm:sqref>
        </x14:dataValidation>
        <x14:dataValidation type="list" allowBlank="1" showInputMessage="1" showErrorMessage="1">
          <x14:formula1>
            <xm:f>Listas!$B$2:$B$7</xm:f>
          </x14:formula1>
          <xm:sqref>D4:D7</xm:sqref>
        </x14:dataValidation>
        <x14:dataValidation type="list" allowBlank="1" showInputMessage="1" showErrorMessage="1">
          <x14:formula1>
            <xm:f>Listas!$C$2:$C$9</xm:f>
          </x14:formula1>
          <xm:sqref>E4:E7</xm:sqref>
        </x14:dataValidation>
        <x14:dataValidation type="list" allowBlank="1" showInputMessage="1" showErrorMessage="1">
          <x14:formula1>
            <xm:f>Listas!$Q$2:$Q$8</xm:f>
          </x14:formula1>
          <xm:sqref>J4:J7</xm:sqref>
        </x14:dataValidation>
        <x14:dataValidation type="list" allowBlank="1" showInputMessage="1" showErrorMessage="1">
          <x14:formula1>
            <xm:f>Listas!$N$2:$N$7</xm:f>
          </x14:formula1>
          <xm:sqref>M4:M7</xm:sqref>
        </x14:dataValidation>
        <x14:dataValidation type="list" allowBlank="1" showInputMessage="1" showErrorMessage="1">
          <x14:formula1>
            <xm:f>Listas!$O$2:$O$7</xm:f>
          </x14:formula1>
          <xm:sqref>O4:O7</xm:sqref>
        </x14:dataValidation>
        <x14:dataValidation type="list" allowBlank="1" showInputMessage="1" showErrorMessage="1">
          <x14:formula1>
            <xm:f>Listas!$P$2:$P$7</xm:f>
          </x14:formula1>
          <xm:sqref>Q4:Q7</xm:sqref>
        </x14:dataValidation>
        <x14:dataValidation type="list" allowBlank="1" showInputMessage="1" showErrorMessage="1">
          <x14:formula1>
            <xm:f>Listas!$K$2:$K$8</xm:f>
          </x14:formula1>
          <xm:sqref>S4:S7</xm:sqref>
        </x14:dataValidation>
        <x14:dataValidation type="list" allowBlank="1" showInputMessage="1" showErrorMessage="1">
          <x14:formula1>
            <xm:f>Listas!$L$2:$L$6</xm:f>
          </x14:formula1>
          <xm:sqref>T4:T7</xm:sqref>
        </x14:dataValidation>
        <x14:dataValidation type="list" allowBlank="1" showInputMessage="1" showErrorMessage="1">
          <x14:formula1>
            <xm:f>Listas!$F$2:$F$4</xm:f>
          </x14:formula1>
          <xm:sqref>AD4:AD7</xm:sqref>
        </x14:dataValidation>
        <x14:dataValidation type="list" allowBlank="1" showInputMessage="1" showErrorMessage="1">
          <x14:formula1>
            <xm:f>Listas!$H$2:$H$3</xm:f>
          </x14:formula1>
          <xm:sqref>AJ4:AJ7</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G37"/>
  <sheetViews>
    <sheetView topLeftCell="U33" zoomScale="40" zoomScaleNormal="40" workbookViewId="0">
      <selection activeCell="AK36" sqref="AK36"/>
    </sheetView>
  </sheetViews>
  <sheetFormatPr baseColWidth="10" defaultColWidth="11.42578125" defaultRowHeight="87.6" customHeight="1" x14ac:dyDescent="0.25"/>
  <cols>
    <col min="1" max="1" width="14.140625" style="83" customWidth="1"/>
    <col min="2" max="2" width="14" style="83" customWidth="1"/>
    <col min="3" max="3" width="17.28515625" style="83" customWidth="1"/>
    <col min="4" max="4" width="19.42578125" style="83" customWidth="1"/>
    <col min="5" max="5" width="19.5703125" style="83" customWidth="1"/>
    <col min="6" max="6" width="59.7109375" style="83" customWidth="1"/>
    <col min="7" max="7" width="9.7109375" style="83" customWidth="1"/>
    <col min="8" max="8" width="20" style="83" customWidth="1"/>
    <col min="9" max="9" width="44.28515625" style="83" customWidth="1"/>
    <col min="10" max="10" width="14.7109375" style="83" bestFit="1" customWidth="1"/>
    <col min="11" max="11" width="16.7109375" style="83" customWidth="1"/>
    <col min="12" max="12" width="19.28515625" style="83" customWidth="1"/>
    <col min="13" max="13" width="46.140625" style="83" customWidth="1"/>
    <col min="14" max="14" width="19.28515625" style="83" customWidth="1"/>
    <col min="15" max="15" width="45.28515625" style="83" customWidth="1"/>
    <col min="16" max="16" width="17.7109375" style="83" customWidth="1"/>
    <col min="17" max="17" width="32.42578125" style="83" customWidth="1"/>
    <col min="18" max="18" width="17.140625" style="83" customWidth="1"/>
    <col min="19" max="21" width="21.85546875" style="83" customWidth="1"/>
    <col min="22" max="22" width="15" style="83" customWidth="1"/>
    <col min="23" max="23" width="12.28515625" style="322" customWidth="1"/>
    <col min="24" max="24" width="13.7109375" style="83" customWidth="1"/>
    <col min="25" max="25" width="14.7109375" style="322" customWidth="1"/>
    <col min="26" max="26" width="16.85546875" style="83" bestFit="1" customWidth="1"/>
    <col min="27" max="27" width="7.85546875" style="83" customWidth="1"/>
    <col min="28" max="28" width="28.140625" style="83" customWidth="1"/>
    <col min="29" max="29" width="28" style="83" customWidth="1"/>
    <col min="30" max="30" width="10" style="83" bestFit="1" customWidth="1"/>
    <col min="31" max="31" width="8.42578125" style="322" customWidth="1"/>
    <col min="32" max="32" width="20.28515625" style="322" customWidth="1"/>
    <col min="33" max="33" width="9" style="322" customWidth="1"/>
    <col min="34" max="34" width="14.140625" style="322" customWidth="1"/>
    <col min="35" max="35" width="16.42578125" style="83" customWidth="1"/>
    <col min="36" max="36" width="14.7109375" style="83" customWidth="1"/>
    <col min="37" max="37" width="36.5703125" style="83" customWidth="1"/>
    <col min="38" max="38" width="13.7109375" style="83" customWidth="1"/>
    <col min="39" max="39" width="13.7109375" style="322" customWidth="1"/>
    <col min="40" max="40" width="13.7109375" style="83" customWidth="1"/>
    <col min="41" max="41" width="15.28515625" style="83" customWidth="1"/>
    <col min="42" max="42" width="2.28515625" style="83" customWidth="1"/>
    <col min="43" max="43" width="49.28515625" style="83" customWidth="1"/>
    <col min="44" max="44" width="17" style="83" customWidth="1"/>
    <col min="45" max="46" width="11.5703125" style="321" customWidth="1"/>
    <col min="47" max="47" width="21.85546875" style="83" customWidth="1"/>
    <col min="48" max="57" width="18.140625" style="83" customWidth="1"/>
    <col min="58" max="216" width="11.42578125" style="83"/>
    <col min="217" max="217" width="21.85546875" style="83" customWidth="1"/>
    <col min="218" max="218" width="13.85546875" style="83" customWidth="1"/>
    <col min="219" max="219" width="38.7109375" style="83" customWidth="1"/>
    <col min="220" max="220" width="3" style="83" bestFit="1" customWidth="1"/>
    <col min="221" max="221" width="32.28515625" style="83" customWidth="1"/>
    <col min="222" max="222" width="46.28515625" style="83" customWidth="1"/>
    <col min="223" max="223" width="19" style="83" customWidth="1"/>
    <col min="224" max="224" width="11.42578125" style="83"/>
    <col min="225" max="225" width="17.7109375" style="83" customWidth="1"/>
    <col min="226" max="226" width="11.42578125" style="83"/>
    <col min="227" max="227" width="22.28515625" style="83" customWidth="1"/>
    <col min="228" max="228" width="5.28515625" style="83" customWidth="1"/>
    <col min="229" max="229" width="36.28515625" style="83" customWidth="1"/>
    <col min="230" max="230" width="5.7109375" style="83" customWidth="1"/>
    <col min="231" max="231" width="11.42578125" style="83"/>
    <col min="232" max="232" width="20.7109375" style="83" customWidth="1"/>
    <col min="233" max="233" width="4.85546875" style="83" customWidth="1"/>
    <col min="234" max="234" width="11.42578125" style="83"/>
    <col min="235" max="235" width="24.7109375" style="83" customWidth="1"/>
    <col min="236" max="236" width="12.28515625" style="83" customWidth="1"/>
    <col min="237" max="237" width="11.42578125" style="83"/>
    <col min="238" max="238" width="3.42578125" style="83" customWidth="1"/>
    <col min="239" max="239" width="11.42578125" style="83"/>
    <col min="240" max="240" width="17.7109375" style="83" customWidth="1"/>
    <col min="241" max="241" width="3.42578125" style="83" customWidth="1"/>
    <col min="242" max="242" width="11.42578125" style="83"/>
    <col min="243" max="243" width="23.7109375" style="83" customWidth="1"/>
    <col min="244" max="244" width="10" style="83" customWidth="1"/>
    <col min="245" max="245" width="11.42578125" style="83"/>
    <col min="246" max="247" width="14.7109375" style="83" customWidth="1"/>
    <col min="248" max="248" width="12.85546875" style="83" customWidth="1"/>
    <col min="249" max="249" width="3.28515625" style="83" customWidth="1"/>
    <col min="250" max="250" width="30.28515625" style="83" customWidth="1"/>
    <col min="251" max="251" width="5" style="83" customWidth="1"/>
    <col min="252" max="252" width="11.42578125" style="83"/>
    <col min="253" max="253" width="14.28515625" style="83" customWidth="1"/>
    <col min="254" max="254" width="5.7109375" style="83" customWidth="1"/>
    <col min="255" max="255" width="11.42578125" style="83"/>
    <col min="256" max="256" width="17.28515625" style="83" customWidth="1"/>
    <col min="257" max="257" width="12.7109375" style="83" customWidth="1"/>
    <col min="258" max="258" width="11.42578125" style="83"/>
    <col min="259" max="259" width="5.28515625" style="83" customWidth="1"/>
    <col min="260" max="260" width="11.42578125" style="83"/>
    <col min="261" max="261" width="17" style="83" customWidth="1"/>
    <col min="262" max="262" width="6.28515625" style="83" customWidth="1"/>
    <col min="263" max="263" width="11.42578125" style="83"/>
    <col min="264" max="264" width="14.28515625" style="83" customWidth="1"/>
    <col min="265" max="265" width="7.5703125" style="83" customWidth="1"/>
    <col min="266" max="266" width="11.42578125" style="83"/>
    <col min="267" max="268" width="14.28515625" style="83" customWidth="1"/>
    <col min="269" max="269" width="20.85546875" style="83" customWidth="1"/>
    <col min="270" max="270" width="14.42578125" style="83" customWidth="1"/>
    <col min="271" max="271" width="15" style="83" customWidth="1"/>
    <col min="272" max="272" width="2.7109375" style="83" customWidth="1"/>
    <col min="273" max="273" width="11.7109375" style="83" customWidth="1"/>
    <col min="274" max="274" width="11.5703125" style="83" customWidth="1"/>
    <col min="275" max="275" width="2.28515625" style="83" customWidth="1"/>
    <col min="276" max="276" width="41" style="83" customWidth="1"/>
    <col min="277" max="277" width="14.28515625" style="83" customWidth="1"/>
    <col min="278" max="279" width="11.5703125" style="83" customWidth="1"/>
    <col min="280" max="280" width="21.85546875" style="83" customWidth="1"/>
    <col min="281" max="472" width="11.42578125" style="83"/>
    <col min="473" max="473" width="21.85546875" style="83" customWidth="1"/>
    <col min="474" max="474" width="13.85546875" style="83" customWidth="1"/>
    <col min="475" max="475" width="38.7109375" style="83" customWidth="1"/>
    <col min="476" max="476" width="3" style="83" bestFit="1" customWidth="1"/>
    <col min="477" max="477" width="32.28515625" style="83" customWidth="1"/>
    <col min="478" max="478" width="46.28515625" style="83" customWidth="1"/>
    <col min="479" max="479" width="19" style="83" customWidth="1"/>
    <col min="480" max="480" width="11.42578125" style="83"/>
    <col min="481" max="481" width="17.7109375" style="83" customWidth="1"/>
    <col min="482" max="482" width="11.42578125" style="83"/>
    <col min="483" max="483" width="22.28515625" style="83" customWidth="1"/>
    <col min="484" max="484" width="5.28515625" style="83" customWidth="1"/>
    <col min="485" max="485" width="36.28515625" style="83" customWidth="1"/>
    <col min="486" max="486" width="5.7109375" style="83" customWidth="1"/>
    <col min="487" max="487" width="11.42578125" style="83"/>
    <col min="488" max="488" width="20.7109375" style="83" customWidth="1"/>
    <col min="489" max="489" width="4.85546875" style="83" customWidth="1"/>
    <col min="490" max="490" width="11.42578125" style="83"/>
    <col min="491" max="491" width="24.7109375" style="83" customWidth="1"/>
    <col min="492" max="492" width="12.28515625" style="83" customWidth="1"/>
    <col min="493" max="493" width="11.42578125" style="83"/>
    <col min="494" max="494" width="3.42578125" style="83" customWidth="1"/>
    <col min="495" max="495" width="11.42578125" style="83"/>
    <col min="496" max="496" width="17.7109375" style="83" customWidth="1"/>
    <col min="497" max="497" width="3.42578125" style="83" customWidth="1"/>
    <col min="498" max="498" width="11.42578125" style="83"/>
    <col min="499" max="499" width="23.7109375" style="83" customWidth="1"/>
    <col min="500" max="500" width="10" style="83" customWidth="1"/>
    <col min="501" max="501" width="11.42578125" style="83"/>
    <col min="502" max="503" width="14.7109375" style="83" customWidth="1"/>
    <col min="504" max="504" width="12.85546875" style="83" customWidth="1"/>
    <col min="505" max="505" width="3.28515625" style="83" customWidth="1"/>
    <col min="506" max="506" width="30.28515625" style="83" customWidth="1"/>
    <col min="507" max="507" width="5" style="83" customWidth="1"/>
    <col min="508" max="508" width="11.42578125" style="83"/>
    <col min="509" max="509" width="14.28515625" style="83" customWidth="1"/>
    <col min="510" max="510" width="5.7109375" style="83" customWidth="1"/>
    <col min="511" max="511" width="11.42578125" style="83"/>
    <col min="512" max="512" width="17.28515625" style="83" customWidth="1"/>
    <col min="513" max="513" width="12.7109375" style="83" customWidth="1"/>
    <col min="514" max="514" width="11.42578125" style="83"/>
    <col min="515" max="515" width="5.28515625" style="83" customWidth="1"/>
    <col min="516" max="516" width="11.42578125" style="83"/>
    <col min="517" max="517" width="17" style="83" customWidth="1"/>
    <col min="518" max="518" width="6.28515625" style="83" customWidth="1"/>
    <col min="519" max="519" width="11.42578125" style="83"/>
    <col min="520" max="520" width="14.28515625" style="83" customWidth="1"/>
    <col min="521" max="521" width="7.5703125" style="83" customWidth="1"/>
    <col min="522" max="522" width="11.42578125" style="83"/>
    <col min="523" max="524" width="14.28515625" style="83" customWidth="1"/>
    <col min="525" max="525" width="20.85546875" style="83" customWidth="1"/>
    <col min="526" max="526" width="14.42578125" style="83" customWidth="1"/>
    <col min="527" max="527" width="15" style="83" customWidth="1"/>
    <col min="528" max="528" width="2.7109375" style="83" customWidth="1"/>
    <col min="529" max="529" width="11.7109375" style="83" customWidth="1"/>
    <col min="530" max="530" width="11.5703125" style="83" customWidth="1"/>
    <col min="531" max="531" width="2.28515625" style="83" customWidth="1"/>
    <col min="532" max="532" width="41" style="83" customWidth="1"/>
    <col min="533" max="533" width="14.28515625" style="83" customWidth="1"/>
    <col min="534" max="535" width="11.5703125" style="83" customWidth="1"/>
    <col min="536" max="536" width="21.85546875" style="83" customWidth="1"/>
    <col min="537" max="728" width="11.42578125" style="83"/>
    <col min="729" max="729" width="21.85546875" style="83" customWidth="1"/>
    <col min="730" max="730" width="13.85546875" style="83" customWidth="1"/>
    <col min="731" max="731" width="38.7109375" style="83" customWidth="1"/>
    <col min="732" max="732" width="3" style="83" bestFit="1" customWidth="1"/>
    <col min="733" max="733" width="32.28515625" style="83" customWidth="1"/>
    <col min="734" max="734" width="46.28515625" style="83" customWidth="1"/>
    <col min="735" max="735" width="19" style="83" customWidth="1"/>
    <col min="736" max="736" width="11.42578125" style="83"/>
    <col min="737" max="737" width="17.7109375" style="83" customWidth="1"/>
    <col min="738" max="738" width="11.42578125" style="83"/>
    <col min="739" max="739" width="22.28515625" style="83" customWidth="1"/>
    <col min="740" max="740" width="5.28515625" style="83" customWidth="1"/>
    <col min="741" max="741" width="36.28515625" style="83" customWidth="1"/>
    <col min="742" max="742" width="5.7109375" style="83" customWidth="1"/>
    <col min="743" max="743" width="11.42578125" style="83"/>
    <col min="744" max="744" width="20.7109375" style="83" customWidth="1"/>
    <col min="745" max="745" width="4.85546875" style="83" customWidth="1"/>
    <col min="746" max="746" width="11.42578125" style="83"/>
    <col min="747" max="747" width="24.7109375" style="83" customWidth="1"/>
    <col min="748" max="748" width="12.28515625" style="83" customWidth="1"/>
    <col min="749" max="749" width="11.42578125" style="83"/>
    <col min="750" max="750" width="3.42578125" style="83" customWidth="1"/>
    <col min="751" max="751" width="11.42578125" style="83"/>
    <col min="752" max="752" width="17.7109375" style="83" customWidth="1"/>
    <col min="753" max="753" width="3.42578125" style="83" customWidth="1"/>
    <col min="754" max="754" width="11.42578125" style="83"/>
    <col min="755" max="755" width="23.7109375" style="83" customWidth="1"/>
    <col min="756" max="756" width="10" style="83" customWidth="1"/>
    <col min="757" max="757" width="11.42578125" style="83"/>
    <col min="758" max="759" width="14.7109375" style="83" customWidth="1"/>
    <col min="760" max="760" width="12.85546875" style="83" customWidth="1"/>
    <col min="761" max="761" width="3.28515625" style="83" customWidth="1"/>
    <col min="762" max="762" width="30.28515625" style="83" customWidth="1"/>
    <col min="763" max="763" width="5" style="83" customWidth="1"/>
    <col min="764" max="764" width="11.42578125" style="83"/>
    <col min="765" max="765" width="14.28515625" style="83" customWidth="1"/>
    <col min="766" max="766" width="5.7109375" style="83" customWidth="1"/>
    <col min="767" max="767" width="11.42578125" style="83"/>
    <col min="768" max="768" width="17.28515625" style="83" customWidth="1"/>
    <col min="769" max="769" width="12.7109375" style="83" customWidth="1"/>
    <col min="770" max="770" width="11.42578125" style="83"/>
    <col min="771" max="771" width="5.28515625" style="83" customWidth="1"/>
    <col min="772" max="772" width="11.42578125" style="83"/>
    <col min="773" max="773" width="17" style="83" customWidth="1"/>
    <col min="774" max="774" width="6.28515625" style="83" customWidth="1"/>
    <col min="775" max="775" width="11.42578125" style="83"/>
    <col min="776" max="776" width="14.28515625" style="83" customWidth="1"/>
    <col min="777" max="777" width="7.5703125" style="83" customWidth="1"/>
    <col min="778" max="778" width="11.42578125" style="83"/>
    <col min="779" max="780" width="14.28515625" style="83" customWidth="1"/>
    <col min="781" max="781" width="20.85546875" style="83" customWidth="1"/>
    <col min="782" max="782" width="14.42578125" style="83" customWidth="1"/>
    <col min="783" max="783" width="15" style="83" customWidth="1"/>
    <col min="784" max="784" width="2.7109375" style="83" customWidth="1"/>
    <col min="785" max="785" width="11.7109375" style="83" customWidth="1"/>
    <col min="786" max="786" width="11.5703125" style="83" customWidth="1"/>
    <col min="787" max="787" width="2.28515625" style="83" customWidth="1"/>
    <col min="788" max="788" width="41" style="83" customWidth="1"/>
    <col min="789" max="789" width="14.28515625" style="83" customWidth="1"/>
    <col min="790" max="791" width="11.5703125" style="83" customWidth="1"/>
    <col min="792" max="792" width="21.85546875" style="83" customWidth="1"/>
    <col min="793" max="984" width="11.42578125" style="83"/>
    <col min="985" max="985" width="21.85546875" style="83" customWidth="1"/>
    <col min="986" max="986" width="13.85546875" style="83" customWidth="1"/>
    <col min="987" max="987" width="38.7109375" style="83" customWidth="1"/>
    <col min="988" max="988" width="3" style="83" bestFit="1" customWidth="1"/>
    <col min="989" max="989" width="32.28515625" style="83" customWidth="1"/>
    <col min="990" max="990" width="46.28515625" style="83" customWidth="1"/>
    <col min="991" max="991" width="19" style="83" customWidth="1"/>
    <col min="992" max="992" width="11.42578125" style="83"/>
    <col min="993" max="993" width="17.7109375" style="83" customWidth="1"/>
    <col min="994" max="994" width="11.42578125" style="83"/>
    <col min="995" max="995" width="22.28515625" style="83" customWidth="1"/>
    <col min="996" max="996" width="5.28515625" style="83" customWidth="1"/>
    <col min="997" max="997" width="36.28515625" style="83" customWidth="1"/>
    <col min="998" max="998" width="5.7109375" style="83" customWidth="1"/>
    <col min="999" max="999" width="11.42578125" style="83"/>
    <col min="1000" max="1000" width="20.7109375" style="83" customWidth="1"/>
    <col min="1001" max="1001" width="4.85546875" style="83" customWidth="1"/>
    <col min="1002" max="1002" width="11.42578125" style="83"/>
    <col min="1003" max="1003" width="24.7109375" style="83" customWidth="1"/>
    <col min="1004" max="1004" width="12.28515625" style="83" customWidth="1"/>
    <col min="1005" max="1005" width="11.42578125" style="83"/>
    <col min="1006" max="1006" width="3.42578125" style="83" customWidth="1"/>
    <col min="1007" max="1007" width="11.42578125" style="83"/>
    <col min="1008" max="1008" width="17.7109375" style="83" customWidth="1"/>
    <col min="1009" max="1009" width="3.42578125" style="83" customWidth="1"/>
    <col min="1010" max="1010" width="11.42578125" style="83"/>
    <col min="1011" max="1011" width="23.7109375" style="83" customWidth="1"/>
    <col min="1012" max="1012" width="10" style="83" customWidth="1"/>
    <col min="1013" max="1013" width="11.42578125" style="83"/>
    <col min="1014" max="1015" width="14.7109375" style="83" customWidth="1"/>
    <col min="1016" max="1016" width="12.85546875" style="83" customWidth="1"/>
    <col min="1017" max="1017" width="3.28515625" style="83" customWidth="1"/>
    <col min="1018" max="1018" width="30.28515625" style="83" customWidth="1"/>
    <col min="1019" max="1019" width="5" style="83" customWidth="1"/>
    <col min="1020" max="1020" width="11.42578125" style="83"/>
    <col min="1021" max="1021" width="14.28515625" style="83" customWidth="1"/>
    <col min="1022" max="1022" width="5.7109375" style="83" customWidth="1"/>
    <col min="1023" max="1023" width="11.42578125" style="83"/>
    <col min="1024" max="1024" width="17.28515625" style="83" customWidth="1"/>
    <col min="1025" max="1025" width="12.7109375" style="83" customWidth="1"/>
    <col min="1026" max="1026" width="11.42578125" style="83"/>
    <col min="1027" max="1027" width="5.28515625" style="83" customWidth="1"/>
    <col min="1028" max="1028" width="11.42578125" style="83"/>
    <col min="1029" max="1029" width="17" style="83" customWidth="1"/>
    <col min="1030" max="1030" width="6.28515625" style="83" customWidth="1"/>
    <col min="1031" max="1031" width="11.42578125" style="83"/>
    <col min="1032" max="1032" width="14.28515625" style="83" customWidth="1"/>
    <col min="1033" max="1033" width="7.5703125" style="83" customWidth="1"/>
    <col min="1034" max="1034" width="11.42578125" style="83"/>
    <col min="1035" max="1036" width="14.28515625" style="83" customWidth="1"/>
    <col min="1037" max="1037" width="20.85546875" style="83" customWidth="1"/>
    <col min="1038" max="1038" width="14.42578125" style="83" customWidth="1"/>
    <col min="1039" max="1039" width="15" style="83" customWidth="1"/>
    <col min="1040" max="1040" width="2.7109375" style="83" customWidth="1"/>
    <col min="1041" max="1041" width="11.7109375" style="83" customWidth="1"/>
    <col min="1042" max="1042" width="11.5703125" style="83" customWidth="1"/>
    <col min="1043" max="1043" width="2.28515625" style="83" customWidth="1"/>
    <col min="1044" max="1044" width="41" style="83" customWidth="1"/>
    <col min="1045" max="1045" width="14.28515625" style="83" customWidth="1"/>
    <col min="1046" max="1047" width="11.5703125" style="83" customWidth="1"/>
    <col min="1048" max="1048" width="21.85546875" style="83" customWidth="1"/>
    <col min="1049" max="1240" width="11.42578125" style="83"/>
    <col min="1241" max="1241" width="21.85546875" style="83" customWidth="1"/>
    <col min="1242" max="1242" width="13.85546875" style="83" customWidth="1"/>
    <col min="1243" max="1243" width="38.7109375" style="83" customWidth="1"/>
    <col min="1244" max="1244" width="3" style="83" bestFit="1" customWidth="1"/>
    <col min="1245" max="1245" width="32.28515625" style="83" customWidth="1"/>
    <col min="1246" max="1246" width="46.28515625" style="83" customWidth="1"/>
    <col min="1247" max="1247" width="19" style="83" customWidth="1"/>
    <col min="1248" max="1248" width="11.42578125" style="83"/>
    <col min="1249" max="1249" width="17.7109375" style="83" customWidth="1"/>
    <col min="1250" max="1250" width="11.42578125" style="83"/>
    <col min="1251" max="1251" width="22.28515625" style="83" customWidth="1"/>
    <col min="1252" max="1252" width="5.28515625" style="83" customWidth="1"/>
    <col min="1253" max="1253" width="36.28515625" style="83" customWidth="1"/>
    <col min="1254" max="1254" width="5.7109375" style="83" customWidth="1"/>
    <col min="1255" max="1255" width="11.42578125" style="83"/>
    <col min="1256" max="1256" width="20.7109375" style="83" customWidth="1"/>
    <col min="1257" max="1257" width="4.85546875" style="83" customWidth="1"/>
    <col min="1258" max="1258" width="11.42578125" style="83"/>
    <col min="1259" max="1259" width="24.7109375" style="83" customWidth="1"/>
    <col min="1260" max="1260" width="12.28515625" style="83" customWidth="1"/>
    <col min="1261" max="1261" width="11.42578125" style="83"/>
    <col min="1262" max="1262" width="3.42578125" style="83" customWidth="1"/>
    <col min="1263" max="1263" width="11.42578125" style="83"/>
    <col min="1264" max="1264" width="17.7109375" style="83" customWidth="1"/>
    <col min="1265" max="1265" width="3.42578125" style="83" customWidth="1"/>
    <col min="1266" max="1266" width="11.42578125" style="83"/>
    <col min="1267" max="1267" width="23.7109375" style="83" customWidth="1"/>
    <col min="1268" max="1268" width="10" style="83" customWidth="1"/>
    <col min="1269" max="1269" width="11.42578125" style="83"/>
    <col min="1270" max="1271" width="14.7109375" style="83" customWidth="1"/>
    <col min="1272" max="1272" width="12.85546875" style="83" customWidth="1"/>
    <col min="1273" max="1273" width="3.28515625" style="83" customWidth="1"/>
    <col min="1274" max="1274" width="30.28515625" style="83" customWidth="1"/>
    <col min="1275" max="1275" width="5" style="83" customWidth="1"/>
    <col min="1276" max="1276" width="11.42578125" style="83"/>
    <col min="1277" max="1277" width="14.28515625" style="83" customWidth="1"/>
    <col min="1278" max="1278" width="5.7109375" style="83" customWidth="1"/>
    <col min="1279" max="1279" width="11.42578125" style="83"/>
    <col min="1280" max="1280" width="17.28515625" style="83" customWidth="1"/>
    <col min="1281" max="1281" width="12.7109375" style="83" customWidth="1"/>
    <col min="1282" max="1282" width="11.42578125" style="83"/>
    <col min="1283" max="1283" width="5.28515625" style="83" customWidth="1"/>
    <col min="1284" max="1284" width="11.42578125" style="83"/>
    <col min="1285" max="1285" width="17" style="83" customWidth="1"/>
    <col min="1286" max="1286" width="6.28515625" style="83" customWidth="1"/>
    <col min="1287" max="1287" width="11.42578125" style="83"/>
    <col min="1288" max="1288" width="14.28515625" style="83" customWidth="1"/>
    <col min="1289" max="1289" width="7.5703125" style="83" customWidth="1"/>
    <col min="1290" max="1290" width="11.42578125" style="83"/>
    <col min="1291" max="1292" width="14.28515625" style="83" customWidth="1"/>
    <col min="1293" max="1293" width="20.85546875" style="83" customWidth="1"/>
    <col min="1294" max="1294" width="14.42578125" style="83" customWidth="1"/>
    <col min="1295" max="1295" width="15" style="83" customWidth="1"/>
    <col min="1296" max="1296" width="2.7109375" style="83" customWidth="1"/>
    <col min="1297" max="1297" width="11.7109375" style="83" customWidth="1"/>
    <col min="1298" max="1298" width="11.5703125" style="83" customWidth="1"/>
    <col min="1299" max="1299" width="2.28515625" style="83" customWidth="1"/>
    <col min="1300" max="1300" width="41" style="83" customWidth="1"/>
    <col min="1301" max="1301" width="14.28515625" style="83" customWidth="1"/>
    <col min="1302" max="1303" width="11.5703125" style="83" customWidth="1"/>
    <col min="1304" max="1304" width="21.85546875" style="83" customWidth="1"/>
    <col min="1305" max="1496" width="11.42578125" style="83"/>
    <col min="1497" max="1497" width="21.85546875" style="83" customWidth="1"/>
    <col min="1498" max="1498" width="13.85546875" style="83" customWidth="1"/>
    <col min="1499" max="1499" width="38.7109375" style="83" customWidth="1"/>
    <col min="1500" max="1500" width="3" style="83" bestFit="1" customWidth="1"/>
    <col min="1501" max="1501" width="32.28515625" style="83" customWidth="1"/>
    <col min="1502" max="1502" width="46.28515625" style="83" customWidth="1"/>
    <col min="1503" max="1503" width="19" style="83" customWidth="1"/>
    <col min="1504" max="1504" width="11.42578125" style="83"/>
    <col min="1505" max="1505" width="17.7109375" style="83" customWidth="1"/>
    <col min="1506" max="1506" width="11.42578125" style="83"/>
    <col min="1507" max="1507" width="22.28515625" style="83" customWidth="1"/>
    <col min="1508" max="1508" width="5.28515625" style="83" customWidth="1"/>
    <col min="1509" max="1509" width="36.28515625" style="83" customWidth="1"/>
    <col min="1510" max="1510" width="5.7109375" style="83" customWidth="1"/>
    <col min="1511" max="1511" width="11.42578125" style="83"/>
    <col min="1512" max="1512" width="20.7109375" style="83" customWidth="1"/>
    <col min="1513" max="1513" width="4.85546875" style="83" customWidth="1"/>
    <col min="1514" max="1514" width="11.42578125" style="83"/>
    <col min="1515" max="1515" width="24.7109375" style="83" customWidth="1"/>
    <col min="1516" max="1516" width="12.28515625" style="83" customWidth="1"/>
    <col min="1517" max="1517" width="11.42578125" style="83"/>
    <col min="1518" max="1518" width="3.42578125" style="83" customWidth="1"/>
    <col min="1519" max="1519" width="11.42578125" style="83"/>
    <col min="1520" max="1520" width="17.7109375" style="83" customWidth="1"/>
    <col min="1521" max="1521" width="3.42578125" style="83" customWidth="1"/>
    <col min="1522" max="1522" width="11.42578125" style="83"/>
    <col min="1523" max="1523" width="23.7109375" style="83" customWidth="1"/>
    <col min="1524" max="1524" width="10" style="83" customWidth="1"/>
    <col min="1525" max="1525" width="11.42578125" style="83"/>
    <col min="1526" max="1527" width="14.7109375" style="83" customWidth="1"/>
    <col min="1528" max="1528" width="12.85546875" style="83" customWidth="1"/>
    <col min="1529" max="1529" width="3.28515625" style="83" customWidth="1"/>
    <col min="1530" max="1530" width="30.28515625" style="83" customWidth="1"/>
    <col min="1531" max="1531" width="5" style="83" customWidth="1"/>
    <col min="1532" max="1532" width="11.42578125" style="83"/>
    <col min="1533" max="1533" width="14.28515625" style="83" customWidth="1"/>
    <col min="1534" max="1534" width="5.7109375" style="83" customWidth="1"/>
    <col min="1535" max="1535" width="11.42578125" style="83"/>
    <col min="1536" max="1536" width="17.28515625" style="83" customWidth="1"/>
    <col min="1537" max="1537" width="12.7109375" style="83" customWidth="1"/>
    <col min="1538" max="1538" width="11.42578125" style="83"/>
    <col min="1539" max="1539" width="5.28515625" style="83" customWidth="1"/>
    <col min="1540" max="1540" width="11.42578125" style="83"/>
    <col min="1541" max="1541" width="17" style="83" customWidth="1"/>
    <col min="1542" max="1542" width="6.28515625" style="83" customWidth="1"/>
    <col min="1543" max="1543" width="11.42578125" style="83"/>
    <col min="1544" max="1544" width="14.28515625" style="83" customWidth="1"/>
    <col min="1545" max="1545" width="7.5703125" style="83" customWidth="1"/>
    <col min="1546" max="1546" width="11.42578125" style="83"/>
    <col min="1547" max="1548" width="14.28515625" style="83" customWidth="1"/>
    <col min="1549" max="1549" width="20.85546875" style="83" customWidth="1"/>
    <col min="1550" max="1550" width="14.42578125" style="83" customWidth="1"/>
    <col min="1551" max="1551" width="15" style="83" customWidth="1"/>
    <col min="1552" max="1552" width="2.7109375" style="83" customWidth="1"/>
    <col min="1553" max="1553" width="11.7109375" style="83" customWidth="1"/>
    <col min="1554" max="1554" width="11.5703125" style="83" customWidth="1"/>
    <col min="1555" max="1555" width="2.28515625" style="83" customWidth="1"/>
    <col min="1556" max="1556" width="41" style="83" customWidth="1"/>
    <col min="1557" max="1557" width="14.28515625" style="83" customWidth="1"/>
    <col min="1558" max="1559" width="11.5703125" style="83" customWidth="1"/>
    <col min="1560" max="1560" width="21.85546875" style="83" customWidth="1"/>
    <col min="1561" max="1752" width="11.42578125" style="83"/>
    <col min="1753" max="1753" width="21.85546875" style="83" customWidth="1"/>
    <col min="1754" max="1754" width="13.85546875" style="83" customWidth="1"/>
    <col min="1755" max="1755" width="38.7109375" style="83" customWidth="1"/>
    <col min="1756" max="1756" width="3" style="83" bestFit="1" customWidth="1"/>
    <col min="1757" max="1757" width="32.28515625" style="83" customWidth="1"/>
    <col min="1758" max="1758" width="46.28515625" style="83" customWidth="1"/>
    <col min="1759" max="1759" width="19" style="83" customWidth="1"/>
    <col min="1760" max="1760" width="11.42578125" style="83"/>
    <col min="1761" max="1761" width="17.7109375" style="83" customWidth="1"/>
    <col min="1762" max="1762" width="11.42578125" style="83"/>
    <col min="1763" max="1763" width="22.28515625" style="83" customWidth="1"/>
    <col min="1764" max="1764" width="5.28515625" style="83" customWidth="1"/>
    <col min="1765" max="1765" width="36.28515625" style="83" customWidth="1"/>
    <col min="1766" max="1766" width="5.7109375" style="83" customWidth="1"/>
    <col min="1767" max="1767" width="11.42578125" style="83"/>
    <col min="1768" max="1768" width="20.7109375" style="83" customWidth="1"/>
    <col min="1769" max="1769" width="4.85546875" style="83" customWidth="1"/>
    <col min="1770" max="1770" width="11.42578125" style="83"/>
    <col min="1771" max="1771" width="24.7109375" style="83" customWidth="1"/>
    <col min="1772" max="1772" width="12.28515625" style="83" customWidth="1"/>
    <col min="1773" max="1773" width="11.42578125" style="83"/>
    <col min="1774" max="1774" width="3.42578125" style="83" customWidth="1"/>
    <col min="1775" max="1775" width="11.42578125" style="83"/>
    <col min="1776" max="1776" width="17.7109375" style="83" customWidth="1"/>
    <col min="1777" max="1777" width="3.42578125" style="83" customWidth="1"/>
    <col min="1778" max="1778" width="11.42578125" style="83"/>
    <col min="1779" max="1779" width="23.7109375" style="83" customWidth="1"/>
    <col min="1780" max="1780" width="10" style="83" customWidth="1"/>
    <col min="1781" max="1781" width="11.42578125" style="83"/>
    <col min="1782" max="1783" width="14.7109375" style="83" customWidth="1"/>
    <col min="1784" max="1784" width="12.85546875" style="83" customWidth="1"/>
    <col min="1785" max="1785" width="3.28515625" style="83" customWidth="1"/>
    <col min="1786" max="1786" width="30.28515625" style="83" customWidth="1"/>
    <col min="1787" max="1787" width="5" style="83" customWidth="1"/>
    <col min="1788" max="1788" width="11.42578125" style="83"/>
    <col min="1789" max="1789" width="14.28515625" style="83" customWidth="1"/>
    <col min="1790" max="1790" width="5.7109375" style="83" customWidth="1"/>
    <col min="1791" max="1791" width="11.42578125" style="83"/>
    <col min="1792" max="1792" width="17.28515625" style="83" customWidth="1"/>
    <col min="1793" max="1793" width="12.7109375" style="83" customWidth="1"/>
    <col min="1794" max="1794" width="11.42578125" style="83"/>
    <col min="1795" max="1795" width="5.28515625" style="83" customWidth="1"/>
    <col min="1796" max="1796" width="11.42578125" style="83"/>
    <col min="1797" max="1797" width="17" style="83" customWidth="1"/>
    <col min="1798" max="1798" width="6.28515625" style="83" customWidth="1"/>
    <col min="1799" max="1799" width="11.42578125" style="83"/>
    <col min="1800" max="1800" width="14.28515625" style="83" customWidth="1"/>
    <col min="1801" max="1801" width="7.5703125" style="83" customWidth="1"/>
    <col min="1802" max="1802" width="11.42578125" style="83"/>
    <col min="1803" max="1804" width="14.28515625" style="83" customWidth="1"/>
    <col min="1805" max="1805" width="20.85546875" style="83" customWidth="1"/>
    <col min="1806" max="1806" width="14.42578125" style="83" customWidth="1"/>
    <col min="1807" max="1807" width="15" style="83" customWidth="1"/>
    <col min="1808" max="1808" width="2.7109375" style="83" customWidth="1"/>
    <col min="1809" max="1809" width="11.7109375" style="83" customWidth="1"/>
    <col min="1810" max="1810" width="11.5703125" style="83" customWidth="1"/>
    <col min="1811" max="1811" width="2.28515625" style="83" customWidth="1"/>
    <col min="1812" max="1812" width="41" style="83" customWidth="1"/>
    <col min="1813" max="1813" width="14.28515625" style="83" customWidth="1"/>
    <col min="1814" max="1815" width="11.5703125" style="83" customWidth="1"/>
    <col min="1816" max="1816" width="21.85546875" style="83" customWidth="1"/>
    <col min="1817" max="2008" width="11.42578125" style="83"/>
    <col min="2009" max="2009" width="21.85546875" style="83" customWidth="1"/>
    <col min="2010" max="2010" width="13.85546875" style="83" customWidth="1"/>
    <col min="2011" max="2011" width="38.7109375" style="83" customWidth="1"/>
    <col min="2012" max="2012" width="3" style="83" bestFit="1" customWidth="1"/>
    <col min="2013" max="2013" width="32.28515625" style="83" customWidth="1"/>
    <col min="2014" max="2014" width="46.28515625" style="83" customWidth="1"/>
    <col min="2015" max="2015" width="19" style="83" customWidth="1"/>
    <col min="2016" max="2016" width="11.42578125" style="83"/>
    <col min="2017" max="2017" width="17.7109375" style="83" customWidth="1"/>
    <col min="2018" max="2018" width="11.42578125" style="83"/>
    <col min="2019" max="2019" width="22.28515625" style="83" customWidth="1"/>
    <col min="2020" max="2020" width="5.28515625" style="83" customWidth="1"/>
    <col min="2021" max="2021" width="36.28515625" style="83" customWidth="1"/>
    <col min="2022" max="2022" width="5.7109375" style="83" customWidth="1"/>
    <col min="2023" max="2023" width="11.42578125" style="83"/>
    <col min="2024" max="2024" width="20.7109375" style="83" customWidth="1"/>
    <col min="2025" max="2025" width="4.85546875" style="83" customWidth="1"/>
    <col min="2026" max="2026" width="11.42578125" style="83"/>
    <col min="2027" max="2027" width="24.7109375" style="83" customWidth="1"/>
    <col min="2028" max="2028" width="12.28515625" style="83" customWidth="1"/>
    <col min="2029" max="2029" width="11.42578125" style="83"/>
    <col min="2030" max="2030" width="3.42578125" style="83" customWidth="1"/>
    <col min="2031" max="2031" width="11.42578125" style="83"/>
    <col min="2032" max="2032" width="17.7109375" style="83" customWidth="1"/>
    <col min="2033" max="2033" width="3.42578125" style="83" customWidth="1"/>
    <col min="2034" max="2034" width="11.42578125" style="83"/>
    <col min="2035" max="2035" width="23.7109375" style="83" customWidth="1"/>
    <col min="2036" max="2036" width="10" style="83" customWidth="1"/>
    <col min="2037" max="2037" width="11.42578125" style="83"/>
    <col min="2038" max="2039" width="14.7109375" style="83" customWidth="1"/>
    <col min="2040" max="2040" width="12.85546875" style="83" customWidth="1"/>
    <col min="2041" max="2041" width="3.28515625" style="83" customWidth="1"/>
    <col min="2042" max="2042" width="30.28515625" style="83" customWidth="1"/>
    <col min="2043" max="2043" width="5" style="83" customWidth="1"/>
    <col min="2044" max="2044" width="11.42578125" style="83"/>
    <col min="2045" max="2045" width="14.28515625" style="83" customWidth="1"/>
    <col min="2046" max="2046" width="5.7109375" style="83" customWidth="1"/>
    <col min="2047" max="2047" width="11.42578125" style="83"/>
    <col min="2048" max="2048" width="17.28515625" style="83" customWidth="1"/>
    <col min="2049" max="2049" width="12.7109375" style="83" customWidth="1"/>
    <col min="2050" max="2050" width="11.42578125" style="83"/>
    <col min="2051" max="2051" width="5.28515625" style="83" customWidth="1"/>
    <col min="2052" max="2052" width="11.42578125" style="83"/>
    <col min="2053" max="2053" width="17" style="83" customWidth="1"/>
    <col min="2054" max="2054" width="6.28515625" style="83" customWidth="1"/>
    <col min="2055" max="2055" width="11.42578125" style="83"/>
    <col min="2056" max="2056" width="14.28515625" style="83" customWidth="1"/>
    <col min="2057" max="2057" width="7.5703125" style="83" customWidth="1"/>
    <col min="2058" max="2058" width="11.42578125" style="83"/>
    <col min="2059" max="2060" width="14.28515625" style="83" customWidth="1"/>
    <col min="2061" max="2061" width="20.85546875" style="83" customWidth="1"/>
    <col min="2062" max="2062" width="14.42578125" style="83" customWidth="1"/>
    <col min="2063" max="2063" width="15" style="83" customWidth="1"/>
    <col min="2064" max="2064" width="2.7109375" style="83" customWidth="1"/>
    <col min="2065" max="2065" width="11.7109375" style="83" customWidth="1"/>
    <col min="2066" max="2066" width="11.5703125" style="83" customWidth="1"/>
    <col min="2067" max="2067" width="2.28515625" style="83" customWidth="1"/>
    <col min="2068" max="2068" width="41" style="83" customWidth="1"/>
    <col min="2069" max="2069" width="14.28515625" style="83" customWidth="1"/>
    <col min="2070" max="2071" width="11.5703125" style="83" customWidth="1"/>
    <col min="2072" max="2072" width="21.85546875" style="83" customWidth="1"/>
    <col min="2073" max="2264" width="11.42578125" style="83"/>
    <col min="2265" max="2265" width="21.85546875" style="83" customWidth="1"/>
    <col min="2266" max="2266" width="13.85546875" style="83" customWidth="1"/>
    <col min="2267" max="2267" width="38.7109375" style="83" customWidth="1"/>
    <col min="2268" max="2268" width="3" style="83" bestFit="1" customWidth="1"/>
    <col min="2269" max="2269" width="32.28515625" style="83" customWidth="1"/>
    <col min="2270" max="2270" width="46.28515625" style="83" customWidth="1"/>
    <col min="2271" max="2271" width="19" style="83" customWidth="1"/>
    <col min="2272" max="2272" width="11.42578125" style="83"/>
    <col min="2273" max="2273" width="17.7109375" style="83" customWidth="1"/>
    <col min="2274" max="2274" width="11.42578125" style="83"/>
    <col min="2275" max="2275" width="22.28515625" style="83" customWidth="1"/>
    <col min="2276" max="2276" width="5.28515625" style="83" customWidth="1"/>
    <col min="2277" max="2277" width="36.28515625" style="83" customWidth="1"/>
    <col min="2278" max="2278" width="5.7109375" style="83" customWidth="1"/>
    <col min="2279" max="2279" width="11.42578125" style="83"/>
    <col min="2280" max="2280" width="20.7109375" style="83" customWidth="1"/>
    <col min="2281" max="2281" width="4.85546875" style="83" customWidth="1"/>
    <col min="2282" max="2282" width="11.42578125" style="83"/>
    <col min="2283" max="2283" width="24.7109375" style="83" customWidth="1"/>
    <col min="2284" max="2284" width="12.28515625" style="83" customWidth="1"/>
    <col min="2285" max="2285" width="11.42578125" style="83"/>
    <col min="2286" max="2286" width="3.42578125" style="83" customWidth="1"/>
    <col min="2287" max="2287" width="11.42578125" style="83"/>
    <col min="2288" max="2288" width="17.7109375" style="83" customWidth="1"/>
    <col min="2289" max="2289" width="3.42578125" style="83" customWidth="1"/>
    <col min="2290" max="2290" width="11.42578125" style="83"/>
    <col min="2291" max="2291" width="23.7109375" style="83" customWidth="1"/>
    <col min="2292" max="2292" width="10" style="83" customWidth="1"/>
    <col min="2293" max="2293" width="11.42578125" style="83"/>
    <col min="2294" max="2295" width="14.7109375" style="83" customWidth="1"/>
    <col min="2296" max="2296" width="12.85546875" style="83" customWidth="1"/>
    <col min="2297" max="2297" width="3.28515625" style="83" customWidth="1"/>
    <col min="2298" max="2298" width="30.28515625" style="83" customWidth="1"/>
    <col min="2299" max="2299" width="5" style="83" customWidth="1"/>
    <col min="2300" max="2300" width="11.42578125" style="83"/>
    <col min="2301" max="2301" width="14.28515625" style="83" customWidth="1"/>
    <col min="2302" max="2302" width="5.7109375" style="83" customWidth="1"/>
    <col min="2303" max="2303" width="11.42578125" style="83"/>
    <col min="2304" max="2304" width="17.28515625" style="83" customWidth="1"/>
    <col min="2305" max="2305" width="12.7109375" style="83" customWidth="1"/>
    <col min="2306" max="2306" width="11.42578125" style="83"/>
    <col min="2307" max="2307" width="5.28515625" style="83" customWidth="1"/>
    <col min="2308" max="2308" width="11.42578125" style="83"/>
    <col min="2309" max="2309" width="17" style="83" customWidth="1"/>
    <col min="2310" max="2310" width="6.28515625" style="83" customWidth="1"/>
    <col min="2311" max="2311" width="11.42578125" style="83"/>
    <col min="2312" max="2312" width="14.28515625" style="83" customWidth="1"/>
    <col min="2313" max="2313" width="7.5703125" style="83" customWidth="1"/>
    <col min="2314" max="2314" width="11.42578125" style="83"/>
    <col min="2315" max="2316" width="14.28515625" style="83" customWidth="1"/>
    <col min="2317" max="2317" width="20.85546875" style="83" customWidth="1"/>
    <col min="2318" max="2318" width="14.42578125" style="83" customWidth="1"/>
    <col min="2319" max="2319" width="15" style="83" customWidth="1"/>
    <col min="2320" max="2320" width="2.7109375" style="83" customWidth="1"/>
    <col min="2321" max="2321" width="11.7109375" style="83" customWidth="1"/>
    <col min="2322" max="2322" width="11.5703125" style="83" customWidth="1"/>
    <col min="2323" max="2323" width="2.28515625" style="83" customWidth="1"/>
    <col min="2324" max="2324" width="41" style="83" customWidth="1"/>
    <col min="2325" max="2325" width="14.28515625" style="83" customWidth="1"/>
    <col min="2326" max="2327" width="11.5703125" style="83" customWidth="1"/>
    <col min="2328" max="2328" width="21.85546875" style="83" customWidth="1"/>
    <col min="2329" max="2520" width="11.42578125" style="83"/>
    <col min="2521" max="2521" width="21.85546875" style="83" customWidth="1"/>
    <col min="2522" max="2522" width="13.85546875" style="83" customWidth="1"/>
    <col min="2523" max="2523" width="38.7109375" style="83" customWidth="1"/>
    <col min="2524" max="2524" width="3" style="83" bestFit="1" customWidth="1"/>
    <col min="2525" max="2525" width="32.28515625" style="83" customWidth="1"/>
    <col min="2526" max="2526" width="46.28515625" style="83" customWidth="1"/>
    <col min="2527" max="2527" width="19" style="83" customWidth="1"/>
    <col min="2528" max="2528" width="11.42578125" style="83"/>
    <col min="2529" max="2529" width="17.7109375" style="83" customWidth="1"/>
    <col min="2530" max="2530" width="11.42578125" style="83"/>
    <col min="2531" max="2531" width="22.28515625" style="83" customWidth="1"/>
    <col min="2532" max="2532" width="5.28515625" style="83" customWidth="1"/>
    <col min="2533" max="2533" width="36.28515625" style="83" customWidth="1"/>
    <col min="2534" max="2534" width="5.7109375" style="83" customWidth="1"/>
    <col min="2535" max="2535" width="11.42578125" style="83"/>
    <col min="2536" max="2536" width="20.7109375" style="83" customWidth="1"/>
    <col min="2537" max="2537" width="4.85546875" style="83" customWidth="1"/>
    <col min="2538" max="2538" width="11.42578125" style="83"/>
    <col min="2539" max="2539" width="24.7109375" style="83" customWidth="1"/>
    <col min="2540" max="2540" width="12.28515625" style="83" customWidth="1"/>
    <col min="2541" max="2541" width="11.42578125" style="83"/>
    <col min="2542" max="2542" width="3.42578125" style="83" customWidth="1"/>
    <col min="2543" max="2543" width="11.42578125" style="83"/>
    <col min="2544" max="2544" width="17.7109375" style="83" customWidth="1"/>
    <col min="2545" max="2545" width="3.42578125" style="83" customWidth="1"/>
    <col min="2546" max="2546" width="11.42578125" style="83"/>
    <col min="2547" max="2547" width="23.7109375" style="83" customWidth="1"/>
    <col min="2548" max="2548" width="10" style="83" customWidth="1"/>
    <col min="2549" max="2549" width="11.42578125" style="83"/>
    <col min="2550" max="2551" width="14.7109375" style="83" customWidth="1"/>
    <col min="2552" max="2552" width="12.85546875" style="83" customWidth="1"/>
    <col min="2553" max="2553" width="3.28515625" style="83" customWidth="1"/>
    <col min="2554" max="2554" width="30.28515625" style="83" customWidth="1"/>
    <col min="2555" max="2555" width="5" style="83" customWidth="1"/>
    <col min="2556" max="2556" width="11.42578125" style="83"/>
    <col min="2557" max="2557" width="14.28515625" style="83" customWidth="1"/>
    <col min="2558" max="2558" width="5.7109375" style="83" customWidth="1"/>
    <col min="2559" max="2559" width="11.42578125" style="83"/>
    <col min="2560" max="2560" width="17.28515625" style="83" customWidth="1"/>
    <col min="2561" max="2561" width="12.7109375" style="83" customWidth="1"/>
    <col min="2562" max="2562" width="11.42578125" style="83"/>
    <col min="2563" max="2563" width="5.28515625" style="83" customWidth="1"/>
    <col min="2564" max="2564" width="11.42578125" style="83"/>
    <col min="2565" max="2565" width="17" style="83" customWidth="1"/>
    <col min="2566" max="2566" width="6.28515625" style="83" customWidth="1"/>
    <col min="2567" max="2567" width="11.42578125" style="83"/>
    <col min="2568" max="2568" width="14.28515625" style="83" customWidth="1"/>
    <col min="2569" max="2569" width="7.5703125" style="83" customWidth="1"/>
    <col min="2570" max="2570" width="11.42578125" style="83"/>
    <col min="2571" max="2572" width="14.28515625" style="83" customWidth="1"/>
    <col min="2573" max="2573" width="20.85546875" style="83" customWidth="1"/>
    <col min="2574" max="2574" width="14.42578125" style="83" customWidth="1"/>
    <col min="2575" max="2575" width="15" style="83" customWidth="1"/>
    <col min="2576" max="2576" width="2.7109375" style="83" customWidth="1"/>
    <col min="2577" max="2577" width="11.7109375" style="83" customWidth="1"/>
    <col min="2578" max="2578" width="11.5703125" style="83" customWidth="1"/>
    <col min="2579" max="2579" width="2.28515625" style="83" customWidth="1"/>
    <col min="2580" max="2580" width="41" style="83" customWidth="1"/>
    <col min="2581" max="2581" width="14.28515625" style="83" customWidth="1"/>
    <col min="2582" max="2583" width="11.5703125" style="83" customWidth="1"/>
    <col min="2584" max="2584" width="21.85546875" style="83" customWidth="1"/>
    <col min="2585" max="2776" width="11.42578125" style="83"/>
    <col min="2777" max="2777" width="21.85546875" style="83" customWidth="1"/>
    <col min="2778" max="2778" width="13.85546875" style="83" customWidth="1"/>
    <col min="2779" max="2779" width="38.7109375" style="83" customWidth="1"/>
    <col min="2780" max="2780" width="3" style="83" bestFit="1" customWidth="1"/>
    <col min="2781" max="2781" width="32.28515625" style="83" customWidth="1"/>
    <col min="2782" max="2782" width="46.28515625" style="83" customWidth="1"/>
    <col min="2783" max="2783" width="19" style="83" customWidth="1"/>
    <col min="2784" max="2784" width="11.42578125" style="83"/>
    <col min="2785" max="2785" width="17.7109375" style="83" customWidth="1"/>
    <col min="2786" max="2786" width="11.42578125" style="83"/>
    <col min="2787" max="2787" width="22.28515625" style="83" customWidth="1"/>
    <col min="2788" max="2788" width="5.28515625" style="83" customWidth="1"/>
    <col min="2789" max="2789" width="36.28515625" style="83" customWidth="1"/>
    <col min="2790" max="2790" width="5.7109375" style="83" customWidth="1"/>
    <col min="2791" max="2791" width="11.42578125" style="83"/>
    <col min="2792" max="2792" width="20.7109375" style="83" customWidth="1"/>
    <col min="2793" max="2793" width="4.85546875" style="83" customWidth="1"/>
    <col min="2794" max="2794" width="11.42578125" style="83"/>
    <col min="2795" max="2795" width="24.7109375" style="83" customWidth="1"/>
    <col min="2796" max="2796" width="12.28515625" style="83" customWidth="1"/>
    <col min="2797" max="2797" width="11.42578125" style="83"/>
    <col min="2798" max="2798" width="3.42578125" style="83" customWidth="1"/>
    <col min="2799" max="2799" width="11.42578125" style="83"/>
    <col min="2800" max="2800" width="17.7109375" style="83" customWidth="1"/>
    <col min="2801" max="2801" width="3.42578125" style="83" customWidth="1"/>
    <col min="2802" max="2802" width="11.42578125" style="83"/>
    <col min="2803" max="2803" width="23.7109375" style="83" customWidth="1"/>
    <col min="2804" max="2804" width="10" style="83" customWidth="1"/>
    <col min="2805" max="2805" width="11.42578125" style="83"/>
    <col min="2806" max="2807" width="14.7109375" style="83" customWidth="1"/>
    <col min="2808" max="2808" width="12.85546875" style="83" customWidth="1"/>
    <col min="2809" max="2809" width="3.28515625" style="83" customWidth="1"/>
    <col min="2810" max="2810" width="30.28515625" style="83" customWidth="1"/>
    <col min="2811" max="2811" width="5" style="83" customWidth="1"/>
    <col min="2812" max="2812" width="11.42578125" style="83"/>
    <col min="2813" max="2813" width="14.28515625" style="83" customWidth="1"/>
    <col min="2814" max="2814" width="5.7109375" style="83" customWidth="1"/>
    <col min="2815" max="2815" width="11.42578125" style="83"/>
    <col min="2816" max="2816" width="17.28515625" style="83" customWidth="1"/>
    <col min="2817" max="2817" width="12.7109375" style="83" customWidth="1"/>
    <col min="2818" max="2818" width="11.42578125" style="83"/>
    <col min="2819" max="2819" width="5.28515625" style="83" customWidth="1"/>
    <col min="2820" max="2820" width="11.42578125" style="83"/>
    <col min="2821" max="2821" width="17" style="83" customWidth="1"/>
    <col min="2822" max="2822" width="6.28515625" style="83" customWidth="1"/>
    <col min="2823" max="2823" width="11.42578125" style="83"/>
    <col min="2824" max="2824" width="14.28515625" style="83" customWidth="1"/>
    <col min="2825" max="2825" width="7.5703125" style="83" customWidth="1"/>
    <col min="2826" max="2826" width="11.42578125" style="83"/>
    <col min="2827" max="2828" width="14.28515625" style="83" customWidth="1"/>
    <col min="2829" max="2829" width="20.85546875" style="83" customWidth="1"/>
    <col min="2830" max="2830" width="14.42578125" style="83" customWidth="1"/>
    <col min="2831" max="2831" width="15" style="83" customWidth="1"/>
    <col min="2832" max="2832" width="2.7109375" style="83" customWidth="1"/>
    <col min="2833" max="2833" width="11.7109375" style="83" customWidth="1"/>
    <col min="2834" max="2834" width="11.5703125" style="83" customWidth="1"/>
    <col min="2835" max="2835" width="2.28515625" style="83" customWidth="1"/>
    <col min="2836" max="2836" width="41" style="83" customWidth="1"/>
    <col min="2837" max="2837" width="14.28515625" style="83" customWidth="1"/>
    <col min="2838" max="2839" width="11.5703125" style="83" customWidth="1"/>
    <col min="2840" max="2840" width="21.85546875" style="83" customWidth="1"/>
    <col min="2841" max="3032" width="11.42578125" style="83"/>
    <col min="3033" max="3033" width="21.85546875" style="83" customWidth="1"/>
    <col min="3034" max="3034" width="13.85546875" style="83" customWidth="1"/>
    <col min="3035" max="3035" width="38.7109375" style="83" customWidth="1"/>
    <col min="3036" max="3036" width="3" style="83" bestFit="1" customWidth="1"/>
    <col min="3037" max="3037" width="32.28515625" style="83" customWidth="1"/>
    <col min="3038" max="3038" width="46.28515625" style="83" customWidth="1"/>
    <col min="3039" max="3039" width="19" style="83" customWidth="1"/>
    <col min="3040" max="3040" width="11.42578125" style="83"/>
    <col min="3041" max="3041" width="17.7109375" style="83" customWidth="1"/>
    <col min="3042" max="3042" width="11.42578125" style="83"/>
    <col min="3043" max="3043" width="22.28515625" style="83" customWidth="1"/>
    <col min="3044" max="3044" width="5.28515625" style="83" customWidth="1"/>
    <col min="3045" max="3045" width="36.28515625" style="83" customWidth="1"/>
    <col min="3046" max="3046" width="5.7109375" style="83" customWidth="1"/>
    <col min="3047" max="3047" width="11.42578125" style="83"/>
    <col min="3048" max="3048" width="20.7109375" style="83" customWidth="1"/>
    <col min="3049" max="3049" width="4.85546875" style="83" customWidth="1"/>
    <col min="3050" max="3050" width="11.42578125" style="83"/>
    <col min="3051" max="3051" width="24.7109375" style="83" customWidth="1"/>
    <col min="3052" max="3052" width="12.28515625" style="83" customWidth="1"/>
    <col min="3053" max="3053" width="11.42578125" style="83"/>
    <col min="3054" max="3054" width="3.42578125" style="83" customWidth="1"/>
    <col min="3055" max="3055" width="11.42578125" style="83"/>
    <col min="3056" max="3056" width="17.7109375" style="83" customWidth="1"/>
    <col min="3057" max="3057" width="3.42578125" style="83" customWidth="1"/>
    <col min="3058" max="3058" width="11.42578125" style="83"/>
    <col min="3059" max="3059" width="23.7109375" style="83" customWidth="1"/>
    <col min="3060" max="3060" width="10" style="83" customWidth="1"/>
    <col min="3061" max="3061" width="11.42578125" style="83"/>
    <col min="3062" max="3063" width="14.7109375" style="83" customWidth="1"/>
    <col min="3064" max="3064" width="12.85546875" style="83" customWidth="1"/>
    <col min="3065" max="3065" width="3.28515625" style="83" customWidth="1"/>
    <col min="3066" max="3066" width="30.28515625" style="83" customWidth="1"/>
    <col min="3067" max="3067" width="5" style="83" customWidth="1"/>
    <col min="3068" max="3068" width="11.42578125" style="83"/>
    <col min="3069" max="3069" width="14.28515625" style="83" customWidth="1"/>
    <col min="3070" max="3070" width="5.7109375" style="83" customWidth="1"/>
    <col min="3071" max="3071" width="11.42578125" style="83"/>
    <col min="3072" max="3072" width="17.28515625" style="83" customWidth="1"/>
    <col min="3073" max="3073" width="12.7109375" style="83" customWidth="1"/>
    <col min="3074" max="3074" width="11.42578125" style="83"/>
    <col min="3075" max="3075" width="5.28515625" style="83" customWidth="1"/>
    <col min="3076" max="3076" width="11.42578125" style="83"/>
    <col min="3077" max="3077" width="17" style="83" customWidth="1"/>
    <col min="3078" max="3078" width="6.28515625" style="83" customWidth="1"/>
    <col min="3079" max="3079" width="11.42578125" style="83"/>
    <col min="3080" max="3080" width="14.28515625" style="83" customWidth="1"/>
    <col min="3081" max="3081" width="7.5703125" style="83" customWidth="1"/>
    <col min="3082" max="3082" width="11.42578125" style="83"/>
    <col min="3083" max="3084" width="14.28515625" style="83" customWidth="1"/>
    <col min="3085" max="3085" width="20.85546875" style="83" customWidth="1"/>
    <col min="3086" max="3086" width="14.42578125" style="83" customWidth="1"/>
    <col min="3087" max="3087" width="15" style="83" customWidth="1"/>
    <col min="3088" max="3088" width="2.7109375" style="83" customWidth="1"/>
    <col min="3089" max="3089" width="11.7109375" style="83" customWidth="1"/>
    <col min="3090" max="3090" width="11.5703125" style="83" customWidth="1"/>
    <col min="3091" max="3091" width="2.28515625" style="83" customWidth="1"/>
    <col min="3092" max="3092" width="41" style="83" customWidth="1"/>
    <col min="3093" max="3093" width="14.28515625" style="83" customWidth="1"/>
    <col min="3094" max="3095" width="11.5703125" style="83" customWidth="1"/>
    <col min="3096" max="3096" width="21.85546875" style="83" customWidth="1"/>
    <col min="3097" max="3288" width="11.42578125" style="83"/>
    <col min="3289" max="3289" width="21.85546875" style="83" customWidth="1"/>
    <col min="3290" max="3290" width="13.85546875" style="83" customWidth="1"/>
    <col min="3291" max="3291" width="38.7109375" style="83" customWidth="1"/>
    <col min="3292" max="3292" width="3" style="83" bestFit="1" customWidth="1"/>
    <col min="3293" max="3293" width="32.28515625" style="83" customWidth="1"/>
    <col min="3294" max="3294" width="46.28515625" style="83" customWidth="1"/>
    <col min="3295" max="3295" width="19" style="83" customWidth="1"/>
    <col min="3296" max="3296" width="11.42578125" style="83"/>
    <col min="3297" max="3297" width="17.7109375" style="83" customWidth="1"/>
    <col min="3298" max="3298" width="11.42578125" style="83"/>
    <col min="3299" max="3299" width="22.28515625" style="83" customWidth="1"/>
    <col min="3300" max="3300" width="5.28515625" style="83" customWidth="1"/>
    <col min="3301" max="3301" width="36.28515625" style="83" customWidth="1"/>
    <col min="3302" max="3302" width="5.7109375" style="83" customWidth="1"/>
    <col min="3303" max="3303" width="11.42578125" style="83"/>
    <col min="3304" max="3304" width="20.7109375" style="83" customWidth="1"/>
    <col min="3305" max="3305" width="4.85546875" style="83" customWidth="1"/>
    <col min="3306" max="3306" width="11.42578125" style="83"/>
    <col min="3307" max="3307" width="24.7109375" style="83" customWidth="1"/>
    <col min="3308" max="3308" width="12.28515625" style="83" customWidth="1"/>
    <col min="3309" max="3309" width="11.42578125" style="83"/>
    <col min="3310" max="3310" width="3.42578125" style="83" customWidth="1"/>
    <col min="3311" max="3311" width="11.42578125" style="83"/>
    <col min="3312" max="3312" width="17.7109375" style="83" customWidth="1"/>
    <col min="3313" max="3313" width="3.42578125" style="83" customWidth="1"/>
    <col min="3314" max="3314" width="11.42578125" style="83"/>
    <col min="3315" max="3315" width="23.7109375" style="83" customWidth="1"/>
    <col min="3316" max="3316" width="10" style="83" customWidth="1"/>
    <col min="3317" max="3317" width="11.42578125" style="83"/>
    <col min="3318" max="3319" width="14.7109375" style="83" customWidth="1"/>
    <col min="3320" max="3320" width="12.85546875" style="83" customWidth="1"/>
    <col min="3321" max="3321" width="3.28515625" style="83" customWidth="1"/>
    <col min="3322" max="3322" width="30.28515625" style="83" customWidth="1"/>
    <col min="3323" max="3323" width="5" style="83" customWidth="1"/>
    <col min="3324" max="3324" width="11.42578125" style="83"/>
    <col min="3325" max="3325" width="14.28515625" style="83" customWidth="1"/>
    <col min="3326" max="3326" width="5.7109375" style="83" customWidth="1"/>
    <col min="3327" max="3327" width="11.42578125" style="83"/>
    <col min="3328" max="3328" width="17.28515625" style="83" customWidth="1"/>
    <col min="3329" max="3329" width="12.7109375" style="83" customWidth="1"/>
    <col min="3330" max="3330" width="11.42578125" style="83"/>
    <col min="3331" max="3331" width="5.28515625" style="83" customWidth="1"/>
    <col min="3332" max="3332" width="11.42578125" style="83"/>
    <col min="3333" max="3333" width="17" style="83" customWidth="1"/>
    <col min="3334" max="3334" width="6.28515625" style="83" customWidth="1"/>
    <col min="3335" max="3335" width="11.42578125" style="83"/>
    <col min="3336" max="3336" width="14.28515625" style="83" customWidth="1"/>
    <col min="3337" max="3337" width="7.5703125" style="83" customWidth="1"/>
    <col min="3338" max="3338" width="11.42578125" style="83"/>
    <col min="3339" max="3340" width="14.28515625" style="83" customWidth="1"/>
    <col min="3341" max="3341" width="20.85546875" style="83" customWidth="1"/>
    <col min="3342" max="3342" width="14.42578125" style="83" customWidth="1"/>
    <col min="3343" max="3343" width="15" style="83" customWidth="1"/>
    <col min="3344" max="3344" width="2.7109375" style="83" customWidth="1"/>
    <col min="3345" max="3345" width="11.7109375" style="83" customWidth="1"/>
    <col min="3346" max="3346" width="11.5703125" style="83" customWidth="1"/>
    <col min="3347" max="3347" width="2.28515625" style="83" customWidth="1"/>
    <col min="3348" max="3348" width="41" style="83" customWidth="1"/>
    <col min="3349" max="3349" width="14.28515625" style="83" customWidth="1"/>
    <col min="3350" max="3351" width="11.5703125" style="83" customWidth="1"/>
    <col min="3352" max="3352" width="21.85546875" style="83" customWidth="1"/>
    <col min="3353" max="3544" width="11.42578125" style="83"/>
    <col min="3545" max="3545" width="21.85546875" style="83" customWidth="1"/>
    <col min="3546" max="3546" width="13.85546875" style="83" customWidth="1"/>
    <col min="3547" max="3547" width="38.7109375" style="83" customWidth="1"/>
    <col min="3548" max="3548" width="3" style="83" bestFit="1" customWidth="1"/>
    <col min="3549" max="3549" width="32.28515625" style="83" customWidth="1"/>
    <col min="3550" max="3550" width="46.28515625" style="83" customWidth="1"/>
    <col min="3551" max="3551" width="19" style="83" customWidth="1"/>
    <col min="3552" max="3552" width="11.42578125" style="83"/>
    <col min="3553" max="3553" width="17.7109375" style="83" customWidth="1"/>
    <col min="3554" max="3554" width="11.42578125" style="83"/>
    <col min="3555" max="3555" width="22.28515625" style="83" customWidth="1"/>
    <col min="3556" max="3556" width="5.28515625" style="83" customWidth="1"/>
    <col min="3557" max="3557" width="36.28515625" style="83" customWidth="1"/>
    <col min="3558" max="3558" width="5.7109375" style="83" customWidth="1"/>
    <col min="3559" max="3559" width="11.42578125" style="83"/>
    <col min="3560" max="3560" width="20.7109375" style="83" customWidth="1"/>
    <col min="3561" max="3561" width="4.85546875" style="83" customWidth="1"/>
    <col min="3562" max="3562" width="11.42578125" style="83"/>
    <col min="3563" max="3563" width="24.7109375" style="83" customWidth="1"/>
    <col min="3564" max="3564" width="12.28515625" style="83" customWidth="1"/>
    <col min="3565" max="3565" width="11.42578125" style="83"/>
    <col min="3566" max="3566" width="3.42578125" style="83" customWidth="1"/>
    <col min="3567" max="3567" width="11.42578125" style="83"/>
    <col min="3568" max="3568" width="17.7109375" style="83" customWidth="1"/>
    <col min="3569" max="3569" width="3.42578125" style="83" customWidth="1"/>
    <col min="3570" max="3570" width="11.42578125" style="83"/>
    <col min="3571" max="3571" width="23.7109375" style="83" customWidth="1"/>
    <col min="3572" max="3572" width="10" style="83" customWidth="1"/>
    <col min="3573" max="3573" width="11.42578125" style="83"/>
    <col min="3574" max="3575" width="14.7109375" style="83" customWidth="1"/>
    <col min="3576" max="3576" width="12.85546875" style="83" customWidth="1"/>
    <col min="3577" max="3577" width="3.28515625" style="83" customWidth="1"/>
    <col min="3578" max="3578" width="30.28515625" style="83" customWidth="1"/>
    <col min="3579" max="3579" width="5" style="83" customWidth="1"/>
    <col min="3580" max="3580" width="11.42578125" style="83"/>
    <col min="3581" max="3581" width="14.28515625" style="83" customWidth="1"/>
    <col min="3582" max="3582" width="5.7109375" style="83" customWidth="1"/>
    <col min="3583" max="3583" width="11.42578125" style="83"/>
    <col min="3584" max="3584" width="17.28515625" style="83" customWidth="1"/>
    <col min="3585" max="3585" width="12.7109375" style="83" customWidth="1"/>
    <col min="3586" max="3586" width="11.42578125" style="83"/>
    <col min="3587" max="3587" width="5.28515625" style="83" customWidth="1"/>
    <col min="3588" max="3588" width="11.42578125" style="83"/>
    <col min="3589" max="3589" width="17" style="83" customWidth="1"/>
    <col min="3590" max="3590" width="6.28515625" style="83" customWidth="1"/>
    <col min="3591" max="3591" width="11.42578125" style="83"/>
    <col min="3592" max="3592" width="14.28515625" style="83" customWidth="1"/>
    <col min="3593" max="3593" width="7.5703125" style="83" customWidth="1"/>
    <col min="3594" max="3594" width="11.42578125" style="83"/>
    <col min="3595" max="3596" width="14.28515625" style="83" customWidth="1"/>
    <col min="3597" max="3597" width="20.85546875" style="83" customWidth="1"/>
    <col min="3598" max="3598" width="14.42578125" style="83" customWidth="1"/>
    <col min="3599" max="3599" width="15" style="83" customWidth="1"/>
    <col min="3600" max="3600" width="2.7109375" style="83" customWidth="1"/>
    <col min="3601" max="3601" width="11.7109375" style="83" customWidth="1"/>
    <col min="3602" max="3602" width="11.5703125" style="83" customWidth="1"/>
    <col min="3603" max="3603" width="2.28515625" style="83" customWidth="1"/>
    <col min="3604" max="3604" width="41" style="83" customWidth="1"/>
    <col min="3605" max="3605" width="14.28515625" style="83" customWidth="1"/>
    <col min="3606" max="3607" width="11.5703125" style="83" customWidth="1"/>
    <col min="3608" max="3608" width="21.85546875" style="83" customWidth="1"/>
    <col min="3609" max="3800" width="11.42578125" style="83"/>
    <col min="3801" max="3801" width="21.85546875" style="83" customWidth="1"/>
    <col min="3802" max="3802" width="13.85546875" style="83" customWidth="1"/>
    <col min="3803" max="3803" width="38.7109375" style="83" customWidth="1"/>
    <col min="3804" max="3804" width="3" style="83" bestFit="1" customWidth="1"/>
    <col min="3805" max="3805" width="32.28515625" style="83" customWidth="1"/>
    <col min="3806" max="3806" width="46.28515625" style="83" customWidth="1"/>
    <col min="3807" max="3807" width="19" style="83" customWidth="1"/>
    <col min="3808" max="3808" width="11.42578125" style="83"/>
    <col min="3809" max="3809" width="17.7109375" style="83" customWidth="1"/>
    <col min="3810" max="3810" width="11.42578125" style="83"/>
    <col min="3811" max="3811" width="22.28515625" style="83" customWidth="1"/>
    <col min="3812" max="3812" width="5.28515625" style="83" customWidth="1"/>
    <col min="3813" max="3813" width="36.28515625" style="83" customWidth="1"/>
    <col min="3814" max="3814" width="5.7109375" style="83" customWidth="1"/>
    <col min="3815" max="3815" width="11.42578125" style="83"/>
    <col min="3816" max="3816" width="20.7109375" style="83" customWidth="1"/>
    <col min="3817" max="3817" width="4.85546875" style="83" customWidth="1"/>
    <col min="3818" max="3818" width="11.42578125" style="83"/>
    <col min="3819" max="3819" width="24.7109375" style="83" customWidth="1"/>
    <col min="3820" max="3820" width="12.28515625" style="83" customWidth="1"/>
    <col min="3821" max="3821" width="11.42578125" style="83"/>
    <col min="3822" max="3822" width="3.42578125" style="83" customWidth="1"/>
    <col min="3823" max="3823" width="11.42578125" style="83"/>
    <col min="3824" max="3824" width="17.7109375" style="83" customWidth="1"/>
    <col min="3825" max="3825" width="3.42578125" style="83" customWidth="1"/>
    <col min="3826" max="3826" width="11.42578125" style="83"/>
    <col min="3827" max="3827" width="23.7109375" style="83" customWidth="1"/>
    <col min="3828" max="3828" width="10" style="83" customWidth="1"/>
    <col min="3829" max="3829" width="11.42578125" style="83"/>
    <col min="3830" max="3831" width="14.7109375" style="83" customWidth="1"/>
    <col min="3832" max="3832" width="12.85546875" style="83" customWidth="1"/>
    <col min="3833" max="3833" width="3.28515625" style="83" customWidth="1"/>
    <col min="3834" max="3834" width="30.28515625" style="83" customWidth="1"/>
    <col min="3835" max="3835" width="5" style="83" customWidth="1"/>
    <col min="3836" max="3836" width="11.42578125" style="83"/>
    <col min="3837" max="3837" width="14.28515625" style="83" customWidth="1"/>
    <col min="3838" max="3838" width="5.7109375" style="83" customWidth="1"/>
    <col min="3839" max="3839" width="11.42578125" style="83"/>
    <col min="3840" max="3840" width="17.28515625" style="83" customWidth="1"/>
    <col min="3841" max="3841" width="12.7109375" style="83" customWidth="1"/>
    <col min="3842" max="3842" width="11.42578125" style="83"/>
    <col min="3843" max="3843" width="5.28515625" style="83" customWidth="1"/>
    <col min="3844" max="3844" width="11.42578125" style="83"/>
    <col min="3845" max="3845" width="17" style="83" customWidth="1"/>
    <col min="3846" max="3846" width="6.28515625" style="83" customWidth="1"/>
    <col min="3847" max="3847" width="11.42578125" style="83"/>
    <col min="3848" max="3848" width="14.28515625" style="83" customWidth="1"/>
    <col min="3849" max="3849" width="7.5703125" style="83" customWidth="1"/>
    <col min="3850" max="3850" width="11.42578125" style="83"/>
    <col min="3851" max="3852" width="14.28515625" style="83" customWidth="1"/>
    <col min="3853" max="3853" width="20.85546875" style="83" customWidth="1"/>
    <col min="3854" max="3854" width="14.42578125" style="83" customWidth="1"/>
    <col min="3855" max="3855" width="15" style="83" customWidth="1"/>
    <col min="3856" max="3856" width="2.7109375" style="83" customWidth="1"/>
    <col min="3857" max="3857" width="11.7109375" style="83" customWidth="1"/>
    <col min="3858" max="3858" width="11.5703125" style="83" customWidth="1"/>
    <col min="3859" max="3859" width="2.28515625" style="83" customWidth="1"/>
    <col min="3860" max="3860" width="41" style="83" customWidth="1"/>
    <col min="3861" max="3861" width="14.28515625" style="83" customWidth="1"/>
    <col min="3862" max="3863" width="11.5703125" style="83" customWidth="1"/>
    <col min="3864" max="3864" width="21.85546875" style="83" customWidth="1"/>
    <col min="3865" max="4056" width="11.42578125" style="83"/>
    <col min="4057" max="4057" width="21.85546875" style="83" customWidth="1"/>
    <col min="4058" max="4058" width="13.85546875" style="83" customWidth="1"/>
    <col min="4059" max="4059" width="38.7109375" style="83" customWidth="1"/>
    <col min="4060" max="4060" width="3" style="83" bestFit="1" customWidth="1"/>
    <col min="4061" max="4061" width="32.28515625" style="83" customWidth="1"/>
    <col min="4062" max="4062" width="46.28515625" style="83" customWidth="1"/>
    <col min="4063" max="4063" width="19" style="83" customWidth="1"/>
    <col min="4064" max="4064" width="11.42578125" style="83"/>
    <col min="4065" max="4065" width="17.7109375" style="83" customWidth="1"/>
    <col min="4066" max="4066" width="11.42578125" style="83"/>
    <col min="4067" max="4067" width="22.28515625" style="83" customWidth="1"/>
    <col min="4068" max="4068" width="5.28515625" style="83" customWidth="1"/>
    <col min="4069" max="4069" width="36.28515625" style="83" customWidth="1"/>
    <col min="4070" max="4070" width="5.7109375" style="83" customWidth="1"/>
    <col min="4071" max="4071" width="11.42578125" style="83"/>
    <col min="4072" max="4072" width="20.7109375" style="83" customWidth="1"/>
    <col min="4073" max="4073" width="4.85546875" style="83" customWidth="1"/>
    <col min="4074" max="4074" width="11.42578125" style="83"/>
    <col min="4075" max="4075" width="24.7109375" style="83" customWidth="1"/>
    <col min="4076" max="4076" width="12.28515625" style="83" customWidth="1"/>
    <col min="4077" max="4077" width="11.42578125" style="83"/>
    <col min="4078" max="4078" width="3.42578125" style="83" customWidth="1"/>
    <col min="4079" max="4079" width="11.42578125" style="83"/>
    <col min="4080" max="4080" width="17.7109375" style="83" customWidth="1"/>
    <col min="4081" max="4081" width="3.42578125" style="83" customWidth="1"/>
    <col min="4082" max="4082" width="11.42578125" style="83"/>
    <col min="4083" max="4083" width="23.7109375" style="83" customWidth="1"/>
    <col min="4084" max="4084" width="10" style="83" customWidth="1"/>
    <col min="4085" max="4085" width="11.42578125" style="83"/>
    <col min="4086" max="4087" width="14.7109375" style="83" customWidth="1"/>
    <col min="4088" max="4088" width="12.85546875" style="83" customWidth="1"/>
    <col min="4089" max="4089" width="3.28515625" style="83" customWidth="1"/>
    <col min="4090" max="4090" width="30.28515625" style="83" customWidth="1"/>
    <col min="4091" max="4091" width="5" style="83" customWidth="1"/>
    <col min="4092" max="4092" width="11.42578125" style="83"/>
    <col min="4093" max="4093" width="14.28515625" style="83" customWidth="1"/>
    <col min="4094" max="4094" width="5.7109375" style="83" customWidth="1"/>
    <col min="4095" max="4095" width="11.42578125" style="83"/>
    <col min="4096" max="4096" width="17.28515625" style="83" customWidth="1"/>
    <col min="4097" max="4097" width="12.7109375" style="83" customWidth="1"/>
    <col min="4098" max="4098" width="11.42578125" style="83"/>
    <col min="4099" max="4099" width="5.28515625" style="83" customWidth="1"/>
    <col min="4100" max="4100" width="11.42578125" style="83"/>
    <col min="4101" max="4101" width="17" style="83" customWidth="1"/>
    <col min="4102" max="4102" width="6.28515625" style="83" customWidth="1"/>
    <col min="4103" max="4103" width="11.42578125" style="83"/>
    <col min="4104" max="4104" width="14.28515625" style="83" customWidth="1"/>
    <col min="4105" max="4105" width="7.5703125" style="83" customWidth="1"/>
    <col min="4106" max="4106" width="11.42578125" style="83"/>
    <col min="4107" max="4108" width="14.28515625" style="83" customWidth="1"/>
    <col min="4109" max="4109" width="20.85546875" style="83" customWidth="1"/>
    <col min="4110" max="4110" width="14.42578125" style="83" customWidth="1"/>
    <col min="4111" max="4111" width="15" style="83" customWidth="1"/>
    <col min="4112" max="4112" width="2.7109375" style="83" customWidth="1"/>
    <col min="4113" max="4113" width="11.7109375" style="83" customWidth="1"/>
    <col min="4114" max="4114" width="11.5703125" style="83" customWidth="1"/>
    <col min="4115" max="4115" width="2.28515625" style="83" customWidth="1"/>
    <col min="4116" max="4116" width="41" style="83" customWidth="1"/>
    <col min="4117" max="4117" width="14.28515625" style="83" customWidth="1"/>
    <col min="4118" max="4119" width="11.5703125" style="83" customWidth="1"/>
    <col min="4120" max="4120" width="21.85546875" style="83" customWidth="1"/>
    <col min="4121" max="4312" width="11.42578125" style="83"/>
    <col min="4313" max="4313" width="21.85546875" style="83" customWidth="1"/>
    <col min="4314" max="4314" width="13.85546875" style="83" customWidth="1"/>
    <col min="4315" max="4315" width="38.7109375" style="83" customWidth="1"/>
    <col min="4316" max="4316" width="3" style="83" bestFit="1" customWidth="1"/>
    <col min="4317" max="4317" width="32.28515625" style="83" customWidth="1"/>
    <col min="4318" max="4318" width="46.28515625" style="83" customWidth="1"/>
    <col min="4319" max="4319" width="19" style="83" customWidth="1"/>
    <col min="4320" max="4320" width="11.42578125" style="83"/>
    <col min="4321" max="4321" width="17.7109375" style="83" customWidth="1"/>
    <col min="4322" max="4322" width="11.42578125" style="83"/>
    <col min="4323" max="4323" width="22.28515625" style="83" customWidth="1"/>
    <col min="4324" max="4324" width="5.28515625" style="83" customWidth="1"/>
    <col min="4325" max="4325" width="36.28515625" style="83" customWidth="1"/>
    <col min="4326" max="4326" width="5.7109375" style="83" customWidth="1"/>
    <col min="4327" max="4327" width="11.42578125" style="83"/>
    <col min="4328" max="4328" width="20.7109375" style="83" customWidth="1"/>
    <col min="4329" max="4329" width="4.85546875" style="83" customWidth="1"/>
    <col min="4330" max="4330" width="11.42578125" style="83"/>
    <col min="4331" max="4331" width="24.7109375" style="83" customWidth="1"/>
    <col min="4332" max="4332" width="12.28515625" style="83" customWidth="1"/>
    <col min="4333" max="4333" width="11.42578125" style="83"/>
    <col min="4334" max="4334" width="3.42578125" style="83" customWidth="1"/>
    <col min="4335" max="4335" width="11.42578125" style="83"/>
    <col min="4336" max="4336" width="17.7109375" style="83" customWidth="1"/>
    <col min="4337" max="4337" width="3.42578125" style="83" customWidth="1"/>
    <col min="4338" max="4338" width="11.42578125" style="83"/>
    <col min="4339" max="4339" width="23.7109375" style="83" customWidth="1"/>
    <col min="4340" max="4340" width="10" style="83" customWidth="1"/>
    <col min="4341" max="4341" width="11.42578125" style="83"/>
    <col min="4342" max="4343" width="14.7109375" style="83" customWidth="1"/>
    <col min="4344" max="4344" width="12.85546875" style="83" customWidth="1"/>
    <col min="4345" max="4345" width="3.28515625" style="83" customWidth="1"/>
    <col min="4346" max="4346" width="30.28515625" style="83" customWidth="1"/>
    <col min="4347" max="4347" width="5" style="83" customWidth="1"/>
    <col min="4348" max="4348" width="11.42578125" style="83"/>
    <col min="4349" max="4349" width="14.28515625" style="83" customWidth="1"/>
    <col min="4350" max="4350" width="5.7109375" style="83" customWidth="1"/>
    <col min="4351" max="4351" width="11.42578125" style="83"/>
    <col min="4352" max="4352" width="17.28515625" style="83" customWidth="1"/>
    <col min="4353" max="4353" width="12.7109375" style="83" customWidth="1"/>
    <col min="4354" max="4354" width="11.42578125" style="83"/>
    <col min="4355" max="4355" width="5.28515625" style="83" customWidth="1"/>
    <col min="4356" max="4356" width="11.42578125" style="83"/>
    <col min="4357" max="4357" width="17" style="83" customWidth="1"/>
    <col min="4358" max="4358" width="6.28515625" style="83" customWidth="1"/>
    <col min="4359" max="4359" width="11.42578125" style="83"/>
    <col min="4360" max="4360" width="14.28515625" style="83" customWidth="1"/>
    <col min="4361" max="4361" width="7.5703125" style="83" customWidth="1"/>
    <col min="4362" max="4362" width="11.42578125" style="83"/>
    <col min="4363" max="4364" width="14.28515625" style="83" customWidth="1"/>
    <col min="4365" max="4365" width="20.85546875" style="83" customWidth="1"/>
    <col min="4366" max="4366" width="14.42578125" style="83" customWidth="1"/>
    <col min="4367" max="4367" width="15" style="83" customWidth="1"/>
    <col min="4368" max="4368" width="2.7109375" style="83" customWidth="1"/>
    <col min="4369" max="4369" width="11.7109375" style="83" customWidth="1"/>
    <col min="4370" max="4370" width="11.5703125" style="83" customWidth="1"/>
    <col min="4371" max="4371" width="2.28515625" style="83" customWidth="1"/>
    <col min="4372" max="4372" width="41" style="83" customWidth="1"/>
    <col min="4373" max="4373" width="14.28515625" style="83" customWidth="1"/>
    <col min="4374" max="4375" width="11.5703125" style="83" customWidth="1"/>
    <col min="4376" max="4376" width="21.85546875" style="83" customWidth="1"/>
    <col min="4377" max="4568" width="11.42578125" style="83"/>
    <col min="4569" max="4569" width="21.85546875" style="83" customWidth="1"/>
    <col min="4570" max="4570" width="13.85546875" style="83" customWidth="1"/>
    <col min="4571" max="4571" width="38.7109375" style="83" customWidth="1"/>
    <col min="4572" max="4572" width="3" style="83" bestFit="1" customWidth="1"/>
    <col min="4573" max="4573" width="32.28515625" style="83" customWidth="1"/>
    <col min="4574" max="4574" width="46.28515625" style="83" customWidth="1"/>
    <col min="4575" max="4575" width="19" style="83" customWidth="1"/>
    <col min="4576" max="4576" width="11.42578125" style="83"/>
    <col min="4577" max="4577" width="17.7109375" style="83" customWidth="1"/>
    <col min="4578" max="4578" width="11.42578125" style="83"/>
    <col min="4579" max="4579" width="22.28515625" style="83" customWidth="1"/>
    <col min="4580" max="4580" width="5.28515625" style="83" customWidth="1"/>
    <col min="4581" max="4581" width="36.28515625" style="83" customWidth="1"/>
    <col min="4582" max="4582" width="5.7109375" style="83" customWidth="1"/>
    <col min="4583" max="4583" width="11.42578125" style="83"/>
    <col min="4584" max="4584" width="20.7109375" style="83" customWidth="1"/>
    <col min="4585" max="4585" width="4.85546875" style="83" customWidth="1"/>
    <col min="4586" max="4586" width="11.42578125" style="83"/>
    <col min="4587" max="4587" width="24.7109375" style="83" customWidth="1"/>
    <col min="4588" max="4588" width="12.28515625" style="83" customWidth="1"/>
    <col min="4589" max="4589" width="11.42578125" style="83"/>
    <col min="4590" max="4590" width="3.42578125" style="83" customWidth="1"/>
    <col min="4591" max="4591" width="11.42578125" style="83"/>
    <col min="4592" max="4592" width="17.7109375" style="83" customWidth="1"/>
    <col min="4593" max="4593" width="3.42578125" style="83" customWidth="1"/>
    <col min="4594" max="4594" width="11.42578125" style="83"/>
    <col min="4595" max="4595" width="23.7109375" style="83" customWidth="1"/>
    <col min="4596" max="4596" width="10" style="83" customWidth="1"/>
    <col min="4597" max="4597" width="11.42578125" style="83"/>
    <col min="4598" max="4599" width="14.7109375" style="83" customWidth="1"/>
    <col min="4600" max="4600" width="12.85546875" style="83" customWidth="1"/>
    <col min="4601" max="4601" width="3.28515625" style="83" customWidth="1"/>
    <col min="4602" max="4602" width="30.28515625" style="83" customWidth="1"/>
    <col min="4603" max="4603" width="5" style="83" customWidth="1"/>
    <col min="4604" max="4604" width="11.42578125" style="83"/>
    <col min="4605" max="4605" width="14.28515625" style="83" customWidth="1"/>
    <col min="4606" max="4606" width="5.7109375" style="83" customWidth="1"/>
    <col min="4607" max="4607" width="11.42578125" style="83"/>
    <col min="4608" max="4608" width="17.28515625" style="83" customWidth="1"/>
    <col min="4609" max="4609" width="12.7109375" style="83" customWidth="1"/>
    <col min="4610" max="4610" width="11.42578125" style="83"/>
    <col min="4611" max="4611" width="5.28515625" style="83" customWidth="1"/>
    <col min="4612" max="4612" width="11.42578125" style="83"/>
    <col min="4613" max="4613" width="17" style="83" customWidth="1"/>
    <col min="4614" max="4614" width="6.28515625" style="83" customWidth="1"/>
    <col min="4615" max="4615" width="11.42578125" style="83"/>
    <col min="4616" max="4616" width="14.28515625" style="83" customWidth="1"/>
    <col min="4617" max="4617" width="7.5703125" style="83" customWidth="1"/>
    <col min="4618" max="4618" width="11.42578125" style="83"/>
    <col min="4619" max="4620" width="14.28515625" style="83" customWidth="1"/>
    <col min="4621" max="4621" width="20.85546875" style="83" customWidth="1"/>
    <col min="4622" max="4622" width="14.42578125" style="83" customWidth="1"/>
    <col min="4623" max="4623" width="15" style="83" customWidth="1"/>
    <col min="4624" max="4624" width="2.7109375" style="83" customWidth="1"/>
    <col min="4625" max="4625" width="11.7109375" style="83" customWidth="1"/>
    <col min="4626" max="4626" width="11.5703125" style="83" customWidth="1"/>
    <col min="4627" max="4627" width="2.28515625" style="83" customWidth="1"/>
    <col min="4628" max="4628" width="41" style="83" customWidth="1"/>
    <col min="4629" max="4629" width="14.28515625" style="83" customWidth="1"/>
    <col min="4630" max="4631" width="11.5703125" style="83" customWidth="1"/>
    <col min="4632" max="4632" width="21.85546875" style="83" customWidth="1"/>
    <col min="4633" max="4824" width="11.42578125" style="83"/>
    <col min="4825" max="4825" width="21.85546875" style="83" customWidth="1"/>
    <col min="4826" max="4826" width="13.85546875" style="83" customWidth="1"/>
    <col min="4827" max="4827" width="38.7109375" style="83" customWidth="1"/>
    <col min="4828" max="4828" width="3" style="83" bestFit="1" customWidth="1"/>
    <col min="4829" max="4829" width="32.28515625" style="83" customWidth="1"/>
    <col min="4830" max="4830" width="46.28515625" style="83" customWidth="1"/>
    <col min="4831" max="4831" width="19" style="83" customWidth="1"/>
    <col min="4832" max="4832" width="11.42578125" style="83"/>
    <col min="4833" max="4833" width="17.7109375" style="83" customWidth="1"/>
    <col min="4834" max="4834" width="11.42578125" style="83"/>
    <col min="4835" max="4835" width="22.28515625" style="83" customWidth="1"/>
    <col min="4836" max="4836" width="5.28515625" style="83" customWidth="1"/>
    <col min="4837" max="4837" width="36.28515625" style="83" customWidth="1"/>
    <col min="4838" max="4838" width="5.7109375" style="83" customWidth="1"/>
    <col min="4839" max="4839" width="11.42578125" style="83"/>
    <col min="4840" max="4840" width="20.7109375" style="83" customWidth="1"/>
    <col min="4841" max="4841" width="4.85546875" style="83" customWidth="1"/>
    <col min="4842" max="4842" width="11.42578125" style="83"/>
    <col min="4843" max="4843" width="24.7109375" style="83" customWidth="1"/>
    <col min="4844" max="4844" width="12.28515625" style="83" customWidth="1"/>
    <col min="4845" max="4845" width="11.42578125" style="83"/>
    <col min="4846" max="4846" width="3.42578125" style="83" customWidth="1"/>
    <col min="4847" max="4847" width="11.42578125" style="83"/>
    <col min="4848" max="4848" width="17.7109375" style="83" customWidth="1"/>
    <col min="4849" max="4849" width="3.42578125" style="83" customWidth="1"/>
    <col min="4850" max="4850" width="11.42578125" style="83"/>
    <col min="4851" max="4851" width="23.7109375" style="83" customWidth="1"/>
    <col min="4852" max="4852" width="10" style="83" customWidth="1"/>
    <col min="4853" max="4853" width="11.42578125" style="83"/>
    <col min="4854" max="4855" width="14.7109375" style="83" customWidth="1"/>
    <col min="4856" max="4856" width="12.85546875" style="83" customWidth="1"/>
    <col min="4857" max="4857" width="3.28515625" style="83" customWidth="1"/>
    <col min="4858" max="4858" width="30.28515625" style="83" customWidth="1"/>
    <col min="4859" max="4859" width="5" style="83" customWidth="1"/>
    <col min="4860" max="4860" width="11.42578125" style="83"/>
    <col min="4861" max="4861" width="14.28515625" style="83" customWidth="1"/>
    <col min="4862" max="4862" width="5.7109375" style="83" customWidth="1"/>
    <col min="4863" max="4863" width="11.42578125" style="83"/>
    <col min="4864" max="4864" width="17.28515625" style="83" customWidth="1"/>
    <col min="4865" max="4865" width="12.7109375" style="83" customWidth="1"/>
    <col min="4866" max="4866" width="11.42578125" style="83"/>
    <col min="4867" max="4867" width="5.28515625" style="83" customWidth="1"/>
    <col min="4868" max="4868" width="11.42578125" style="83"/>
    <col min="4869" max="4869" width="17" style="83" customWidth="1"/>
    <col min="4870" max="4870" width="6.28515625" style="83" customWidth="1"/>
    <col min="4871" max="4871" width="11.42578125" style="83"/>
    <col min="4872" max="4872" width="14.28515625" style="83" customWidth="1"/>
    <col min="4873" max="4873" width="7.5703125" style="83" customWidth="1"/>
    <col min="4874" max="4874" width="11.42578125" style="83"/>
    <col min="4875" max="4876" width="14.28515625" style="83" customWidth="1"/>
    <col min="4877" max="4877" width="20.85546875" style="83" customWidth="1"/>
    <col min="4878" max="4878" width="14.42578125" style="83" customWidth="1"/>
    <col min="4879" max="4879" width="15" style="83" customWidth="1"/>
    <col min="4880" max="4880" width="2.7109375" style="83" customWidth="1"/>
    <col min="4881" max="4881" width="11.7109375" style="83" customWidth="1"/>
    <col min="4882" max="4882" width="11.5703125" style="83" customWidth="1"/>
    <col min="4883" max="4883" width="2.28515625" style="83" customWidth="1"/>
    <col min="4884" max="4884" width="41" style="83" customWidth="1"/>
    <col min="4885" max="4885" width="14.28515625" style="83" customWidth="1"/>
    <col min="4886" max="4887" width="11.5703125" style="83" customWidth="1"/>
    <col min="4888" max="4888" width="21.85546875" style="83" customWidth="1"/>
    <col min="4889" max="5080" width="11.42578125" style="83"/>
    <col min="5081" max="5081" width="21.85546875" style="83" customWidth="1"/>
    <col min="5082" max="5082" width="13.85546875" style="83" customWidth="1"/>
    <col min="5083" max="5083" width="38.7109375" style="83" customWidth="1"/>
    <col min="5084" max="5084" width="3" style="83" bestFit="1" customWidth="1"/>
    <col min="5085" max="5085" width="32.28515625" style="83" customWidth="1"/>
    <col min="5086" max="5086" width="46.28515625" style="83" customWidth="1"/>
    <col min="5087" max="5087" width="19" style="83" customWidth="1"/>
    <col min="5088" max="5088" width="11.42578125" style="83"/>
    <col min="5089" max="5089" width="17.7109375" style="83" customWidth="1"/>
    <col min="5090" max="5090" width="11.42578125" style="83"/>
    <col min="5091" max="5091" width="22.28515625" style="83" customWidth="1"/>
    <col min="5092" max="5092" width="5.28515625" style="83" customWidth="1"/>
    <col min="5093" max="5093" width="36.28515625" style="83" customWidth="1"/>
    <col min="5094" max="5094" width="5.7109375" style="83" customWidth="1"/>
    <col min="5095" max="5095" width="11.42578125" style="83"/>
    <col min="5096" max="5096" width="20.7109375" style="83" customWidth="1"/>
    <col min="5097" max="5097" width="4.85546875" style="83" customWidth="1"/>
    <col min="5098" max="5098" width="11.42578125" style="83"/>
    <col min="5099" max="5099" width="24.7109375" style="83" customWidth="1"/>
    <col min="5100" max="5100" width="12.28515625" style="83" customWidth="1"/>
    <col min="5101" max="5101" width="11.42578125" style="83"/>
    <col min="5102" max="5102" width="3.42578125" style="83" customWidth="1"/>
    <col min="5103" max="5103" width="11.42578125" style="83"/>
    <col min="5104" max="5104" width="17.7109375" style="83" customWidth="1"/>
    <col min="5105" max="5105" width="3.42578125" style="83" customWidth="1"/>
    <col min="5106" max="5106" width="11.42578125" style="83"/>
    <col min="5107" max="5107" width="23.7109375" style="83" customWidth="1"/>
    <col min="5108" max="5108" width="10" style="83" customWidth="1"/>
    <col min="5109" max="5109" width="11.42578125" style="83"/>
    <col min="5110" max="5111" width="14.7109375" style="83" customWidth="1"/>
    <col min="5112" max="5112" width="12.85546875" style="83" customWidth="1"/>
    <col min="5113" max="5113" width="3.28515625" style="83" customWidth="1"/>
    <col min="5114" max="5114" width="30.28515625" style="83" customWidth="1"/>
    <col min="5115" max="5115" width="5" style="83" customWidth="1"/>
    <col min="5116" max="5116" width="11.42578125" style="83"/>
    <col min="5117" max="5117" width="14.28515625" style="83" customWidth="1"/>
    <col min="5118" max="5118" width="5.7109375" style="83" customWidth="1"/>
    <col min="5119" max="5119" width="11.42578125" style="83"/>
    <col min="5120" max="5120" width="17.28515625" style="83" customWidth="1"/>
    <col min="5121" max="5121" width="12.7109375" style="83" customWidth="1"/>
    <col min="5122" max="5122" width="11.42578125" style="83"/>
    <col min="5123" max="5123" width="5.28515625" style="83" customWidth="1"/>
    <col min="5124" max="5124" width="11.42578125" style="83"/>
    <col min="5125" max="5125" width="17" style="83" customWidth="1"/>
    <col min="5126" max="5126" width="6.28515625" style="83" customWidth="1"/>
    <col min="5127" max="5127" width="11.42578125" style="83"/>
    <col min="5128" max="5128" width="14.28515625" style="83" customWidth="1"/>
    <col min="5129" max="5129" width="7.5703125" style="83" customWidth="1"/>
    <col min="5130" max="5130" width="11.42578125" style="83"/>
    <col min="5131" max="5132" width="14.28515625" style="83" customWidth="1"/>
    <col min="5133" max="5133" width="20.85546875" style="83" customWidth="1"/>
    <col min="5134" max="5134" width="14.42578125" style="83" customWidth="1"/>
    <col min="5135" max="5135" width="15" style="83" customWidth="1"/>
    <col min="5136" max="5136" width="2.7109375" style="83" customWidth="1"/>
    <col min="5137" max="5137" width="11.7109375" style="83" customWidth="1"/>
    <col min="5138" max="5138" width="11.5703125" style="83" customWidth="1"/>
    <col min="5139" max="5139" width="2.28515625" style="83" customWidth="1"/>
    <col min="5140" max="5140" width="41" style="83" customWidth="1"/>
    <col min="5141" max="5141" width="14.28515625" style="83" customWidth="1"/>
    <col min="5142" max="5143" width="11.5703125" style="83" customWidth="1"/>
    <col min="5144" max="5144" width="21.85546875" style="83" customWidth="1"/>
    <col min="5145" max="5336" width="11.42578125" style="83"/>
    <col min="5337" max="5337" width="21.85546875" style="83" customWidth="1"/>
    <col min="5338" max="5338" width="13.85546875" style="83" customWidth="1"/>
    <col min="5339" max="5339" width="38.7109375" style="83" customWidth="1"/>
    <col min="5340" max="5340" width="3" style="83" bestFit="1" customWidth="1"/>
    <col min="5341" max="5341" width="32.28515625" style="83" customWidth="1"/>
    <col min="5342" max="5342" width="46.28515625" style="83" customWidth="1"/>
    <col min="5343" max="5343" width="19" style="83" customWidth="1"/>
    <col min="5344" max="5344" width="11.42578125" style="83"/>
    <col min="5345" max="5345" width="17.7109375" style="83" customWidth="1"/>
    <col min="5346" max="5346" width="11.42578125" style="83"/>
    <col min="5347" max="5347" width="22.28515625" style="83" customWidth="1"/>
    <col min="5348" max="5348" width="5.28515625" style="83" customWidth="1"/>
    <col min="5349" max="5349" width="36.28515625" style="83" customWidth="1"/>
    <col min="5350" max="5350" width="5.7109375" style="83" customWidth="1"/>
    <col min="5351" max="5351" width="11.42578125" style="83"/>
    <col min="5352" max="5352" width="20.7109375" style="83" customWidth="1"/>
    <col min="5353" max="5353" width="4.85546875" style="83" customWidth="1"/>
    <col min="5354" max="5354" width="11.42578125" style="83"/>
    <col min="5355" max="5355" width="24.7109375" style="83" customWidth="1"/>
    <col min="5356" max="5356" width="12.28515625" style="83" customWidth="1"/>
    <col min="5357" max="5357" width="11.42578125" style="83"/>
    <col min="5358" max="5358" width="3.42578125" style="83" customWidth="1"/>
    <col min="5359" max="5359" width="11.42578125" style="83"/>
    <col min="5360" max="5360" width="17.7109375" style="83" customWidth="1"/>
    <col min="5361" max="5361" width="3.42578125" style="83" customWidth="1"/>
    <col min="5362" max="5362" width="11.42578125" style="83"/>
    <col min="5363" max="5363" width="23.7109375" style="83" customWidth="1"/>
    <col min="5364" max="5364" width="10" style="83" customWidth="1"/>
    <col min="5365" max="5365" width="11.42578125" style="83"/>
    <col min="5366" max="5367" width="14.7109375" style="83" customWidth="1"/>
    <col min="5368" max="5368" width="12.85546875" style="83" customWidth="1"/>
    <col min="5369" max="5369" width="3.28515625" style="83" customWidth="1"/>
    <col min="5370" max="5370" width="30.28515625" style="83" customWidth="1"/>
    <col min="5371" max="5371" width="5" style="83" customWidth="1"/>
    <col min="5372" max="5372" width="11.42578125" style="83"/>
    <col min="5373" max="5373" width="14.28515625" style="83" customWidth="1"/>
    <col min="5374" max="5374" width="5.7109375" style="83" customWidth="1"/>
    <col min="5375" max="5375" width="11.42578125" style="83"/>
    <col min="5376" max="5376" width="17.28515625" style="83" customWidth="1"/>
    <col min="5377" max="5377" width="12.7109375" style="83" customWidth="1"/>
    <col min="5378" max="5378" width="11.42578125" style="83"/>
    <col min="5379" max="5379" width="5.28515625" style="83" customWidth="1"/>
    <col min="5380" max="5380" width="11.42578125" style="83"/>
    <col min="5381" max="5381" width="17" style="83" customWidth="1"/>
    <col min="5382" max="5382" width="6.28515625" style="83" customWidth="1"/>
    <col min="5383" max="5383" width="11.42578125" style="83"/>
    <col min="5384" max="5384" width="14.28515625" style="83" customWidth="1"/>
    <col min="5385" max="5385" width="7.5703125" style="83" customWidth="1"/>
    <col min="5386" max="5386" width="11.42578125" style="83"/>
    <col min="5387" max="5388" width="14.28515625" style="83" customWidth="1"/>
    <col min="5389" max="5389" width="20.85546875" style="83" customWidth="1"/>
    <col min="5390" max="5390" width="14.42578125" style="83" customWidth="1"/>
    <col min="5391" max="5391" width="15" style="83" customWidth="1"/>
    <col min="5392" max="5392" width="2.7109375" style="83" customWidth="1"/>
    <col min="5393" max="5393" width="11.7109375" style="83" customWidth="1"/>
    <col min="5394" max="5394" width="11.5703125" style="83" customWidth="1"/>
    <col min="5395" max="5395" width="2.28515625" style="83" customWidth="1"/>
    <col min="5396" max="5396" width="41" style="83" customWidth="1"/>
    <col min="5397" max="5397" width="14.28515625" style="83" customWidth="1"/>
    <col min="5398" max="5399" width="11.5703125" style="83" customWidth="1"/>
    <col min="5400" max="5400" width="21.85546875" style="83" customWidth="1"/>
    <col min="5401" max="5592" width="11.42578125" style="83"/>
    <col min="5593" max="5593" width="21.85546875" style="83" customWidth="1"/>
    <col min="5594" max="5594" width="13.85546875" style="83" customWidth="1"/>
    <col min="5595" max="5595" width="38.7109375" style="83" customWidth="1"/>
    <col min="5596" max="5596" width="3" style="83" bestFit="1" customWidth="1"/>
    <col min="5597" max="5597" width="32.28515625" style="83" customWidth="1"/>
    <col min="5598" max="5598" width="46.28515625" style="83" customWidth="1"/>
    <col min="5599" max="5599" width="19" style="83" customWidth="1"/>
    <col min="5600" max="5600" width="11.42578125" style="83"/>
    <col min="5601" max="5601" width="17.7109375" style="83" customWidth="1"/>
    <col min="5602" max="5602" width="11.42578125" style="83"/>
    <col min="5603" max="5603" width="22.28515625" style="83" customWidth="1"/>
    <col min="5604" max="5604" width="5.28515625" style="83" customWidth="1"/>
    <col min="5605" max="5605" width="36.28515625" style="83" customWidth="1"/>
    <col min="5606" max="5606" width="5.7109375" style="83" customWidth="1"/>
    <col min="5607" max="5607" width="11.42578125" style="83"/>
    <col min="5608" max="5608" width="20.7109375" style="83" customWidth="1"/>
    <col min="5609" max="5609" width="4.85546875" style="83" customWidth="1"/>
    <col min="5610" max="5610" width="11.42578125" style="83"/>
    <col min="5611" max="5611" width="24.7109375" style="83" customWidth="1"/>
    <col min="5612" max="5612" width="12.28515625" style="83" customWidth="1"/>
    <col min="5613" max="5613" width="11.42578125" style="83"/>
    <col min="5614" max="5614" width="3.42578125" style="83" customWidth="1"/>
    <col min="5615" max="5615" width="11.42578125" style="83"/>
    <col min="5616" max="5616" width="17.7109375" style="83" customWidth="1"/>
    <col min="5617" max="5617" width="3.42578125" style="83" customWidth="1"/>
    <col min="5618" max="5618" width="11.42578125" style="83"/>
    <col min="5619" max="5619" width="23.7109375" style="83" customWidth="1"/>
    <col min="5620" max="5620" width="10" style="83" customWidth="1"/>
    <col min="5621" max="5621" width="11.42578125" style="83"/>
    <col min="5622" max="5623" width="14.7109375" style="83" customWidth="1"/>
    <col min="5624" max="5624" width="12.85546875" style="83" customWidth="1"/>
    <col min="5625" max="5625" width="3.28515625" style="83" customWidth="1"/>
    <col min="5626" max="5626" width="30.28515625" style="83" customWidth="1"/>
    <col min="5627" max="5627" width="5" style="83" customWidth="1"/>
    <col min="5628" max="5628" width="11.42578125" style="83"/>
    <col min="5629" max="5629" width="14.28515625" style="83" customWidth="1"/>
    <col min="5630" max="5630" width="5.7109375" style="83" customWidth="1"/>
    <col min="5631" max="5631" width="11.42578125" style="83"/>
    <col min="5632" max="5632" width="17.28515625" style="83" customWidth="1"/>
    <col min="5633" max="5633" width="12.7109375" style="83" customWidth="1"/>
    <col min="5634" max="5634" width="11.42578125" style="83"/>
    <col min="5635" max="5635" width="5.28515625" style="83" customWidth="1"/>
    <col min="5636" max="5636" width="11.42578125" style="83"/>
    <col min="5637" max="5637" width="17" style="83" customWidth="1"/>
    <col min="5638" max="5638" width="6.28515625" style="83" customWidth="1"/>
    <col min="5639" max="5639" width="11.42578125" style="83"/>
    <col min="5640" max="5640" width="14.28515625" style="83" customWidth="1"/>
    <col min="5641" max="5641" width="7.5703125" style="83" customWidth="1"/>
    <col min="5642" max="5642" width="11.42578125" style="83"/>
    <col min="5643" max="5644" width="14.28515625" style="83" customWidth="1"/>
    <col min="5645" max="5645" width="20.85546875" style="83" customWidth="1"/>
    <col min="5646" max="5646" width="14.42578125" style="83" customWidth="1"/>
    <col min="5647" max="5647" width="15" style="83" customWidth="1"/>
    <col min="5648" max="5648" width="2.7109375" style="83" customWidth="1"/>
    <col min="5649" max="5649" width="11.7109375" style="83" customWidth="1"/>
    <col min="5650" max="5650" width="11.5703125" style="83" customWidth="1"/>
    <col min="5651" max="5651" width="2.28515625" style="83" customWidth="1"/>
    <col min="5652" max="5652" width="41" style="83" customWidth="1"/>
    <col min="5653" max="5653" width="14.28515625" style="83" customWidth="1"/>
    <col min="5654" max="5655" width="11.5703125" style="83" customWidth="1"/>
    <col min="5656" max="5656" width="21.85546875" style="83" customWidth="1"/>
    <col min="5657" max="5848" width="11.42578125" style="83"/>
    <col min="5849" max="5849" width="21.85546875" style="83" customWidth="1"/>
    <col min="5850" max="5850" width="13.85546875" style="83" customWidth="1"/>
    <col min="5851" max="5851" width="38.7109375" style="83" customWidth="1"/>
    <col min="5852" max="5852" width="3" style="83" bestFit="1" customWidth="1"/>
    <col min="5853" max="5853" width="32.28515625" style="83" customWidth="1"/>
    <col min="5854" max="5854" width="46.28515625" style="83" customWidth="1"/>
    <col min="5855" max="5855" width="19" style="83" customWidth="1"/>
    <col min="5856" max="5856" width="11.42578125" style="83"/>
    <col min="5857" max="5857" width="17.7109375" style="83" customWidth="1"/>
    <col min="5858" max="5858" width="11.42578125" style="83"/>
    <col min="5859" max="5859" width="22.28515625" style="83" customWidth="1"/>
    <col min="5860" max="5860" width="5.28515625" style="83" customWidth="1"/>
    <col min="5861" max="5861" width="36.28515625" style="83" customWidth="1"/>
    <col min="5862" max="5862" width="5.7109375" style="83" customWidth="1"/>
    <col min="5863" max="5863" width="11.42578125" style="83"/>
    <col min="5864" max="5864" width="20.7109375" style="83" customWidth="1"/>
    <col min="5865" max="5865" width="4.85546875" style="83" customWidth="1"/>
    <col min="5866" max="5866" width="11.42578125" style="83"/>
    <col min="5867" max="5867" width="24.7109375" style="83" customWidth="1"/>
    <col min="5868" max="5868" width="12.28515625" style="83" customWidth="1"/>
    <col min="5869" max="5869" width="11.42578125" style="83"/>
    <col min="5870" max="5870" width="3.42578125" style="83" customWidth="1"/>
    <col min="5871" max="5871" width="11.42578125" style="83"/>
    <col min="5872" max="5872" width="17.7109375" style="83" customWidth="1"/>
    <col min="5873" max="5873" width="3.42578125" style="83" customWidth="1"/>
    <col min="5874" max="5874" width="11.42578125" style="83"/>
    <col min="5875" max="5875" width="23.7109375" style="83" customWidth="1"/>
    <col min="5876" max="5876" width="10" style="83" customWidth="1"/>
    <col min="5877" max="5877" width="11.42578125" style="83"/>
    <col min="5878" max="5879" width="14.7109375" style="83" customWidth="1"/>
    <col min="5880" max="5880" width="12.85546875" style="83" customWidth="1"/>
    <col min="5881" max="5881" width="3.28515625" style="83" customWidth="1"/>
    <col min="5882" max="5882" width="30.28515625" style="83" customWidth="1"/>
    <col min="5883" max="5883" width="5" style="83" customWidth="1"/>
    <col min="5884" max="5884" width="11.42578125" style="83"/>
    <col min="5885" max="5885" width="14.28515625" style="83" customWidth="1"/>
    <col min="5886" max="5886" width="5.7109375" style="83" customWidth="1"/>
    <col min="5887" max="5887" width="11.42578125" style="83"/>
    <col min="5888" max="5888" width="17.28515625" style="83" customWidth="1"/>
    <col min="5889" max="5889" width="12.7109375" style="83" customWidth="1"/>
    <col min="5890" max="5890" width="11.42578125" style="83"/>
    <col min="5891" max="5891" width="5.28515625" style="83" customWidth="1"/>
    <col min="5892" max="5892" width="11.42578125" style="83"/>
    <col min="5893" max="5893" width="17" style="83" customWidth="1"/>
    <col min="5894" max="5894" width="6.28515625" style="83" customWidth="1"/>
    <col min="5895" max="5895" width="11.42578125" style="83"/>
    <col min="5896" max="5896" width="14.28515625" style="83" customWidth="1"/>
    <col min="5897" max="5897" width="7.5703125" style="83" customWidth="1"/>
    <col min="5898" max="5898" width="11.42578125" style="83"/>
    <col min="5899" max="5900" width="14.28515625" style="83" customWidth="1"/>
    <col min="5901" max="5901" width="20.85546875" style="83" customWidth="1"/>
    <col min="5902" max="5902" width="14.42578125" style="83" customWidth="1"/>
    <col min="5903" max="5903" width="15" style="83" customWidth="1"/>
    <col min="5904" max="5904" width="2.7109375" style="83" customWidth="1"/>
    <col min="5905" max="5905" width="11.7109375" style="83" customWidth="1"/>
    <col min="5906" max="5906" width="11.5703125" style="83" customWidth="1"/>
    <col min="5907" max="5907" width="2.28515625" style="83" customWidth="1"/>
    <col min="5908" max="5908" width="41" style="83" customWidth="1"/>
    <col min="5909" max="5909" width="14.28515625" style="83" customWidth="1"/>
    <col min="5910" max="5911" width="11.5703125" style="83" customWidth="1"/>
    <col min="5912" max="5912" width="21.85546875" style="83" customWidth="1"/>
    <col min="5913" max="6104" width="11.42578125" style="83"/>
    <col min="6105" max="6105" width="21.85546875" style="83" customWidth="1"/>
    <col min="6106" max="6106" width="13.85546875" style="83" customWidth="1"/>
    <col min="6107" max="6107" width="38.7109375" style="83" customWidth="1"/>
    <col min="6108" max="6108" width="3" style="83" bestFit="1" customWidth="1"/>
    <col min="6109" max="6109" width="32.28515625" style="83" customWidth="1"/>
    <col min="6110" max="6110" width="46.28515625" style="83" customWidth="1"/>
    <col min="6111" max="6111" width="19" style="83" customWidth="1"/>
    <col min="6112" max="6112" width="11.42578125" style="83"/>
    <col min="6113" max="6113" width="17.7109375" style="83" customWidth="1"/>
    <col min="6114" max="6114" width="11.42578125" style="83"/>
    <col min="6115" max="6115" width="22.28515625" style="83" customWidth="1"/>
    <col min="6116" max="6116" width="5.28515625" style="83" customWidth="1"/>
    <col min="6117" max="6117" width="36.28515625" style="83" customWidth="1"/>
    <col min="6118" max="6118" width="5.7109375" style="83" customWidth="1"/>
    <col min="6119" max="6119" width="11.42578125" style="83"/>
    <col min="6120" max="6120" width="20.7109375" style="83" customWidth="1"/>
    <col min="6121" max="6121" width="4.85546875" style="83" customWidth="1"/>
    <col min="6122" max="6122" width="11.42578125" style="83"/>
    <col min="6123" max="6123" width="24.7109375" style="83" customWidth="1"/>
    <col min="6124" max="6124" width="12.28515625" style="83" customWidth="1"/>
    <col min="6125" max="6125" width="11.42578125" style="83"/>
    <col min="6126" max="6126" width="3.42578125" style="83" customWidth="1"/>
    <col min="6127" max="6127" width="11.42578125" style="83"/>
    <col min="6128" max="6128" width="17.7109375" style="83" customWidth="1"/>
    <col min="6129" max="6129" width="3.42578125" style="83" customWidth="1"/>
    <col min="6130" max="6130" width="11.42578125" style="83"/>
    <col min="6131" max="6131" width="23.7109375" style="83" customWidth="1"/>
    <col min="6132" max="6132" width="10" style="83" customWidth="1"/>
    <col min="6133" max="6133" width="11.42578125" style="83"/>
    <col min="6134" max="6135" width="14.7109375" style="83" customWidth="1"/>
    <col min="6136" max="6136" width="12.85546875" style="83" customWidth="1"/>
    <col min="6137" max="6137" width="3.28515625" style="83" customWidth="1"/>
    <col min="6138" max="6138" width="30.28515625" style="83" customWidth="1"/>
    <col min="6139" max="6139" width="5" style="83" customWidth="1"/>
    <col min="6140" max="6140" width="11.42578125" style="83"/>
    <col min="6141" max="6141" width="14.28515625" style="83" customWidth="1"/>
    <col min="6142" max="6142" width="5.7109375" style="83" customWidth="1"/>
    <col min="6143" max="6143" width="11.42578125" style="83"/>
    <col min="6144" max="6144" width="17.28515625" style="83" customWidth="1"/>
    <col min="6145" max="6145" width="12.7109375" style="83" customWidth="1"/>
    <col min="6146" max="6146" width="11.42578125" style="83"/>
    <col min="6147" max="6147" width="5.28515625" style="83" customWidth="1"/>
    <col min="6148" max="6148" width="11.42578125" style="83"/>
    <col min="6149" max="6149" width="17" style="83" customWidth="1"/>
    <col min="6150" max="6150" width="6.28515625" style="83" customWidth="1"/>
    <col min="6151" max="6151" width="11.42578125" style="83"/>
    <col min="6152" max="6152" width="14.28515625" style="83" customWidth="1"/>
    <col min="6153" max="6153" width="7.5703125" style="83" customWidth="1"/>
    <col min="6154" max="6154" width="11.42578125" style="83"/>
    <col min="6155" max="6156" width="14.28515625" style="83" customWidth="1"/>
    <col min="6157" max="6157" width="20.85546875" style="83" customWidth="1"/>
    <col min="6158" max="6158" width="14.42578125" style="83" customWidth="1"/>
    <col min="6159" max="6159" width="15" style="83" customWidth="1"/>
    <col min="6160" max="6160" width="2.7109375" style="83" customWidth="1"/>
    <col min="6161" max="6161" width="11.7109375" style="83" customWidth="1"/>
    <col min="6162" max="6162" width="11.5703125" style="83" customWidth="1"/>
    <col min="6163" max="6163" width="2.28515625" style="83" customWidth="1"/>
    <col min="6164" max="6164" width="41" style="83" customWidth="1"/>
    <col min="6165" max="6165" width="14.28515625" style="83" customWidth="1"/>
    <col min="6166" max="6167" width="11.5703125" style="83" customWidth="1"/>
    <col min="6168" max="6168" width="21.85546875" style="83" customWidth="1"/>
    <col min="6169" max="6360" width="11.42578125" style="83"/>
    <col min="6361" max="6361" width="21.85546875" style="83" customWidth="1"/>
    <col min="6362" max="6362" width="13.85546875" style="83" customWidth="1"/>
    <col min="6363" max="6363" width="38.7109375" style="83" customWidth="1"/>
    <col min="6364" max="6364" width="3" style="83" bestFit="1" customWidth="1"/>
    <col min="6365" max="6365" width="32.28515625" style="83" customWidth="1"/>
    <col min="6366" max="6366" width="46.28515625" style="83" customWidth="1"/>
    <col min="6367" max="6367" width="19" style="83" customWidth="1"/>
    <col min="6368" max="6368" width="11.42578125" style="83"/>
    <col min="6369" max="6369" width="17.7109375" style="83" customWidth="1"/>
    <col min="6370" max="6370" width="11.42578125" style="83"/>
    <col min="6371" max="6371" width="22.28515625" style="83" customWidth="1"/>
    <col min="6372" max="6372" width="5.28515625" style="83" customWidth="1"/>
    <col min="6373" max="6373" width="36.28515625" style="83" customWidth="1"/>
    <col min="6374" max="6374" width="5.7109375" style="83" customWidth="1"/>
    <col min="6375" max="6375" width="11.42578125" style="83"/>
    <col min="6376" max="6376" width="20.7109375" style="83" customWidth="1"/>
    <col min="6377" max="6377" width="4.85546875" style="83" customWidth="1"/>
    <col min="6378" max="6378" width="11.42578125" style="83"/>
    <col min="6379" max="6379" width="24.7109375" style="83" customWidth="1"/>
    <col min="6380" max="6380" width="12.28515625" style="83" customWidth="1"/>
    <col min="6381" max="6381" width="11.42578125" style="83"/>
    <col min="6382" max="6382" width="3.42578125" style="83" customWidth="1"/>
    <col min="6383" max="6383" width="11.42578125" style="83"/>
    <col min="6384" max="6384" width="17.7109375" style="83" customWidth="1"/>
    <col min="6385" max="6385" width="3.42578125" style="83" customWidth="1"/>
    <col min="6386" max="6386" width="11.42578125" style="83"/>
    <col min="6387" max="6387" width="23.7109375" style="83" customWidth="1"/>
    <col min="6388" max="6388" width="10" style="83" customWidth="1"/>
    <col min="6389" max="6389" width="11.42578125" style="83"/>
    <col min="6390" max="6391" width="14.7109375" style="83" customWidth="1"/>
    <col min="6392" max="6392" width="12.85546875" style="83" customWidth="1"/>
    <col min="6393" max="6393" width="3.28515625" style="83" customWidth="1"/>
    <col min="6394" max="6394" width="30.28515625" style="83" customWidth="1"/>
    <col min="6395" max="6395" width="5" style="83" customWidth="1"/>
    <col min="6396" max="6396" width="11.42578125" style="83"/>
    <col min="6397" max="6397" width="14.28515625" style="83" customWidth="1"/>
    <col min="6398" max="6398" width="5.7109375" style="83" customWidth="1"/>
    <col min="6399" max="6399" width="11.42578125" style="83"/>
    <col min="6400" max="6400" width="17.28515625" style="83" customWidth="1"/>
    <col min="6401" max="6401" width="12.7109375" style="83" customWidth="1"/>
    <col min="6402" max="6402" width="11.42578125" style="83"/>
    <col min="6403" max="6403" width="5.28515625" style="83" customWidth="1"/>
    <col min="6404" max="6404" width="11.42578125" style="83"/>
    <col min="6405" max="6405" width="17" style="83" customWidth="1"/>
    <col min="6406" max="6406" width="6.28515625" style="83" customWidth="1"/>
    <col min="6407" max="6407" width="11.42578125" style="83"/>
    <col min="6408" max="6408" width="14.28515625" style="83" customWidth="1"/>
    <col min="6409" max="6409" width="7.5703125" style="83" customWidth="1"/>
    <col min="6410" max="6410" width="11.42578125" style="83"/>
    <col min="6411" max="6412" width="14.28515625" style="83" customWidth="1"/>
    <col min="6413" max="6413" width="20.85546875" style="83" customWidth="1"/>
    <col min="6414" max="6414" width="14.42578125" style="83" customWidth="1"/>
    <col min="6415" max="6415" width="15" style="83" customWidth="1"/>
    <col min="6416" max="6416" width="2.7109375" style="83" customWidth="1"/>
    <col min="6417" max="6417" width="11.7109375" style="83" customWidth="1"/>
    <col min="6418" max="6418" width="11.5703125" style="83" customWidth="1"/>
    <col min="6419" max="6419" width="2.28515625" style="83" customWidth="1"/>
    <col min="6420" max="6420" width="41" style="83" customWidth="1"/>
    <col min="6421" max="6421" width="14.28515625" style="83" customWidth="1"/>
    <col min="6422" max="6423" width="11.5703125" style="83" customWidth="1"/>
    <col min="6424" max="6424" width="21.85546875" style="83" customWidth="1"/>
    <col min="6425" max="6616" width="11.42578125" style="83"/>
    <col min="6617" max="6617" width="21.85546875" style="83" customWidth="1"/>
    <col min="6618" max="6618" width="13.85546875" style="83" customWidth="1"/>
    <col min="6619" max="6619" width="38.7109375" style="83" customWidth="1"/>
    <col min="6620" max="6620" width="3" style="83" bestFit="1" customWidth="1"/>
    <col min="6621" max="6621" width="32.28515625" style="83" customWidth="1"/>
    <col min="6622" max="6622" width="46.28515625" style="83" customWidth="1"/>
    <col min="6623" max="6623" width="19" style="83" customWidth="1"/>
    <col min="6624" max="6624" width="11.42578125" style="83"/>
    <col min="6625" max="6625" width="17.7109375" style="83" customWidth="1"/>
    <col min="6626" max="6626" width="11.42578125" style="83"/>
    <col min="6627" max="6627" width="22.28515625" style="83" customWidth="1"/>
    <col min="6628" max="6628" width="5.28515625" style="83" customWidth="1"/>
    <col min="6629" max="6629" width="36.28515625" style="83" customWidth="1"/>
    <col min="6630" max="6630" width="5.7109375" style="83" customWidth="1"/>
    <col min="6631" max="6631" width="11.42578125" style="83"/>
    <col min="6632" max="6632" width="20.7109375" style="83" customWidth="1"/>
    <col min="6633" max="6633" width="4.85546875" style="83" customWidth="1"/>
    <col min="6634" max="6634" width="11.42578125" style="83"/>
    <col min="6635" max="6635" width="24.7109375" style="83" customWidth="1"/>
    <col min="6636" max="6636" width="12.28515625" style="83" customWidth="1"/>
    <col min="6637" max="6637" width="11.42578125" style="83"/>
    <col min="6638" max="6638" width="3.42578125" style="83" customWidth="1"/>
    <col min="6639" max="6639" width="11.42578125" style="83"/>
    <col min="6640" max="6640" width="17.7109375" style="83" customWidth="1"/>
    <col min="6641" max="6641" width="3.42578125" style="83" customWidth="1"/>
    <col min="6642" max="6642" width="11.42578125" style="83"/>
    <col min="6643" max="6643" width="23.7109375" style="83" customWidth="1"/>
    <col min="6644" max="6644" width="10" style="83" customWidth="1"/>
    <col min="6645" max="6645" width="11.42578125" style="83"/>
    <col min="6646" max="6647" width="14.7109375" style="83" customWidth="1"/>
    <col min="6648" max="6648" width="12.85546875" style="83" customWidth="1"/>
    <col min="6649" max="6649" width="3.28515625" style="83" customWidth="1"/>
    <col min="6650" max="6650" width="30.28515625" style="83" customWidth="1"/>
    <col min="6651" max="6651" width="5" style="83" customWidth="1"/>
    <col min="6652" max="6652" width="11.42578125" style="83"/>
    <col min="6653" max="6653" width="14.28515625" style="83" customWidth="1"/>
    <col min="6654" max="6654" width="5.7109375" style="83" customWidth="1"/>
    <col min="6655" max="6655" width="11.42578125" style="83"/>
    <col min="6656" max="6656" width="17.28515625" style="83" customWidth="1"/>
    <col min="6657" max="6657" width="12.7109375" style="83" customWidth="1"/>
    <col min="6658" max="6658" width="11.42578125" style="83"/>
    <col min="6659" max="6659" width="5.28515625" style="83" customWidth="1"/>
    <col min="6660" max="6660" width="11.42578125" style="83"/>
    <col min="6661" max="6661" width="17" style="83" customWidth="1"/>
    <col min="6662" max="6662" width="6.28515625" style="83" customWidth="1"/>
    <col min="6663" max="6663" width="11.42578125" style="83"/>
    <col min="6664" max="6664" width="14.28515625" style="83" customWidth="1"/>
    <col min="6665" max="6665" width="7.5703125" style="83" customWidth="1"/>
    <col min="6666" max="6666" width="11.42578125" style="83"/>
    <col min="6667" max="6668" width="14.28515625" style="83" customWidth="1"/>
    <col min="6669" max="6669" width="20.85546875" style="83" customWidth="1"/>
    <col min="6670" max="6670" width="14.42578125" style="83" customWidth="1"/>
    <col min="6671" max="6671" width="15" style="83" customWidth="1"/>
    <col min="6672" max="6672" width="2.7109375" style="83" customWidth="1"/>
    <col min="6673" max="6673" width="11.7109375" style="83" customWidth="1"/>
    <col min="6674" max="6674" width="11.5703125" style="83" customWidth="1"/>
    <col min="6675" max="6675" width="2.28515625" style="83" customWidth="1"/>
    <col min="6676" max="6676" width="41" style="83" customWidth="1"/>
    <col min="6677" max="6677" width="14.28515625" style="83" customWidth="1"/>
    <col min="6678" max="6679" width="11.5703125" style="83" customWidth="1"/>
    <col min="6680" max="6680" width="21.85546875" style="83" customWidth="1"/>
    <col min="6681" max="6872" width="11.42578125" style="83"/>
    <col min="6873" max="6873" width="21.85546875" style="83" customWidth="1"/>
    <col min="6874" max="6874" width="13.85546875" style="83" customWidth="1"/>
    <col min="6875" max="6875" width="38.7109375" style="83" customWidth="1"/>
    <col min="6876" max="6876" width="3" style="83" bestFit="1" customWidth="1"/>
    <col min="6877" max="6877" width="32.28515625" style="83" customWidth="1"/>
    <col min="6878" max="6878" width="46.28515625" style="83" customWidth="1"/>
    <col min="6879" max="6879" width="19" style="83" customWidth="1"/>
    <col min="6880" max="6880" width="11.42578125" style="83"/>
    <col min="6881" max="6881" width="17.7109375" style="83" customWidth="1"/>
    <col min="6882" max="6882" width="11.42578125" style="83"/>
    <col min="6883" max="6883" width="22.28515625" style="83" customWidth="1"/>
    <col min="6884" max="6884" width="5.28515625" style="83" customWidth="1"/>
    <col min="6885" max="6885" width="36.28515625" style="83" customWidth="1"/>
    <col min="6886" max="6886" width="5.7109375" style="83" customWidth="1"/>
    <col min="6887" max="6887" width="11.42578125" style="83"/>
    <col min="6888" max="6888" width="20.7109375" style="83" customWidth="1"/>
    <col min="6889" max="6889" width="4.85546875" style="83" customWidth="1"/>
    <col min="6890" max="6890" width="11.42578125" style="83"/>
    <col min="6891" max="6891" width="24.7109375" style="83" customWidth="1"/>
    <col min="6892" max="6892" width="12.28515625" style="83" customWidth="1"/>
    <col min="6893" max="6893" width="11.42578125" style="83"/>
    <col min="6894" max="6894" width="3.42578125" style="83" customWidth="1"/>
    <col min="6895" max="6895" width="11.42578125" style="83"/>
    <col min="6896" max="6896" width="17.7109375" style="83" customWidth="1"/>
    <col min="6897" max="6897" width="3.42578125" style="83" customWidth="1"/>
    <col min="6898" max="6898" width="11.42578125" style="83"/>
    <col min="6899" max="6899" width="23.7109375" style="83" customWidth="1"/>
    <col min="6900" max="6900" width="10" style="83" customWidth="1"/>
    <col min="6901" max="6901" width="11.42578125" style="83"/>
    <col min="6902" max="6903" width="14.7109375" style="83" customWidth="1"/>
    <col min="6904" max="6904" width="12.85546875" style="83" customWidth="1"/>
    <col min="6905" max="6905" width="3.28515625" style="83" customWidth="1"/>
    <col min="6906" max="6906" width="30.28515625" style="83" customWidth="1"/>
    <col min="6907" max="6907" width="5" style="83" customWidth="1"/>
    <col min="6908" max="6908" width="11.42578125" style="83"/>
    <col min="6909" max="6909" width="14.28515625" style="83" customWidth="1"/>
    <col min="6910" max="6910" width="5.7109375" style="83" customWidth="1"/>
    <col min="6911" max="6911" width="11.42578125" style="83"/>
    <col min="6912" max="6912" width="17.28515625" style="83" customWidth="1"/>
    <col min="6913" max="6913" width="12.7109375" style="83" customWidth="1"/>
    <col min="6914" max="6914" width="11.42578125" style="83"/>
    <col min="6915" max="6915" width="5.28515625" style="83" customWidth="1"/>
    <col min="6916" max="6916" width="11.42578125" style="83"/>
    <col min="6917" max="6917" width="17" style="83" customWidth="1"/>
    <col min="6918" max="6918" width="6.28515625" style="83" customWidth="1"/>
    <col min="6919" max="6919" width="11.42578125" style="83"/>
    <col min="6920" max="6920" width="14.28515625" style="83" customWidth="1"/>
    <col min="6921" max="6921" width="7.5703125" style="83" customWidth="1"/>
    <col min="6922" max="6922" width="11.42578125" style="83"/>
    <col min="6923" max="6924" width="14.28515625" style="83" customWidth="1"/>
    <col min="6925" max="6925" width="20.85546875" style="83" customWidth="1"/>
    <col min="6926" max="6926" width="14.42578125" style="83" customWidth="1"/>
    <col min="6927" max="6927" width="15" style="83" customWidth="1"/>
    <col min="6928" max="6928" width="2.7109375" style="83" customWidth="1"/>
    <col min="6929" max="6929" width="11.7109375" style="83" customWidth="1"/>
    <col min="6930" max="6930" width="11.5703125" style="83" customWidth="1"/>
    <col min="6931" max="6931" width="2.28515625" style="83" customWidth="1"/>
    <col min="6932" max="6932" width="41" style="83" customWidth="1"/>
    <col min="6933" max="6933" width="14.28515625" style="83" customWidth="1"/>
    <col min="6934" max="6935" width="11.5703125" style="83" customWidth="1"/>
    <col min="6936" max="6936" width="21.85546875" style="83" customWidth="1"/>
    <col min="6937" max="7128" width="11.42578125" style="83"/>
    <col min="7129" max="7129" width="21.85546875" style="83" customWidth="1"/>
    <col min="7130" max="7130" width="13.85546875" style="83" customWidth="1"/>
    <col min="7131" max="7131" width="38.7109375" style="83" customWidth="1"/>
    <col min="7132" max="7132" width="3" style="83" bestFit="1" customWidth="1"/>
    <col min="7133" max="7133" width="32.28515625" style="83" customWidth="1"/>
    <col min="7134" max="7134" width="46.28515625" style="83" customWidth="1"/>
    <col min="7135" max="7135" width="19" style="83" customWidth="1"/>
    <col min="7136" max="7136" width="11.42578125" style="83"/>
    <col min="7137" max="7137" width="17.7109375" style="83" customWidth="1"/>
    <col min="7138" max="7138" width="11.42578125" style="83"/>
    <col min="7139" max="7139" width="22.28515625" style="83" customWidth="1"/>
    <col min="7140" max="7140" width="5.28515625" style="83" customWidth="1"/>
    <col min="7141" max="7141" width="36.28515625" style="83" customWidth="1"/>
    <col min="7142" max="7142" width="5.7109375" style="83" customWidth="1"/>
    <col min="7143" max="7143" width="11.42578125" style="83"/>
    <col min="7144" max="7144" width="20.7109375" style="83" customWidth="1"/>
    <col min="7145" max="7145" width="4.85546875" style="83" customWidth="1"/>
    <col min="7146" max="7146" width="11.42578125" style="83"/>
    <col min="7147" max="7147" width="24.7109375" style="83" customWidth="1"/>
    <col min="7148" max="7148" width="12.28515625" style="83" customWidth="1"/>
    <col min="7149" max="7149" width="11.42578125" style="83"/>
    <col min="7150" max="7150" width="3.42578125" style="83" customWidth="1"/>
    <col min="7151" max="7151" width="11.42578125" style="83"/>
    <col min="7152" max="7152" width="17.7109375" style="83" customWidth="1"/>
    <col min="7153" max="7153" width="3.42578125" style="83" customWidth="1"/>
    <col min="7154" max="7154" width="11.42578125" style="83"/>
    <col min="7155" max="7155" width="23.7109375" style="83" customWidth="1"/>
    <col min="7156" max="7156" width="10" style="83" customWidth="1"/>
    <col min="7157" max="7157" width="11.42578125" style="83"/>
    <col min="7158" max="7159" width="14.7109375" style="83" customWidth="1"/>
    <col min="7160" max="7160" width="12.85546875" style="83" customWidth="1"/>
    <col min="7161" max="7161" width="3.28515625" style="83" customWidth="1"/>
    <col min="7162" max="7162" width="30.28515625" style="83" customWidth="1"/>
    <col min="7163" max="7163" width="5" style="83" customWidth="1"/>
    <col min="7164" max="7164" width="11.42578125" style="83"/>
    <col min="7165" max="7165" width="14.28515625" style="83" customWidth="1"/>
    <col min="7166" max="7166" width="5.7109375" style="83" customWidth="1"/>
    <col min="7167" max="7167" width="11.42578125" style="83"/>
    <col min="7168" max="7168" width="17.28515625" style="83" customWidth="1"/>
    <col min="7169" max="7169" width="12.7109375" style="83" customWidth="1"/>
    <col min="7170" max="7170" width="11.42578125" style="83"/>
    <col min="7171" max="7171" width="5.28515625" style="83" customWidth="1"/>
    <col min="7172" max="7172" width="11.42578125" style="83"/>
    <col min="7173" max="7173" width="17" style="83" customWidth="1"/>
    <col min="7174" max="7174" width="6.28515625" style="83" customWidth="1"/>
    <col min="7175" max="7175" width="11.42578125" style="83"/>
    <col min="7176" max="7176" width="14.28515625" style="83" customWidth="1"/>
    <col min="7177" max="7177" width="7.5703125" style="83" customWidth="1"/>
    <col min="7178" max="7178" width="11.42578125" style="83"/>
    <col min="7179" max="7180" width="14.28515625" style="83" customWidth="1"/>
    <col min="7181" max="7181" width="20.85546875" style="83" customWidth="1"/>
    <col min="7182" max="7182" width="14.42578125" style="83" customWidth="1"/>
    <col min="7183" max="7183" width="15" style="83" customWidth="1"/>
    <col min="7184" max="7184" width="2.7109375" style="83" customWidth="1"/>
    <col min="7185" max="7185" width="11.7109375" style="83" customWidth="1"/>
    <col min="7186" max="7186" width="11.5703125" style="83" customWidth="1"/>
    <col min="7187" max="7187" width="2.28515625" style="83" customWidth="1"/>
    <col min="7188" max="7188" width="41" style="83" customWidth="1"/>
    <col min="7189" max="7189" width="14.28515625" style="83" customWidth="1"/>
    <col min="7190" max="7191" width="11.5703125" style="83" customWidth="1"/>
    <col min="7192" max="7192" width="21.85546875" style="83" customWidth="1"/>
    <col min="7193" max="7384" width="11.42578125" style="83"/>
    <col min="7385" max="7385" width="21.85546875" style="83" customWidth="1"/>
    <col min="7386" max="7386" width="13.85546875" style="83" customWidth="1"/>
    <col min="7387" max="7387" width="38.7109375" style="83" customWidth="1"/>
    <col min="7388" max="7388" width="3" style="83" bestFit="1" customWidth="1"/>
    <col min="7389" max="7389" width="32.28515625" style="83" customWidth="1"/>
    <col min="7390" max="7390" width="46.28515625" style="83" customWidth="1"/>
    <col min="7391" max="7391" width="19" style="83" customWidth="1"/>
    <col min="7392" max="7392" width="11.42578125" style="83"/>
    <col min="7393" max="7393" width="17.7109375" style="83" customWidth="1"/>
    <col min="7394" max="7394" width="11.42578125" style="83"/>
    <col min="7395" max="7395" width="22.28515625" style="83" customWidth="1"/>
    <col min="7396" max="7396" width="5.28515625" style="83" customWidth="1"/>
    <col min="7397" max="7397" width="36.28515625" style="83" customWidth="1"/>
    <col min="7398" max="7398" width="5.7109375" style="83" customWidth="1"/>
    <col min="7399" max="7399" width="11.42578125" style="83"/>
    <col min="7400" max="7400" width="20.7109375" style="83" customWidth="1"/>
    <col min="7401" max="7401" width="4.85546875" style="83" customWidth="1"/>
    <col min="7402" max="7402" width="11.42578125" style="83"/>
    <col min="7403" max="7403" width="24.7109375" style="83" customWidth="1"/>
    <col min="7404" max="7404" width="12.28515625" style="83" customWidth="1"/>
    <col min="7405" max="7405" width="11.42578125" style="83"/>
    <col min="7406" max="7406" width="3.42578125" style="83" customWidth="1"/>
    <col min="7407" max="7407" width="11.42578125" style="83"/>
    <col min="7408" max="7408" width="17.7109375" style="83" customWidth="1"/>
    <col min="7409" max="7409" width="3.42578125" style="83" customWidth="1"/>
    <col min="7410" max="7410" width="11.42578125" style="83"/>
    <col min="7411" max="7411" width="23.7109375" style="83" customWidth="1"/>
    <col min="7412" max="7412" width="10" style="83" customWidth="1"/>
    <col min="7413" max="7413" width="11.42578125" style="83"/>
    <col min="7414" max="7415" width="14.7109375" style="83" customWidth="1"/>
    <col min="7416" max="7416" width="12.85546875" style="83" customWidth="1"/>
    <col min="7417" max="7417" width="3.28515625" style="83" customWidth="1"/>
    <col min="7418" max="7418" width="30.28515625" style="83" customWidth="1"/>
    <col min="7419" max="7419" width="5" style="83" customWidth="1"/>
    <col min="7420" max="7420" width="11.42578125" style="83"/>
    <col min="7421" max="7421" width="14.28515625" style="83" customWidth="1"/>
    <col min="7422" max="7422" width="5.7109375" style="83" customWidth="1"/>
    <col min="7423" max="7423" width="11.42578125" style="83"/>
    <col min="7424" max="7424" width="17.28515625" style="83" customWidth="1"/>
    <col min="7425" max="7425" width="12.7109375" style="83" customWidth="1"/>
    <col min="7426" max="7426" width="11.42578125" style="83"/>
    <col min="7427" max="7427" width="5.28515625" style="83" customWidth="1"/>
    <col min="7428" max="7428" width="11.42578125" style="83"/>
    <col min="7429" max="7429" width="17" style="83" customWidth="1"/>
    <col min="7430" max="7430" width="6.28515625" style="83" customWidth="1"/>
    <col min="7431" max="7431" width="11.42578125" style="83"/>
    <col min="7432" max="7432" width="14.28515625" style="83" customWidth="1"/>
    <col min="7433" max="7433" width="7.5703125" style="83" customWidth="1"/>
    <col min="7434" max="7434" width="11.42578125" style="83"/>
    <col min="7435" max="7436" width="14.28515625" style="83" customWidth="1"/>
    <col min="7437" max="7437" width="20.85546875" style="83" customWidth="1"/>
    <col min="7438" max="7438" width="14.42578125" style="83" customWidth="1"/>
    <col min="7439" max="7439" width="15" style="83" customWidth="1"/>
    <col min="7440" max="7440" width="2.7109375" style="83" customWidth="1"/>
    <col min="7441" max="7441" width="11.7109375" style="83" customWidth="1"/>
    <col min="7442" max="7442" width="11.5703125" style="83" customWidth="1"/>
    <col min="7443" max="7443" width="2.28515625" style="83" customWidth="1"/>
    <col min="7444" max="7444" width="41" style="83" customWidth="1"/>
    <col min="7445" max="7445" width="14.28515625" style="83" customWidth="1"/>
    <col min="7446" max="7447" width="11.5703125" style="83" customWidth="1"/>
    <col min="7448" max="7448" width="21.85546875" style="83" customWidth="1"/>
    <col min="7449" max="7640" width="11.42578125" style="83"/>
    <col min="7641" max="7641" width="21.85546875" style="83" customWidth="1"/>
    <col min="7642" max="7642" width="13.85546875" style="83" customWidth="1"/>
    <col min="7643" max="7643" width="38.7109375" style="83" customWidth="1"/>
    <col min="7644" max="7644" width="3" style="83" bestFit="1" customWidth="1"/>
    <col min="7645" max="7645" width="32.28515625" style="83" customWidth="1"/>
    <col min="7646" max="7646" width="46.28515625" style="83" customWidth="1"/>
    <col min="7647" max="7647" width="19" style="83" customWidth="1"/>
    <col min="7648" max="7648" width="11.42578125" style="83"/>
    <col min="7649" max="7649" width="17.7109375" style="83" customWidth="1"/>
    <col min="7650" max="7650" width="11.42578125" style="83"/>
    <col min="7651" max="7651" width="22.28515625" style="83" customWidth="1"/>
    <col min="7652" max="7652" width="5.28515625" style="83" customWidth="1"/>
    <col min="7653" max="7653" width="36.28515625" style="83" customWidth="1"/>
    <col min="7654" max="7654" width="5.7109375" style="83" customWidth="1"/>
    <col min="7655" max="7655" width="11.42578125" style="83"/>
    <col min="7656" max="7656" width="20.7109375" style="83" customWidth="1"/>
    <col min="7657" max="7657" width="4.85546875" style="83" customWidth="1"/>
    <col min="7658" max="7658" width="11.42578125" style="83"/>
    <col min="7659" max="7659" width="24.7109375" style="83" customWidth="1"/>
    <col min="7660" max="7660" width="12.28515625" style="83" customWidth="1"/>
    <col min="7661" max="7661" width="11.42578125" style="83"/>
    <col min="7662" max="7662" width="3.42578125" style="83" customWidth="1"/>
    <col min="7663" max="7663" width="11.42578125" style="83"/>
    <col min="7664" max="7664" width="17.7109375" style="83" customWidth="1"/>
    <col min="7665" max="7665" width="3.42578125" style="83" customWidth="1"/>
    <col min="7666" max="7666" width="11.42578125" style="83"/>
    <col min="7667" max="7667" width="23.7109375" style="83" customWidth="1"/>
    <col min="7668" max="7668" width="10" style="83" customWidth="1"/>
    <col min="7669" max="7669" width="11.42578125" style="83"/>
    <col min="7670" max="7671" width="14.7109375" style="83" customWidth="1"/>
    <col min="7672" max="7672" width="12.85546875" style="83" customWidth="1"/>
    <col min="7673" max="7673" width="3.28515625" style="83" customWidth="1"/>
    <col min="7674" max="7674" width="30.28515625" style="83" customWidth="1"/>
    <col min="7675" max="7675" width="5" style="83" customWidth="1"/>
    <col min="7676" max="7676" width="11.42578125" style="83"/>
    <col min="7677" max="7677" width="14.28515625" style="83" customWidth="1"/>
    <col min="7678" max="7678" width="5.7109375" style="83" customWidth="1"/>
    <col min="7679" max="7679" width="11.42578125" style="83"/>
    <col min="7680" max="7680" width="17.28515625" style="83" customWidth="1"/>
    <col min="7681" max="7681" width="12.7109375" style="83" customWidth="1"/>
    <col min="7682" max="7682" width="11.42578125" style="83"/>
    <col min="7683" max="7683" width="5.28515625" style="83" customWidth="1"/>
    <col min="7684" max="7684" width="11.42578125" style="83"/>
    <col min="7685" max="7685" width="17" style="83" customWidth="1"/>
    <col min="7686" max="7686" width="6.28515625" style="83" customWidth="1"/>
    <col min="7687" max="7687" width="11.42578125" style="83"/>
    <col min="7688" max="7688" width="14.28515625" style="83" customWidth="1"/>
    <col min="7689" max="7689" width="7.5703125" style="83" customWidth="1"/>
    <col min="7690" max="7690" width="11.42578125" style="83"/>
    <col min="7691" max="7692" width="14.28515625" style="83" customWidth="1"/>
    <col min="7693" max="7693" width="20.85546875" style="83" customWidth="1"/>
    <col min="7694" max="7694" width="14.42578125" style="83" customWidth="1"/>
    <col min="7695" max="7695" width="15" style="83" customWidth="1"/>
    <col min="7696" max="7696" width="2.7109375" style="83" customWidth="1"/>
    <col min="7697" max="7697" width="11.7109375" style="83" customWidth="1"/>
    <col min="7698" max="7698" width="11.5703125" style="83" customWidth="1"/>
    <col min="7699" max="7699" width="2.28515625" style="83" customWidth="1"/>
    <col min="7700" max="7700" width="41" style="83" customWidth="1"/>
    <col min="7701" max="7701" width="14.28515625" style="83" customWidth="1"/>
    <col min="7702" max="7703" width="11.5703125" style="83" customWidth="1"/>
    <col min="7704" max="7704" width="21.85546875" style="83" customWidth="1"/>
    <col min="7705" max="7896" width="11.42578125" style="83"/>
    <col min="7897" max="7897" width="21.85546875" style="83" customWidth="1"/>
    <col min="7898" max="7898" width="13.85546875" style="83" customWidth="1"/>
    <col min="7899" max="7899" width="38.7109375" style="83" customWidth="1"/>
    <col min="7900" max="7900" width="3" style="83" bestFit="1" customWidth="1"/>
    <col min="7901" max="7901" width="32.28515625" style="83" customWidth="1"/>
    <col min="7902" max="7902" width="46.28515625" style="83" customWidth="1"/>
    <col min="7903" max="7903" width="19" style="83" customWidth="1"/>
    <col min="7904" max="7904" width="11.42578125" style="83"/>
    <col min="7905" max="7905" width="17.7109375" style="83" customWidth="1"/>
    <col min="7906" max="7906" width="11.42578125" style="83"/>
    <col min="7907" max="7907" width="22.28515625" style="83" customWidth="1"/>
    <col min="7908" max="7908" width="5.28515625" style="83" customWidth="1"/>
    <col min="7909" max="7909" width="36.28515625" style="83" customWidth="1"/>
    <col min="7910" max="7910" width="5.7109375" style="83" customWidth="1"/>
    <col min="7911" max="7911" width="11.42578125" style="83"/>
    <col min="7912" max="7912" width="20.7109375" style="83" customWidth="1"/>
    <col min="7913" max="7913" width="4.85546875" style="83" customWidth="1"/>
    <col min="7914" max="7914" width="11.42578125" style="83"/>
    <col min="7915" max="7915" width="24.7109375" style="83" customWidth="1"/>
    <col min="7916" max="7916" width="12.28515625" style="83" customWidth="1"/>
    <col min="7917" max="7917" width="11.42578125" style="83"/>
    <col min="7918" max="7918" width="3.42578125" style="83" customWidth="1"/>
    <col min="7919" max="7919" width="11.42578125" style="83"/>
    <col min="7920" max="7920" width="17.7109375" style="83" customWidth="1"/>
    <col min="7921" max="7921" width="3.42578125" style="83" customWidth="1"/>
    <col min="7922" max="7922" width="11.42578125" style="83"/>
    <col min="7923" max="7923" width="23.7109375" style="83" customWidth="1"/>
    <col min="7924" max="7924" width="10" style="83" customWidth="1"/>
    <col min="7925" max="7925" width="11.42578125" style="83"/>
    <col min="7926" max="7927" width="14.7109375" style="83" customWidth="1"/>
    <col min="7928" max="7928" width="12.85546875" style="83" customWidth="1"/>
    <col min="7929" max="7929" width="3.28515625" style="83" customWidth="1"/>
    <col min="7930" max="7930" width="30.28515625" style="83" customWidth="1"/>
    <col min="7931" max="7931" width="5" style="83" customWidth="1"/>
    <col min="7932" max="7932" width="11.42578125" style="83"/>
    <col min="7933" max="7933" width="14.28515625" style="83" customWidth="1"/>
    <col min="7934" max="7934" width="5.7109375" style="83" customWidth="1"/>
    <col min="7935" max="7935" width="11.42578125" style="83"/>
    <col min="7936" max="7936" width="17.28515625" style="83" customWidth="1"/>
    <col min="7937" max="7937" width="12.7109375" style="83" customWidth="1"/>
    <col min="7938" max="7938" width="11.42578125" style="83"/>
    <col min="7939" max="7939" width="5.28515625" style="83" customWidth="1"/>
    <col min="7940" max="7940" width="11.42578125" style="83"/>
    <col min="7941" max="7941" width="17" style="83" customWidth="1"/>
    <col min="7942" max="7942" width="6.28515625" style="83" customWidth="1"/>
    <col min="7943" max="7943" width="11.42578125" style="83"/>
    <col min="7944" max="7944" width="14.28515625" style="83" customWidth="1"/>
    <col min="7945" max="7945" width="7.5703125" style="83" customWidth="1"/>
    <col min="7946" max="7946" width="11.42578125" style="83"/>
    <col min="7947" max="7948" width="14.28515625" style="83" customWidth="1"/>
    <col min="7949" max="7949" width="20.85546875" style="83" customWidth="1"/>
    <col min="7950" max="7950" width="14.42578125" style="83" customWidth="1"/>
    <col min="7951" max="7951" width="15" style="83" customWidth="1"/>
    <col min="7952" max="7952" width="2.7109375" style="83" customWidth="1"/>
    <col min="7953" max="7953" width="11.7109375" style="83" customWidth="1"/>
    <col min="7954" max="7954" width="11.5703125" style="83" customWidth="1"/>
    <col min="7955" max="7955" width="2.28515625" style="83" customWidth="1"/>
    <col min="7956" max="7956" width="41" style="83" customWidth="1"/>
    <col min="7957" max="7957" width="14.28515625" style="83" customWidth="1"/>
    <col min="7958" max="7959" width="11.5703125" style="83" customWidth="1"/>
    <col min="7960" max="7960" width="21.85546875" style="83" customWidth="1"/>
    <col min="7961" max="8152" width="11.42578125" style="83"/>
    <col min="8153" max="8153" width="21.85546875" style="83" customWidth="1"/>
    <col min="8154" max="8154" width="13.85546875" style="83" customWidth="1"/>
    <col min="8155" max="8155" width="38.7109375" style="83" customWidth="1"/>
    <col min="8156" max="8156" width="3" style="83" bestFit="1" customWidth="1"/>
    <col min="8157" max="8157" width="32.28515625" style="83" customWidth="1"/>
    <col min="8158" max="8158" width="46.28515625" style="83" customWidth="1"/>
    <col min="8159" max="8159" width="19" style="83" customWidth="1"/>
    <col min="8160" max="8160" width="11.42578125" style="83"/>
    <col min="8161" max="8161" width="17.7109375" style="83" customWidth="1"/>
    <col min="8162" max="8162" width="11.42578125" style="83"/>
    <col min="8163" max="8163" width="22.28515625" style="83" customWidth="1"/>
    <col min="8164" max="8164" width="5.28515625" style="83" customWidth="1"/>
    <col min="8165" max="8165" width="36.28515625" style="83" customWidth="1"/>
    <col min="8166" max="8166" width="5.7109375" style="83" customWidth="1"/>
    <col min="8167" max="8167" width="11.42578125" style="83"/>
    <col min="8168" max="8168" width="20.7109375" style="83" customWidth="1"/>
    <col min="8169" max="8169" width="4.85546875" style="83" customWidth="1"/>
    <col min="8170" max="8170" width="11.42578125" style="83"/>
    <col min="8171" max="8171" width="24.7109375" style="83" customWidth="1"/>
    <col min="8172" max="8172" width="12.28515625" style="83" customWidth="1"/>
    <col min="8173" max="8173" width="11.42578125" style="83"/>
    <col min="8174" max="8174" width="3.42578125" style="83" customWidth="1"/>
    <col min="8175" max="8175" width="11.42578125" style="83"/>
    <col min="8176" max="8176" width="17.7109375" style="83" customWidth="1"/>
    <col min="8177" max="8177" width="3.42578125" style="83" customWidth="1"/>
    <col min="8178" max="8178" width="11.42578125" style="83"/>
    <col min="8179" max="8179" width="23.7109375" style="83" customWidth="1"/>
    <col min="8180" max="8180" width="10" style="83" customWidth="1"/>
    <col min="8181" max="8181" width="11.42578125" style="83"/>
    <col min="8182" max="8183" width="14.7109375" style="83" customWidth="1"/>
    <col min="8184" max="8184" width="12.85546875" style="83" customWidth="1"/>
    <col min="8185" max="8185" width="3.28515625" style="83" customWidth="1"/>
    <col min="8186" max="8186" width="30.28515625" style="83" customWidth="1"/>
    <col min="8187" max="8187" width="5" style="83" customWidth="1"/>
    <col min="8188" max="8188" width="11.42578125" style="83"/>
    <col min="8189" max="8189" width="14.28515625" style="83" customWidth="1"/>
    <col min="8190" max="8190" width="5.7109375" style="83" customWidth="1"/>
    <col min="8191" max="8191" width="11.42578125" style="83"/>
    <col min="8192" max="8192" width="17.28515625" style="83" customWidth="1"/>
    <col min="8193" max="8193" width="12.7109375" style="83" customWidth="1"/>
    <col min="8194" max="8194" width="11.42578125" style="83"/>
    <col min="8195" max="8195" width="5.28515625" style="83" customWidth="1"/>
    <col min="8196" max="8196" width="11.42578125" style="83"/>
    <col min="8197" max="8197" width="17" style="83" customWidth="1"/>
    <col min="8198" max="8198" width="6.28515625" style="83" customWidth="1"/>
    <col min="8199" max="8199" width="11.42578125" style="83"/>
    <col min="8200" max="8200" width="14.28515625" style="83" customWidth="1"/>
    <col min="8201" max="8201" width="7.5703125" style="83" customWidth="1"/>
    <col min="8202" max="8202" width="11.42578125" style="83"/>
    <col min="8203" max="8204" width="14.28515625" style="83" customWidth="1"/>
    <col min="8205" max="8205" width="20.85546875" style="83" customWidth="1"/>
    <col min="8206" max="8206" width="14.42578125" style="83" customWidth="1"/>
    <col min="8207" max="8207" width="15" style="83" customWidth="1"/>
    <col min="8208" max="8208" width="2.7109375" style="83" customWidth="1"/>
    <col min="8209" max="8209" width="11.7109375" style="83" customWidth="1"/>
    <col min="8210" max="8210" width="11.5703125" style="83" customWidth="1"/>
    <col min="8211" max="8211" width="2.28515625" style="83" customWidth="1"/>
    <col min="8212" max="8212" width="41" style="83" customWidth="1"/>
    <col min="8213" max="8213" width="14.28515625" style="83" customWidth="1"/>
    <col min="8214" max="8215" width="11.5703125" style="83" customWidth="1"/>
    <col min="8216" max="8216" width="21.85546875" style="83" customWidth="1"/>
    <col min="8217" max="8408" width="11.42578125" style="83"/>
    <col min="8409" max="8409" width="21.85546875" style="83" customWidth="1"/>
    <col min="8410" max="8410" width="13.85546875" style="83" customWidth="1"/>
    <col min="8411" max="8411" width="38.7109375" style="83" customWidth="1"/>
    <col min="8412" max="8412" width="3" style="83" bestFit="1" customWidth="1"/>
    <col min="8413" max="8413" width="32.28515625" style="83" customWidth="1"/>
    <col min="8414" max="8414" width="46.28515625" style="83" customWidth="1"/>
    <col min="8415" max="8415" width="19" style="83" customWidth="1"/>
    <col min="8416" max="8416" width="11.42578125" style="83"/>
    <col min="8417" max="8417" width="17.7109375" style="83" customWidth="1"/>
    <col min="8418" max="8418" width="11.42578125" style="83"/>
    <col min="8419" max="8419" width="22.28515625" style="83" customWidth="1"/>
    <col min="8420" max="8420" width="5.28515625" style="83" customWidth="1"/>
    <col min="8421" max="8421" width="36.28515625" style="83" customWidth="1"/>
    <col min="8422" max="8422" width="5.7109375" style="83" customWidth="1"/>
    <col min="8423" max="8423" width="11.42578125" style="83"/>
    <col min="8424" max="8424" width="20.7109375" style="83" customWidth="1"/>
    <col min="8425" max="8425" width="4.85546875" style="83" customWidth="1"/>
    <col min="8426" max="8426" width="11.42578125" style="83"/>
    <col min="8427" max="8427" width="24.7109375" style="83" customWidth="1"/>
    <col min="8428" max="8428" width="12.28515625" style="83" customWidth="1"/>
    <col min="8429" max="8429" width="11.42578125" style="83"/>
    <col min="8430" max="8430" width="3.42578125" style="83" customWidth="1"/>
    <col min="8431" max="8431" width="11.42578125" style="83"/>
    <col min="8432" max="8432" width="17.7109375" style="83" customWidth="1"/>
    <col min="8433" max="8433" width="3.42578125" style="83" customWidth="1"/>
    <col min="8434" max="8434" width="11.42578125" style="83"/>
    <col min="8435" max="8435" width="23.7109375" style="83" customWidth="1"/>
    <col min="8436" max="8436" width="10" style="83" customWidth="1"/>
    <col min="8437" max="8437" width="11.42578125" style="83"/>
    <col min="8438" max="8439" width="14.7109375" style="83" customWidth="1"/>
    <col min="8440" max="8440" width="12.85546875" style="83" customWidth="1"/>
    <col min="8441" max="8441" width="3.28515625" style="83" customWidth="1"/>
    <col min="8442" max="8442" width="30.28515625" style="83" customWidth="1"/>
    <col min="8443" max="8443" width="5" style="83" customWidth="1"/>
    <col min="8444" max="8444" width="11.42578125" style="83"/>
    <col min="8445" max="8445" width="14.28515625" style="83" customWidth="1"/>
    <col min="8446" max="8446" width="5.7109375" style="83" customWidth="1"/>
    <col min="8447" max="8447" width="11.42578125" style="83"/>
    <col min="8448" max="8448" width="17.28515625" style="83" customWidth="1"/>
    <col min="8449" max="8449" width="12.7109375" style="83" customWidth="1"/>
    <col min="8450" max="8450" width="11.42578125" style="83"/>
    <col min="8451" max="8451" width="5.28515625" style="83" customWidth="1"/>
    <col min="8452" max="8452" width="11.42578125" style="83"/>
    <col min="8453" max="8453" width="17" style="83" customWidth="1"/>
    <col min="8454" max="8454" width="6.28515625" style="83" customWidth="1"/>
    <col min="8455" max="8455" width="11.42578125" style="83"/>
    <col min="8456" max="8456" width="14.28515625" style="83" customWidth="1"/>
    <col min="8457" max="8457" width="7.5703125" style="83" customWidth="1"/>
    <col min="8458" max="8458" width="11.42578125" style="83"/>
    <col min="8459" max="8460" width="14.28515625" style="83" customWidth="1"/>
    <col min="8461" max="8461" width="20.85546875" style="83" customWidth="1"/>
    <col min="8462" max="8462" width="14.42578125" style="83" customWidth="1"/>
    <col min="8463" max="8463" width="15" style="83" customWidth="1"/>
    <col min="8464" max="8464" width="2.7109375" style="83" customWidth="1"/>
    <col min="8465" max="8465" width="11.7109375" style="83" customWidth="1"/>
    <col min="8466" max="8466" width="11.5703125" style="83" customWidth="1"/>
    <col min="8467" max="8467" width="2.28515625" style="83" customWidth="1"/>
    <col min="8468" max="8468" width="41" style="83" customWidth="1"/>
    <col min="8469" max="8469" width="14.28515625" style="83" customWidth="1"/>
    <col min="8470" max="8471" width="11.5703125" style="83" customWidth="1"/>
    <col min="8472" max="8472" width="21.85546875" style="83" customWidth="1"/>
    <col min="8473" max="8664" width="11.42578125" style="83"/>
    <col min="8665" max="8665" width="21.85546875" style="83" customWidth="1"/>
    <col min="8666" max="8666" width="13.85546875" style="83" customWidth="1"/>
    <col min="8667" max="8667" width="38.7109375" style="83" customWidth="1"/>
    <col min="8668" max="8668" width="3" style="83" bestFit="1" customWidth="1"/>
    <col min="8669" max="8669" width="32.28515625" style="83" customWidth="1"/>
    <col min="8670" max="8670" width="46.28515625" style="83" customWidth="1"/>
    <col min="8671" max="8671" width="19" style="83" customWidth="1"/>
    <col min="8672" max="8672" width="11.42578125" style="83"/>
    <col min="8673" max="8673" width="17.7109375" style="83" customWidth="1"/>
    <col min="8674" max="8674" width="11.42578125" style="83"/>
    <col min="8675" max="8675" width="22.28515625" style="83" customWidth="1"/>
    <col min="8676" max="8676" width="5.28515625" style="83" customWidth="1"/>
    <col min="8677" max="8677" width="36.28515625" style="83" customWidth="1"/>
    <col min="8678" max="8678" width="5.7109375" style="83" customWidth="1"/>
    <col min="8679" max="8679" width="11.42578125" style="83"/>
    <col min="8680" max="8680" width="20.7109375" style="83" customWidth="1"/>
    <col min="8681" max="8681" width="4.85546875" style="83" customWidth="1"/>
    <col min="8682" max="8682" width="11.42578125" style="83"/>
    <col min="8683" max="8683" width="24.7109375" style="83" customWidth="1"/>
    <col min="8684" max="8684" width="12.28515625" style="83" customWidth="1"/>
    <col min="8685" max="8685" width="11.42578125" style="83"/>
    <col min="8686" max="8686" width="3.42578125" style="83" customWidth="1"/>
    <col min="8687" max="8687" width="11.42578125" style="83"/>
    <col min="8688" max="8688" width="17.7109375" style="83" customWidth="1"/>
    <col min="8689" max="8689" width="3.42578125" style="83" customWidth="1"/>
    <col min="8690" max="8690" width="11.42578125" style="83"/>
    <col min="8691" max="8691" width="23.7109375" style="83" customWidth="1"/>
    <col min="8692" max="8692" width="10" style="83" customWidth="1"/>
    <col min="8693" max="8693" width="11.42578125" style="83"/>
    <col min="8694" max="8695" width="14.7109375" style="83" customWidth="1"/>
    <col min="8696" max="8696" width="12.85546875" style="83" customWidth="1"/>
    <col min="8697" max="8697" width="3.28515625" style="83" customWidth="1"/>
    <col min="8698" max="8698" width="30.28515625" style="83" customWidth="1"/>
    <col min="8699" max="8699" width="5" style="83" customWidth="1"/>
    <col min="8700" max="8700" width="11.42578125" style="83"/>
    <col min="8701" max="8701" width="14.28515625" style="83" customWidth="1"/>
    <col min="8702" max="8702" width="5.7109375" style="83" customWidth="1"/>
    <col min="8703" max="8703" width="11.42578125" style="83"/>
    <col min="8704" max="8704" width="17.28515625" style="83" customWidth="1"/>
    <col min="8705" max="8705" width="12.7109375" style="83" customWidth="1"/>
    <col min="8706" max="8706" width="11.42578125" style="83"/>
    <col min="8707" max="8707" width="5.28515625" style="83" customWidth="1"/>
    <col min="8708" max="8708" width="11.42578125" style="83"/>
    <col min="8709" max="8709" width="17" style="83" customWidth="1"/>
    <col min="8710" max="8710" width="6.28515625" style="83" customWidth="1"/>
    <col min="8711" max="8711" width="11.42578125" style="83"/>
    <col min="8712" max="8712" width="14.28515625" style="83" customWidth="1"/>
    <col min="8713" max="8713" width="7.5703125" style="83" customWidth="1"/>
    <col min="8714" max="8714" width="11.42578125" style="83"/>
    <col min="8715" max="8716" width="14.28515625" style="83" customWidth="1"/>
    <col min="8717" max="8717" width="20.85546875" style="83" customWidth="1"/>
    <col min="8718" max="8718" width="14.42578125" style="83" customWidth="1"/>
    <col min="8719" max="8719" width="15" style="83" customWidth="1"/>
    <col min="8720" max="8720" width="2.7109375" style="83" customWidth="1"/>
    <col min="8721" max="8721" width="11.7109375" style="83" customWidth="1"/>
    <col min="8722" max="8722" width="11.5703125" style="83" customWidth="1"/>
    <col min="8723" max="8723" width="2.28515625" style="83" customWidth="1"/>
    <col min="8724" max="8724" width="41" style="83" customWidth="1"/>
    <col min="8725" max="8725" width="14.28515625" style="83" customWidth="1"/>
    <col min="8726" max="8727" width="11.5703125" style="83" customWidth="1"/>
    <col min="8728" max="8728" width="21.85546875" style="83" customWidth="1"/>
    <col min="8729" max="8920" width="11.42578125" style="83"/>
    <col min="8921" max="8921" width="21.85546875" style="83" customWidth="1"/>
    <col min="8922" max="8922" width="13.85546875" style="83" customWidth="1"/>
    <col min="8923" max="8923" width="38.7109375" style="83" customWidth="1"/>
    <col min="8924" max="8924" width="3" style="83" bestFit="1" customWidth="1"/>
    <col min="8925" max="8925" width="32.28515625" style="83" customWidth="1"/>
    <col min="8926" max="8926" width="46.28515625" style="83" customWidth="1"/>
    <col min="8927" max="8927" width="19" style="83" customWidth="1"/>
    <col min="8928" max="8928" width="11.42578125" style="83"/>
    <col min="8929" max="8929" width="17.7109375" style="83" customWidth="1"/>
    <col min="8930" max="8930" width="11.42578125" style="83"/>
    <col min="8931" max="8931" width="22.28515625" style="83" customWidth="1"/>
    <col min="8932" max="8932" width="5.28515625" style="83" customWidth="1"/>
    <col min="8933" max="8933" width="36.28515625" style="83" customWidth="1"/>
    <col min="8934" max="8934" width="5.7109375" style="83" customWidth="1"/>
    <col min="8935" max="8935" width="11.42578125" style="83"/>
    <col min="8936" max="8936" width="20.7109375" style="83" customWidth="1"/>
    <col min="8937" max="8937" width="4.85546875" style="83" customWidth="1"/>
    <col min="8938" max="8938" width="11.42578125" style="83"/>
    <col min="8939" max="8939" width="24.7109375" style="83" customWidth="1"/>
    <col min="8940" max="8940" width="12.28515625" style="83" customWidth="1"/>
    <col min="8941" max="8941" width="11.42578125" style="83"/>
    <col min="8942" max="8942" width="3.42578125" style="83" customWidth="1"/>
    <col min="8943" max="8943" width="11.42578125" style="83"/>
    <col min="8944" max="8944" width="17.7109375" style="83" customWidth="1"/>
    <col min="8945" max="8945" width="3.42578125" style="83" customWidth="1"/>
    <col min="8946" max="8946" width="11.42578125" style="83"/>
    <col min="8947" max="8947" width="23.7109375" style="83" customWidth="1"/>
    <col min="8948" max="8948" width="10" style="83" customWidth="1"/>
    <col min="8949" max="8949" width="11.42578125" style="83"/>
    <col min="8950" max="8951" width="14.7109375" style="83" customWidth="1"/>
    <col min="8952" max="8952" width="12.85546875" style="83" customWidth="1"/>
    <col min="8953" max="8953" width="3.28515625" style="83" customWidth="1"/>
    <col min="8954" max="8954" width="30.28515625" style="83" customWidth="1"/>
    <col min="8955" max="8955" width="5" style="83" customWidth="1"/>
    <col min="8956" max="8956" width="11.42578125" style="83"/>
    <col min="8957" max="8957" width="14.28515625" style="83" customWidth="1"/>
    <col min="8958" max="8958" width="5.7109375" style="83" customWidth="1"/>
    <col min="8959" max="8959" width="11.42578125" style="83"/>
    <col min="8960" max="8960" width="17.28515625" style="83" customWidth="1"/>
    <col min="8961" max="8961" width="12.7109375" style="83" customWidth="1"/>
    <col min="8962" max="8962" width="11.42578125" style="83"/>
    <col min="8963" max="8963" width="5.28515625" style="83" customWidth="1"/>
    <col min="8964" max="8964" width="11.42578125" style="83"/>
    <col min="8965" max="8965" width="17" style="83" customWidth="1"/>
    <col min="8966" max="8966" width="6.28515625" style="83" customWidth="1"/>
    <col min="8967" max="8967" width="11.42578125" style="83"/>
    <col min="8968" max="8968" width="14.28515625" style="83" customWidth="1"/>
    <col min="8969" max="8969" width="7.5703125" style="83" customWidth="1"/>
    <col min="8970" max="8970" width="11.42578125" style="83"/>
    <col min="8971" max="8972" width="14.28515625" style="83" customWidth="1"/>
    <col min="8973" max="8973" width="20.85546875" style="83" customWidth="1"/>
    <col min="8974" max="8974" width="14.42578125" style="83" customWidth="1"/>
    <col min="8975" max="8975" width="15" style="83" customWidth="1"/>
    <col min="8976" max="8976" width="2.7109375" style="83" customWidth="1"/>
    <col min="8977" max="8977" width="11.7109375" style="83" customWidth="1"/>
    <col min="8978" max="8978" width="11.5703125" style="83" customWidth="1"/>
    <col min="8979" max="8979" width="2.28515625" style="83" customWidth="1"/>
    <col min="8980" max="8980" width="41" style="83" customWidth="1"/>
    <col min="8981" max="8981" width="14.28515625" style="83" customWidth="1"/>
    <col min="8982" max="8983" width="11.5703125" style="83" customWidth="1"/>
    <col min="8984" max="8984" width="21.85546875" style="83" customWidth="1"/>
    <col min="8985" max="9176" width="11.42578125" style="83"/>
    <col min="9177" max="9177" width="21.85546875" style="83" customWidth="1"/>
    <col min="9178" max="9178" width="13.85546875" style="83" customWidth="1"/>
    <col min="9179" max="9179" width="38.7109375" style="83" customWidth="1"/>
    <col min="9180" max="9180" width="3" style="83" bestFit="1" customWidth="1"/>
    <col min="9181" max="9181" width="32.28515625" style="83" customWidth="1"/>
    <col min="9182" max="9182" width="46.28515625" style="83" customWidth="1"/>
    <col min="9183" max="9183" width="19" style="83" customWidth="1"/>
    <col min="9184" max="9184" width="11.42578125" style="83"/>
    <col min="9185" max="9185" width="17.7109375" style="83" customWidth="1"/>
    <col min="9186" max="9186" width="11.42578125" style="83"/>
    <col min="9187" max="9187" width="22.28515625" style="83" customWidth="1"/>
    <col min="9188" max="9188" width="5.28515625" style="83" customWidth="1"/>
    <col min="9189" max="9189" width="36.28515625" style="83" customWidth="1"/>
    <col min="9190" max="9190" width="5.7109375" style="83" customWidth="1"/>
    <col min="9191" max="9191" width="11.42578125" style="83"/>
    <col min="9192" max="9192" width="20.7109375" style="83" customWidth="1"/>
    <col min="9193" max="9193" width="4.85546875" style="83" customWidth="1"/>
    <col min="9194" max="9194" width="11.42578125" style="83"/>
    <col min="9195" max="9195" width="24.7109375" style="83" customWidth="1"/>
    <col min="9196" max="9196" width="12.28515625" style="83" customWidth="1"/>
    <col min="9197" max="9197" width="11.42578125" style="83"/>
    <col min="9198" max="9198" width="3.42578125" style="83" customWidth="1"/>
    <col min="9199" max="9199" width="11.42578125" style="83"/>
    <col min="9200" max="9200" width="17.7109375" style="83" customWidth="1"/>
    <col min="9201" max="9201" width="3.42578125" style="83" customWidth="1"/>
    <col min="9202" max="9202" width="11.42578125" style="83"/>
    <col min="9203" max="9203" width="23.7109375" style="83" customWidth="1"/>
    <col min="9204" max="9204" width="10" style="83" customWidth="1"/>
    <col min="9205" max="9205" width="11.42578125" style="83"/>
    <col min="9206" max="9207" width="14.7109375" style="83" customWidth="1"/>
    <col min="9208" max="9208" width="12.85546875" style="83" customWidth="1"/>
    <col min="9209" max="9209" width="3.28515625" style="83" customWidth="1"/>
    <col min="9210" max="9210" width="30.28515625" style="83" customWidth="1"/>
    <col min="9211" max="9211" width="5" style="83" customWidth="1"/>
    <col min="9212" max="9212" width="11.42578125" style="83"/>
    <col min="9213" max="9213" width="14.28515625" style="83" customWidth="1"/>
    <col min="9214" max="9214" width="5.7109375" style="83" customWidth="1"/>
    <col min="9215" max="9215" width="11.42578125" style="83"/>
    <col min="9216" max="9216" width="17.28515625" style="83" customWidth="1"/>
    <col min="9217" max="9217" width="12.7109375" style="83" customWidth="1"/>
    <col min="9218" max="9218" width="11.42578125" style="83"/>
    <col min="9219" max="9219" width="5.28515625" style="83" customWidth="1"/>
    <col min="9220" max="9220" width="11.42578125" style="83"/>
    <col min="9221" max="9221" width="17" style="83" customWidth="1"/>
    <col min="9222" max="9222" width="6.28515625" style="83" customWidth="1"/>
    <col min="9223" max="9223" width="11.42578125" style="83"/>
    <col min="9224" max="9224" width="14.28515625" style="83" customWidth="1"/>
    <col min="9225" max="9225" width="7.5703125" style="83" customWidth="1"/>
    <col min="9226" max="9226" width="11.42578125" style="83"/>
    <col min="9227" max="9228" width="14.28515625" style="83" customWidth="1"/>
    <col min="9229" max="9229" width="20.85546875" style="83" customWidth="1"/>
    <col min="9230" max="9230" width="14.42578125" style="83" customWidth="1"/>
    <col min="9231" max="9231" width="15" style="83" customWidth="1"/>
    <col min="9232" max="9232" width="2.7109375" style="83" customWidth="1"/>
    <col min="9233" max="9233" width="11.7109375" style="83" customWidth="1"/>
    <col min="9234" max="9234" width="11.5703125" style="83" customWidth="1"/>
    <col min="9235" max="9235" width="2.28515625" style="83" customWidth="1"/>
    <col min="9236" max="9236" width="41" style="83" customWidth="1"/>
    <col min="9237" max="9237" width="14.28515625" style="83" customWidth="1"/>
    <col min="9238" max="9239" width="11.5703125" style="83" customWidth="1"/>
    <col min="9240" max="9240" width="21.85546875" style="83" customWidth="1"/>
    <col min="9241" max="9432" width="11.42578125" style="83"/>
    <col min="9433" max="9433" width="21.85546875" style="83" customWidth="1"/>
    <col min="9434" max="9434" width="13.85546875" style="83" customWidth="1"/>
    <col min="9435" max="9435" width="38.7109375" style="83" customWidth="1"/>
    <col min="9436" max="9436" width="3" style="83" bestFit="1" customWidth="1"/>
    <col min="9437" max="9437" width="32.28515625" style="83" customWidth="1"/>
    <col min="9438" max="9438" width="46.28515625" style="83" customWidth="1"/>
    <col min="9439" max="9439" width="19" style="83" customWidth="1"/>
    <col min="9440" max="9440" width="11.42578125" style="83"/>
    <col min="9441" max="9441" width="17.7109375" style="83" customWidth="1"/>
    <col min="9442" max="9442" width="11.42578125" style="83"/>
    <col min="9443" max="9443" width="22.28515625" style="83" customWidth="1"/>
    <col min="9444" max="9444" width="5.28515625" style="83" customWidth="1"/>
    <col min="9445" max="9445" width="36.28515625" style="83" customWidth="1"/>
    <col min="9446" max="9446" width="5.7109375" style="83" customWidth="1"/>
    <col min="9447" max="9447" width="11.42578125" style="83"/>
    <col min="9448" max="9448" width="20.7109375" style="83" customWidth="1"/>
    <col min="9449" max="9449" width="4.85546875" style="83" customWidth="1"/>
    <col min="9450" max="9450" width="11.42578125" style="83"/>
    <col min="9451" max="9451" width="24.7109375" style="83" customWidth="1"/>
    <col min="9452" max="9452" width="12.28515625" style="83" customWidth="1"/>
    <col min="9453" max="9453" width="11.42578125" style="83"/>
    <col min="9454" max="9454" width="3.42578125" style="83" customWidth="1"/>
    <col min="9455" max="9455" width="11.42578125" style="83"/>
    <col min="9456" max="9456" width="17.7109375" style="83" customWidth="1"/>
    <col min="9457" max="9457" width="3.42578125" style="83" customWidth="1"/>
    <col min="9458" max="9458" width="11.42578125" style="83"/>
    <col min="9459" max="9459" width="23.7109375" style="83" customWidth="1"/>
    <col min="9460" max="9460" width="10" style="83" customWidth="1"/>
    <col min="9461" max="9461" width="11.42578125" style="83"/>
    <col min="9462" max="9463" width="14.7109375" style="83" customWidth="1"/>
    <col min="9464" max="9464" width="12.85546875" style="83" customWidth="1"/>
    <col min="9465" max="9465" width="3.28515625" style="83" customWidth="1"/>
    <col min="9466" max="9466" width="30.28515625" style="83" customWidth="1"/>
    <col min="9467" max="9467" width="5" style="83" customWidth="1"/>
    <col min="9468" max="9468" width="11.42578125" style="83"/>
    <col min="9469" max="9469" width="14.28515625" style="83" customWidth="1"/>
    <col min="9470" max="9470" width="5.7109375" style="83" customWidth="1"/>
    <col min="9471" max="9471" width="11.42578125" style="83"/>
    <col min="9472" max="9472" width="17.28515625" style="83" customWidth="1"/>
    <col min="9473" max="9473" width="12.7109375" style="83" customWidth="1"/>
    <col min="9474" max="9474" width="11.42578125" style="83"/>
    <col min="9475" max="9475" width="5.28515625" style="83" customWidth="1"/>
    <col min="9476" max="9476" width="11.42578125" style="83"/>
    <col min="9477" max="9477" width="17" style="83" customWidth="1"/>
    <col min="9478" max="9478" width="6.28515625" style="83" customWidth="1"/>
    <col min="9479" max="9479" width="11.42578125" style="83"/>
    <col min="9480" max="9480" width="14.28515625" style="83" customWidth="1"/>
    <col min="9481" max="9481" width="7.5703125" style="83" customWidth="1"/>
    <col min="9482" max="9482" width="11.42578125" style="83"/>
    <col min="9483" max="9484" width="14.28515625" style="83" customWidth="1"/>
    <col min="9485" max="9485" width="20.85546875" style="83" customWidth="1"/>
    <col min="9486" max="9486" width="14.42578125" style="83" customWidth="1"/>
    <col min="9487" max="9487" width="15" style="83" customWidth="1"/>
    <col min="9488" max="9488" width="2.7109375" style="83" customWidth="1"/>
    <col min="9489" max="9489" width="11.7109375" style="83" customWidth="1"/>
    <col min="9490" max="9490" width="11.5703125" style="83" customWidth="1"/>
    <col min="9491" max="9491" width="2.28515625" style="83" customWidth="1"/>
    <col min="9492" max="9492" width="41" style="83" customWidth="1"/>
    <col min="9493" max="9493" width="14.28515625" style="83" customWidth="1"/>
    <col min="9494" max="9495" width="11.5703125" style="83" customWidth="1"/>
    <col min="9496" max="9496" width="21.85546875" style="83" customWidth="1"/>
    <col min="9497" max="9688" width="11.42578125" style="83"/>
    <col min="9689" max="9689" width="21.85546875" style="83" customWidth="1"/>
    <col min="9690" max="9690" width="13.85546875" style="83" customWidth="1"/>
    <col min="9691" max="9691" width="38.7109375" style="83" customWidth="1"/>
    <col min="9692" max="9692" width="3" style="83" bestFit="1" customWidth="1"/>
    <col min="9693" max="9693" width="32.28515625" style="83" customWidth="1"/>
    <col min="9694" max="9694" width="46.28515625" style="83" customWidth="1"/>
    <col min="9695" max="9695" width="19" style="83" customWidth="1"/>
    <col min="9696" max="9696" width="11.42578125" style="83"/>
    <col min="9697" max="9697" width="17.7109375" style="83" customWidth="1"/>
    <col min="9698" max="9698" width="11.42578125" style="83"/>
    <col min="9699" max="9699" width="22.28515625" style="83" customWidth="1"/>
    <col min="9700" max="9700" width="5.28515625" style="83" customWidth="1"/>
    <col min="9701" max="9701" width="36.28515625" style="83" customWidth="1"/>
    <col min="9702" max="9702" width="5.7109375" style="83" customWidth="1"/>
    <col min="9703" max="9703" width="11.42578125" style="83"/>
    <col min="9704" max="9704" width="20.7109375" style="83" customWidth="1"/>
    <col min="9705" max="9705" width="4.85546875" style="83" customWidth="1"/>
    <col min="9706" max="9706" width="11.42578125" style="83"/>
    <col min="9707" max="9707" width="24.7109375" style="83" customWidth="1"/>
    <col min="9708" max="9708" width="12.28515625" style="83" customWidth="1"/>
    <col min="9709" max="9709" width="11.42578125" style="83"/>
    <col min="9710" max="9710" width="3.42578125" style="83" customWidth="1"/>
    <col min="9711" max="9711" width="11.42578125" style="83"/>
    <col min="9712" max="9712" width="17.7109375" style="83" customWidth="1"/>
    <col min="9713" max="9713" width="3.42578125" style="83" customWidth="1"/>
    <col min="9714" max="9714" width="11.42578125" style="83"/>
    <col min="9715" max="9715" width="23.7109375" style="83" customWidth="1"/>
    <col min="9716" max="9716" width="10" style="83" customWidth="1"/>
    <col min="9717" max="9717" width="11.42578125" style="83"/>
    <col min="9718" max="9719" width="14.7109375" style="83" customWidth="1"/>
    <col min="9720" max="9720" width="12.85546875" style="83" customWidth="1"/>
    <col min="9721" max="9721" width="3.28515625" style="83" customWidth="1"/>
    <col min="9722" max="9722" width="30.28515625" style="83" customWidth="1"/>
    <col min="9723" max="9723" width="5" style="83" customWidth="1"/>
    <col min="9724" max="9724" width="11.42578125" style="83"/>
    <col min="9725" max="9725" width="14.28515625" style="83" customWidth="1"/>
    <col min="9726" max="9726" width="5.7109375" style="83" customWidth="1"/>
    <col min="9727" max="9727" width="11.42578125" style="83"/>
    <col min="9728" max="9728" width="17.28515625" style="83" customWidth="1"/>
    <col min="9729" max="9729" width="12.7109375" style="83" customWidth="1"/>
    <col min="9730" max="9730" width="11.42578125" style="83"/>
    <col min="9731" max="9731" width="5.28515625" style="83" customWidth="1"/>
    <col min="9732" max="9732" width="11.42578125" style="83"/>
    <col min="9733" max="9733" width="17" style="83" customWidth="1"/>
    <col min="9734" max="9734" width="6.28515625" style="83" customWidth="1"/>
    <col min="9735" max="9735" width="11.42578125" style="83"/>
    <col min="9736" max="9736" width="14.28515625" style="83" customWidth="1"/>
    <col min="9737" max="9737" width="7.5703125" style="83" customWidth="1"/>
    <col min="9738" max="9738" width="11.42578125" style="83"/>
    <col min="9739" max="9740" width="14.28515625" style="83" customWidth="1"/>
    <col min="9741" max="9741" width="20.85546875" style="83" customWidth="1"/>
    <col min="9742" max="9742" width="14.42578125" style="83" customWidth="1"/>
    <col min="9743" max="9743" width="15" style="83" customWidth="1"/>
    <col min="9744" max="9744" width="2.7109375" style="83" customWidth="1"/>
    <col min="9745" max="9745" width="11.7109375" style="83" customWidth="1"/>
    <col min="9746" max="9746" width="11.5703125" style="83" customWidth="1"/>
    <col min="9747" max="9747" width="2.28515625" style="83" customWidth="1"/>
    <col min="9748" max="9748" width="41" style="83" customWidth="1"/>
    <col min="9749" max="9749" width="14.28515625" style="83" customWidth="1"/>
    <col min="9750" max="9751" width="11.5703125" style="83" customWidth="1"/>
    <col min="9752" max="9752" width="21.85546875" style="83" customWidth="1"/>
    <col min="9753" max="9944" width="11.42578125" style="83"/>
    <col min="9945" max="9945" width="21.85546875" style="83" customWidth="1"/>
    <col min="9946" max="9946" width="13.85546875" style="83" customWidth="1"/>
    <col min="9947" max="9947" width="38.7109375" style="83" customWidth="1"/>
    <col min="9948" max="9948" width="3" style="83" bestFit="1" customWidth="1"/>
    <col min="9949" max="9949" width="32.28515625" style="83" customWidth="1"/>
    <col min="9950" max="9950" width="46.28515625" style="83" customWidth="1"/>
    <col min="9951" max="9951" width="19" style="83" customWidth="1"/>
    <col min="9952" max="9952" width="11.42578125" style="83"/>
    <col min="9953" max="9953" width="17.7109375" style="83" customWidth="1"/>
    <col min="9954" max="9954" width="11.42578125" style="83"/>
    <col min="9955" max="9955" width="22.28515625" style="83" customWidth="1"/>
    <col min="9956" max="9956" width="5.28515625" style="83" customWidth="1"/>
    <col min="9957" max="9957" width="36.28515625" style="83" customWidth="1"/>
    <col min="9958" max="9958" width="5.7109375" style="83" customWidth="1"/>
    <col min="9959" max="9959" width="11.42578125" style="83"/>
    <col min="9960" max="9960" width="20.7109375" style="83" customWidth="1"/>
    <col min="9961" max="9961" width="4.85546875" style="83" customWidth="1"/>
    <col min="9962" max="9962" width="11.42578125" style="83"/>
    <col min="9963" max="9963" width="24.7109375" style="83" customWidth="1"/>
    <col min="9964" max="9964" width="12.28515625" style="83" customWidth="1"/>
    <col min="9965" max="9965" width="11.42578125" style="83"/>
    <col min="9966" max="9966" width="3.42578125" style="83" customWidth="1"/>
    <col min="9967" max="9967" width="11.42578125" style="83"/>
    <col min="9968" max="9968" width="17.7109375" style="83" customWidth="1"/>
    <col min="9969" max="9969" width="3.42578125" style="83" customWidth="1"/>
    <col min="9970" max="9970" width="11.42578125" style="83"/>
    <col min="9971" max="9971" width="23.7109375" style="83" customWidth="1"/>
    <col min="9972" max="9972" width="10" style="83" customWidth="1"/>
    <col min="9973" max="9973" width="11.42578125" style="83"/>
    <col min="9974" max="9975" width="14.7109375" style="83" customWidth="1"/>
    <col min="9976" max="9976" width="12.85546875" style="83" customWidth="1"/>
    <col min="9977" max="9977" width="3.28515625" style="83" customWidth="1"/>
    <col min="9978" max="9978" width="30.28515625" style="83" customWidth="1"/>
    <col min="9979" max="9979" width="5" style="83" customWidth="1"/>
    <col min="9980" max="9980" width="11.42578125" style="83"/>
    <col min="9981" max="9981" width="14.28515625" style="83" customWidth="1"/>
    <col min="9982" max="9982" width="5.7109375" style="83" customWidth="1"/>
    <col min="9983" max="9983" width="11.42578125" style="83"/>
    <col min="9984" max="9984" width="17.28515625" style="83" customWidth="1"/>
    <col min="9985" max="9985" width="12.7109375" style="83" customWidth="1"/>
    <col min="9986" max="9986" width="11.42578125" style="83"/>
    <col min="9987" max="9987" width="5.28515625" style="83" customWidth="1"/>
    <col min="9988" max="9988" width="11.42578125" style="83"/>
    <col min="9989" max="9989" width="17" style="83" customWidth="1"/>
    <col min="9990" max="9990" width="6.28515625" style="83" customWidth="1"/>
    <col min="9991" max="9991" width="11.42578125" style="83"/>
    <col min="9992" max="9992" width="14.28515625" style="83" customWidth="1"/>
    <col min="9993" max="9993" width="7.5703125" style="83" customWidth="1"/>
    <col min="9994" max="9994" width="11.42578125" style="83"/>
    <col min="9995" max="9996" width="14.28515625" style="83" customWidth="1"/>
    <col min="9997" max="9997" width="20.85546875" style="83" customWidth="1"/>
    <col min="9998" max="9998" width="14.42578125" style="83" customWidth="1"/>
    <col min="9999" max="9999" width="15" style="83" customWidth="1"/>
    <col min="10000" max="10000" width="2.7109375" style="83" customWidth="1"/>
    <col min="10001" max="10001" width="11.7109375" style="83" customWidth="1"/>
    <col min="10002" max="10002" width="11.5703125" style="83" customWidth="1"/>
    <col min="10003" max="10003" width="2.28515625" style="83" customWidth="1"/>
    <col min="10004" max="10004" width="41" style="83" customWidth="1"/>
    <col min="10005" max="10005" width="14.28515625" style="83" customWidth="1"/>
    <col min="10006" max="10007" width="11.5703125" style="83" customWidth="1"/>
    <col min="10008" max="10008" width="21.85546875" style="83" customWidth="1"/>
    <col min="10009" max="10200" width="11.42578125" style="83"/>
    <col min="10201" max="10201" width="21.85546875" style="83" customWidth="1"/>
    <col min="10202" max="10202" width="13.85546875" style="83" customWidth="1"/>
    <col min="10203" max="10203" width="38.7109375" style="83" customWidth="1"/>
    <col min="10204" max="10204" width="3" style="83" bestFit="1" customWidth="1"/>
    <col min="10205" max="10205" width="32.28515625" style="83" customWidth="1"/>
    <col min="10206" max="10206" width="46.28515625" style="83" customWidth="1"/>
    <col min="10207" max="10207" width="19" style="83" customWidth="1"/>
    <col min="10208" max="10208" width="11.42578125" style="83"/>
    <col min="10209" max="10209" width="17.7109375" style="83" customWidth="1"/>
    <col min="10210" max="10210" width="11.42578125" style="83"/>
    <col min="10211" max="10211" width="22.28515625" style="83" customWidth="1"/>
    <col min="10212" max="10212" width="5.28515625" style="83" customWidth="1"/>
    <col min="10213" max="10213" width="36.28515625" style="83" customWidth="1"/>
    <col min="10214" max="10214" width="5.7109375" style="83" customWidth="1"/>
    <col min="10215" max="10215" width="11.42578125" style="83"/>
    <col min="10216" max="10216" width="20.7109375" style="83" customWidth="1"/>
    <col min="10217" max="10217" width="4.85546875" style="83" customWidth="1"/>
    <col min="10218" max="10218" width="11.42578125" style="83"/>
    <col min="10219" max="10219" width="24.7109375" style="83" customWidth="1"/>
    <col min="10220" max="10220" width="12.28515625" style="83" customWidth="1"/>
    <col min="10221" max="10221" width="11.42578125" style="83"/>
    <col min="10222" max="10222" width="3.42578125" style="83" customWidth="1"/>
    <col min="10223" max="10223" width="11.42578125" style="83"/>
    <col min="10224" max="10224" width="17.7109375" style="83" customWidth="1"/>
    <col min="10225" max="10225" width="3.42578125" style="83" customWidth="1"/>
    <col min="10226" max="10226" width="11.42578125" style="83"/>
    <col min="10227" max="10227" width="23.7109375" style="83" customWidth="1"/>
    <col min="10228" max="10228" width="10" style="83" customWidth="1"/>
    <col min="10229" max="10229" width="11.42578125" style="83"/>
    <col min="10230" max="10231" width="14.7109375" style="83" customWidth="1"/>
    <col min="10232" max="10232" width="12.85546875" style="83" customWidth="1"/>
    <col min="10233" max="10233" width="3.28515625" style="83" customWidth="1"/>
    <col min="10234" max="10234" width="30.28515625" style="83" customWidth="1"/>
    <col min="10235" max="10235" width="5" style="83" customWidth="1"/>
    <col min="10236" max="10236" width="11.42578125" style="83"/>
    <col min="10237" max="10237" width="14.28515625" style="83" customWidth="1"/>
    <col min="10238" max="10238" width="5.7109375" style="83" customWidth="1"/>
    <col min="10239" max="10239" width="11.42578125" style="83"/>
    <col min="10240" max="10240" width="17.28515625" style="83" customWidth="1"/>
    <col min="10241" max="10241" width="12.7109375" style="83" customWidth="1"/>
    <col min="10242" max="10242" width="11.42578125" style="83"/>
    <col min="10243" max="10243" width="5.28515625" style="83" customWidth="1"/>
    <col min="10244" max="10244" width="11.42578125" style="83"/>
    <col min="10245" max="10245" width="17" style="83" customWidth="1"/>
    <col min="10246" max="10246" width="6.28515625" style="83" customWidth="1"/>
    <col min="10247" max="10247" width="11.42578125" style="83"/>
    <col min="10248" max="10248" width="14.28515625" style="83" customWidth="1"/>
    <col min="10249" max="10249" width="7.5703125" style="83" customWidth="1"/>
    <col min="10250" max="10250" width="11.42578125" style="83"/>
    <col min="10251" max="10252" width="14.28515625" style="83" customWidth="1"/>
    <col min="10253" max="10253" width="20.85546875" style="83" customWidth="1"/>
    <col min="10254" max="10254" width="14.42578125" style="83" customWidth="1"/>
    <col min="10255" max="10255" width="15" style="83" customWidth="1"/>
    <col min="10256" max="10256" width="2.7109375" style="83" customWidth="1"/>
    <col min="10257" max="10257" width="11.7109375" style="83" customWidth="1"/>
    <col min="10258" max="10258" width="11.5703125" style="83" customWidth="1"/>
    <col min="10259" max="10259" width="2.28515625" style="83" customWidth="1"/>
    <col min="10260" max="10260" width="41" style="83" customWidth="1"/>
    <col min="10261" max="10261" width="14.28515625" style="83" customWidth="1"/>
    <col min="10262" max="10263" width="11.5703125" style="83" customWidth="1"/>
    <col min="10264" max="10264" width="21.85546875" style="83" customWidth="1"/>
    <col min="10265" max="10456" width="11.42578125" style="83"/>
    <col min="10457" max="10457" width="21.85546875" style="83" customWidth="1"/>
    <col min="10458" max="10458" width="13.85546875" style="83" customWidth="1"/>
    <col min="10459" max="10459" width="38.7109375" style="83" customWidth="1"/>
    <col min="10460" max="10460" width="3" style="83" bestFit="1" customWidth="1"/>
    <col min="10461" max="10461" width="32.28515625" style="83" customWidth="1"/>
    <col min="10462" max="10462" width="46.28515625" style="83" customWidth="1"/>
    <col min="10463" max="10463" width="19" style="83" customWidth="1"/>
    <col min="10464" max="10464" width="11.42578125" style="83"/>
    <col min="10465" max="10465" width="17.7109375" style="83" customWidth="1"/>
    <col min="10466" max="10466" width="11.42578125" style="83"/>
    <col min="10467" max="10467" width="22.28515625" style="83" customWidth="1"/>
    <col min="10468" max="10468" width="5.28515625" style="83" customWidth="1"/>
    <col min="10469" max="10469" width="36.28515625" style="83" customWidth="1"/>
    <col min="10470" max="10470" width="5.7109375" style="83" customWidth="1"/>
    <col min="10471" max="10471" width="11.42578125" style="83"/>
    <col min="10472" max="10472" width="20.7109375" style="83" customWidth="1"/>
    <col min="10473" max="10473" width="4.85546875" style="83" customWidth="1"/>
    <col min="10474" max="10474" width="11.42578125" style="83"/>
    <col min="10475" max="10475" width="24.7109375" style="83" customWidth="1"/>
    <col min="10476" max="10476" width="12.28515625" style="83" customWidth="1"/>
    <col min="10477" max="10477" width="11.42578125" style="83"/>
    <col min="10478" max="10478" width="3.42578125" style="83" customWidth="1"/>
    <col min="10479" max="10479" width="11.42578125" style="83"/>
    <col min="10480" max="10480" width="17.7109375" style="83" customWidth="1"/>
    <col min="10481" max="10481" width="3.42578125" style="83" customWidth="1"/>
    <col min="10482" max="10482" width="11.42578125" style="83"/>
    <col min="10483" max="10483" width="23.7109375" style="83" customWidth="1"/>
    <col min="10484" max="10484" width="10" style="83" customWidth="1"/>
    <col min="10485" max="10485" width="11.42578125" style="83"/>
    <col min="10486" max="10487" width="14.7109375" style="83" customWidth="1"/>
    <col min="10488" max="10488" width="12.85546875" style="83" customWidth="1"/>
    <col min="10489" max="10489" width="3.28515625" style="83" customWidth="1"/>
    <col min="10490" max="10490" width="30.28515625" style="83" customWidth="1"/>
    <col min="10491" max="10491" width="5" style="83" customWidth="1"/>
    <col min="10492" max="10492" width="11.42578125" style="83"/>
    <col min="10493" max="10493" width="14.28515625" style="83" customWidth="1"/>
    <col min="10494" max="10494" width="5.7109375" style="83" customWidth="1"/>
    <col min="10495" max="10495" width="11.42578125" style="83"/>
    <col min="10496" max="10496" width="17.28515625" style="83" customWidth="1"/>
    <col min="10497" max="10497" width="12.7109375" style="83" customWidth="1"/>
    <col min="10498" max="10498" width="11.42578125" style="83"/>
    <col min="10499" max="10499" width="5.28515625" style="83" customWidth="1"/>
    <col min="10500" max="10500" width="11.42578125" style="83"/>
    <col min="10501" max="10501" width="17" style="83" customWidth="1"/>
    <col min="10502" max="10502" width="6.28515625" style="83" customWidth="1"/>
    <col min="10503" max="10503" width="11.42578125" style="83"/>
    <col min="10504" max="10504" width="14.28515625" style="83" customWidth="1"/>
    <col min="10505" max="10505" width="7.5703125" style="83" customWidth="1"/>
    <col min="10506" max="10506" width="11.42578125" style="83"/>
    <col min="10507" max="10508" width="14.28515625" style="83" customWidth="1"/>
    <col min="10509" max="10509" width="20.85546875" style="83" customWidth="1"/>
    <col min="10510" max="10510" width="14.42578125" style="83" customWidth="1"/>
    <col min="10511" max="10511" width="15" style="83" customWidth="1"/>
    <col min="10512" max="10512" width="2.7109375" style="83" customWidth="1"/>
    <col min="10513" max="10513" width="11.7109375" style="83" customWidth="1"/>
    <col min="10514" max="10514" width="11.5703125" style="83" customWidth="1"/>
    <col min="10515" max="10515" width="2.28515625" style="83" customWidth="1"/>
    <col min="10516" max="10516" width="41" style="83" customWidth="1"/>
    <col min="10517" max="10517" width="14.28515625" style="83" customWidth="1"/>
    <col min="10518" max="10519" width="11.5703125" style="83" customWidth="1"/>
    <col min="10520" max="10520" width="21.85546875" style="83" customWidth="1"/>
    <col min="10521" max="10712" width="11.42578125" style="83"/>
    <col min="10713" max="10713" width="21.85546875" style="83" customWidth="1"/>
    <col min="10714" max="10714" width="13.85546875" style="83" customWidth="1"/>
    <col min="10715" max="10715" width="38.7109375" style="83" customWidth="1"/>
    <col min="10716" max="10716" width="3" style="83" bestFit="1" customWidth="1"/>
    <col min="10717" max="10717" width="32.28515625" style="83" customWidth="1"/>
    <col min="10718" max="10718" width="46.28515625" style="83" customWidth="1"/>
    <col min="10719" max="10719" width="19" style="83" customWidth="1"/>
    <col min="10720" max="10720" width="11.42578125" style="83"/>
    <col min="10721" max="10721" width="17.7109375" style="83" customWidth="1"/>
    <col min="10722" max="10722" width="11.42578125" style="83"/>
    <col min="10723" max="10723" width="22.28515625" style="83" customWidth="1"/>
    <col min="10724" max="10724" width="5.28515625" style="83" customWidth="1"/>
    <col min="10725" max="10725" width="36.28515625" style="83" customWidth="1"/>
    <col min="10726" max="10726" width="5.7109375" style="83" customWidth="1"/>
    <col min="10727" max="10727" width="11.42578125" style="83"/>
    <col min="10728" max="10728" width="20.7109375" style="83" customWidth="1"/>
    <col min="10729" max="10729" width="4.85546875" style="83" customWidth="1"/>
    <col min="10730" max="10730" width="11.42578125" style="83"/>
    <col min="10731" max="10731" width="24.7109375" style="83" customWidth="1"/>
    <col min="10732" max="10732" width="12.28515625" style="83" customWidth="1"/>
    <col min="10733" max="10733" width="11.42578125" style="83"/>
    <col min="10734" max="10734" width="3.42578125" style="83" customWidth="1"/>
    <col min="10735" max="10735" width="11.42578125" style="83"/>
    <col min="10736" max="10736" width="17.7109375" style="83" customWidth="1"/>
    <col min="10737" max="10737" width="3.42578125" style="83" customWidth="1"/>
    <col min="10738" max="10738" width="11.42578125" style="83"/>
    <col min="10739" max="10739" width="23.7109375" style="83" customWidth="1"/>
    <col min="10740" max="10740" width="10" style="83" customWidth="1"/>
    <col min="10741" max="10741" width="11.42578125" style="83"/>
    <col min="10742" max="10743" width="14.7109375" style="83" customWidth="1"/>
    <col min="10744" max="10744" width="12.85546875" style="83" customWidth="1"/>
    <col min="10745" max="10745" width="3.28515625" style="83" customWidth="1"/>
    <col min="10746" max="10746" width="30.28515625" style="83" customWidth="1"/>
    <col min="10747" max="10747" width="5" style="83" customWidth="1"/>
    <col min="10748" max="10748" width="11.42578125" style="83"/>
    <col min="10749" max="10749" width="14.28515625" style="83" customWidth="1"/>
    <col min="10750" max="10750" width="5.7109375" style="83" customWidth="1"/>
    <col min="10751" max="10751" width="11.42578125" style="83"/>
    <col min="10752" max="10752" width="17.28515625" style="83" customWidth="1"/>
    <col min="10753" max="10753" width="12.7109375" style="83" customWidth="1"/>
    <col min="10754" max="10754" width="11.42578125" style="83"/>
    <col min="10755" max="10755" width="5.28515625" style="83" customWidth="1"/>
    <col min="10756" max="10756" width="11.42578125" style="83"/>
    <col min="10757" max="10757" width="17" style="83" customWidth="1"/>
    <col min="10758" max="10758" width="6.28515625" style="83" customWidth="1"/>
    <col min="10759" max="10759" width="11.42578125" style="83"/>
    <col min="10760" max="10760" width="14.28515625" style="83" customWidth="1"/>
    <col min="10761" max="10761" width="7.5703125" style="83" customWidth="1"/>
    <col min="10762" max="10762" width="11.42578125" style="83"/>
    <col min="10763" max="10764" width="14.28515625" style="83" customWidth="1"/>
    <col min="10765" max="10765" width="20.85546875" style="83" customWidth="1"/>
    <col min="10766" max="10766" width="14.42578125" style="83" customWidth="1"/>
    <col min="10767" max="10767" width="15" style="83" customWidth="1"/>
    <col min="10768" max="10768" width="2.7109375" style="83" customWidth="1"/>
    <col min="10769" max="10769" width="11.7109375" style="83" customWidth="1"/>
    <col min="10770" max="10770" width="11.5703125" style="83" customWidth="1"/>
    <col min="10771" max="10771" width="2.28515625" style="83" customWidth="1"/>
    <col min="10772" max="10772" width="41" style="83" customWidth="1"/>
    <col min="10773" max="10773" width="14.28515625" style="83" customWidth="1"/>
    <col min="10774" max="10775" width="11.5703125" style="83" customWidth="1"/>
    <col min="10776" max="10776" width="21.85546875" style="83" customWidth="1"/>
    <col min="10777" max="10968" width="11.42578125" style="83"/>
    <col min="10969" max="10969" width="21.85546875" style="83" customWidth="1"/>
    <col min="10970" max="10970" width="13.85546875" style="83" customWidth="1"/>
    <col min="10971" max="10971" width="38.7109375" style="83" customWidth="1"/>
    <col min="10972" max="10972" width="3" style="83" bestFit="1" customWidth="1"/>
    <col min="10973" max="10973" width="32.28515625" style="83" customWidth="1"/>
    <col min="10974" max="10974" width="46.28515625" style="83" customWidth="1"/>
    <col min="10975" max="10975" width="19" style="83" customWidth="1"/>
    <col min="10976" max="10976" width="11.42578125" style="83"/>
    <col min="10977" max="10977" width="17.7109375" style="83" customWidth="1"/>
    <col min="10978" max="10978" width="11.42578125" style="83"/>
    <col min="10979" max="10979" width="22.28515625" style="83" customWidth="1"/>
    <col min="10980" max="10980" width="5.28515625" style="83" customWidth="1"/>
    <col min="10981" max="10981" width="36.28515625" style="83" customWidth="1"/>
    <col min="10982" max="10982" width="5.7109375" style="83" customWidth="1"/>
    <col min="10983" max="10983" width="11.42578125" style="83"/>
    <col min="10984" max="10984" width="20.7109375" style="83" customWidth="1"/>
    <col min="10985" max="10985" width="4.85546875" style="83" customWidth="1"/>
    <col min="10986" max="10986" width="11.42578125" style="83"/>
    <col min="10987" max="10987" width="24.7109375" style="83" customWidth="1"/>
    <col min="10988" max="10988" width="12.28515625" style="83" customWidth="1"/>
    <col min="10989" max="10989" width="11.42578125" style="83"/>
    <col min="10990" max="10990" width="3.42578125" style="83" customWidth="1"/>
    <col min="10991" max="10991" width="11.42578125" style="83"/>
    <col min="10992" max="10992" width="17.7109375" style="83" customWidth="1"/>
    <col min="10993" max="10993" width="3.42578125" style="83" customWidth="1"/>
    <col min="10994" max="10994" width="11.42578125" style="83"/>
    <col min="10995" max="10995" width="23.7109375" style="83" customWidth="1"/>
    <col min="10996" max="10996" width="10" style="83" customWidth="1"/>
    <col min="10997" max="10997" width="11.42578125" style="83"/>
    <col min="10998" max="10999" width="14.7109375" style="83" customWidth="1"/>
    <col min="11000" max="11000" width="12.85546875" style="83" customWidth="1"/>
    <col min="11001" max="11001" width="3.28515625" style="83" customWidth="1"/>
    <col min="11002" max="11002" width="30.28515625" style="83" customWidth="1"/>
    <col min="11003" max="11003" width="5" style="83" customWidth="1"/>
    <col min="11004" max="11004" width="11.42578125" style="83"/>
    <col min="11005" max="11005" width="14.28515625" style="83" customWidth="1"/>
    <col min="11006" max="11006" width="5.7109375" style="83" customWidth="1"/>
    <col min="11007" max="11007" width="11.42578125" style="83"/>
    <col min="11008" max="11008" width="17.28515625" style="83" customWidth="1"/>
    <col min="11009" max="11009" width="12.7109375" style="83" customWidth="1"/>
    <col min="11010" max="11010" width="11.42578125" style="83"/>
    <col min="11011" max="11011" width="5.28515625" style="83" customWidth="1"/>
    <col min="11012" max="11012" width="11.42578125" style="83"/>
    <col min="11013" max="11013" width="17" style="83" customWidth="1"/>
    <col min="11014" max="11014" width="6.28515625" style="83" customWidth="1"/>
    <col min="11015" max="11015" width="11.42578125" style="83"/>
    <col min="11016" max="11016" width="14.28515625" style="83" customWidth="1"/>
    <col min="11017" max="11017" width="7.5703125" style="83" customWidth="1"/>
    <col min="11018" max="11018" width="11.42578125" style="83"/>
    <col min="11019" max="11020" width="14.28515625" style="83" customWidth="1"/>
    <col min="11021" max="11021" width="20.85546875" style="83" customWidth="1"/>
    <col min="11022" max="11022" width="14.42578125" style="83" customWidth="1"/>
    <col min="11023" max="11023" width="15" style="83" customWidth="1"/>
    <col min="11024" max="11024" width="2.7109375" style="83" customWidth="1"/>
    <col min="11025" max="11025" width="11.7109375" style="83" customWidth="1"/>
    <col min="11026" max="11026" width="11.5703125" style="83" customWidth="1"/>
    <col min="11027" max="11027" width="2.28515625" style="83" customWidth="1"/>
    <col min="11028" max="11028" width="41" style="83" customWidth="1"/>
    <col min="11029" max="11029" width="14.28515625" style="83" customWidth="1"/>
    <col min="11030" max="11031" width="11.5703125" style="83" customWidth="1"/>
    <col min="11032" max="11032" width="21.85546875" style="83" customWidth="1"/>
    <col min="11033" max="11224" width="11.42578125" style="83"/>
    <col min="11225" max="11225" width="21.85546875" style="83" customWidth="1"/>
    <col min="11226" max="11226" width="13.85546875" style="83" customWidth="1"/>
    <col min="11227" max="11227" width="38.7109375" style="83" customWidth="1"/>
    <col min="11228" max="11228" width="3" style="83" bestFit="1" customWidth="1"/>
    <col min="11229" max="11229" width="32.28515625" style="83" customWidth="1"/>
    <col min="11230" max="11230" width="46.28515625" style="83" customWidth="1"/>
    <col min="11231" max="11231" width="19" style="83" customWidth="1"/>
    <col min="11232" max="11232" width="11.42578125" style="83"/>
    <col min="11233" max="11233" width="17.7109375" style="83" customWidth="1"/>
    <col min="11234" max="11234" width="11.42578125" style="83"/>
    <col min="11235" max="11235" width="22.28515625" style="83" customWidth="1"/>
    <col min="11236" max="11236" width="5.28515625" style="83" customWidth="1"/>
    <col min="11237" max="11237" width="36.28515625" style="83" customWidth="1"/>
    <col min="11238" max="11238" width="5.7109375" style="83" customWidth="1"/>
    <col min="11239" max="11239" width="11.42578125" style="83"/>
    <col min="11240" max="11240" width="20.7109375" style="83" customWidth="1"/>
    <col min="11241" max="11241" width="4.85546875" style="83" customWidth="1"/>
    <col min="11242" max="11242" width="11.42578125" style="83"/>
    <col min="11243" max="11243" width="24.7109375" style="83" customWidth="1"/>
    <col min="11244" max="11244" width="12.28515625" style="83" customWidth="1"/>
    <col min="11245" max="11245" width="11.42578125" style="83"/>
    <col min="11246" max="11246" width="3.42578125" style="83" customWidth="1"/>
    <col min="11247" max="11247" width="11.42578125" style="83"/>
    <col min="11248" max="11248" width="17.7109375" style="83" customWidth="1"/>
    <col min="11249" max="11249" width="3.42578125" style="83" customWidth="1"/>
    <col min="11250" max="11250" width="11.42578125" style="83"/>
    <col min="11251" max="11251" width="23.7109375" style="83" customWidth="1"/>
    <col min="11252" max="11252" width="10" style="83" customWidth="1"/>
    <col min="11253" max="11253" width="11.42578125" style="83"/>
    <col min="11254" max="11255" width="14.7109375" style="83" customWidth="1"/>
    <col min="11256" max="11256" width="12.85546875" style="83" customWidth="1"/>
    <col min="11257" max="11257" width="3.28515625" style="83" customWidth="1"/>
    <col min="11258" max="11258" width="30.28515625" style="83" customWidth="1"/>
    <col min="11259" max="11259" width="5" style="83" customWidth="1"/>
    <col min="11260" max="11260" width="11.42578125" style="83"/>
    <col min="11261" max="11261" width="14.28515625" style="83" customWidth="1"/>
    <col min="11262" max="11262" width="5.7109375" style="83" customWidth="1"/>
    <col min="11263" max="11263" width="11.42578125" style="83"/>
    <col min="11264" max="11264" width="17.28515625" style="83" customWidth="1"/>
    <col min="11265" max="11265" width="12.7109375" style="83" customWidth="1"/>
    <col min="11266" max="11266" width="11.42578125" style="83"/>
    <col min="11267" max="11267" width="5.28515625" style="83" customWidth="1"/>
    <col min="11268" max="11268" width="11.42578125" style="83"/>
    <col min="11269" max="11269" width="17" style="83" customWidth="1"/>
    <col min="11270" max="11270" width="6.28515625" style="83" customWidth="1"/>
    <col min="11271" max="11271" width="11.42578125" style="83"/>
    <col min="11272" max="11272" width="14.28515625" style="83" customWidth="1"/>
    <col min="11273" max="11273" width="7.5703125" style="83" customWidth="1"/>
    <col min="11274" max="11274" width="11.42578125" style="83"/>
    <col min="11275" max="11276" width="14.28515625" style="83" customWidth="1"/>
    <col min="11277" max="11277" width="20.85546875" style="83" customWidth="1"/>
    <col min="11278" max="11278" width="14.42578125" style="83" customWidth="1"/>
    <col min="11279" max="11279" width="15" style="83" customWidth="1"/>
    <col min="11280" max="11280" width="2.7109375" style="83" customWidth="1"/>
    <col min="11281" max="11281" width="11.7109375" style="83" customWidth="1"/>
    <col min="11282" max="11282" width="11.5703125" style="83" customWidth="1"/>
    <col min="11283" max="11283" width="2.28515625" style="83" customWidth="1"/>
    <col min="11284" max="11284" width="41" style="83" customWidth="1"/>
    <col min="11285" max="11285" width="14.28515625" style="83" customWidth="1"/>
    <col min="11286" max="11287" width="11.5703125" style="83" customWidth="1"/>
    <col min="11288" max="11288" width="21.85546875" style="83" customWidth="1"/>
    <col min="11289" max="11480" width="11.42578125" style="83"/>
    <col min="11481" max="11481" width="21.85546875" style="83" customWidth="1"/>
    <col min="11482" max="11482" width="13.85546875" style="83" customWidth="1"/>
    <col min="11483" max="11483" width="38.7109375" style="83" customWidth="1"/>
    <col min="11484" max="11484" width="3" style="83" bestFit="1" customWidth="1"/>
    <col min="11485" max="11485" width="32.28515625" style="83" customWidth="1"/>
    <col min="11486" max="11486" width="46.28515625" style="83" customWidth="1"/>
    <col min="11487" max="11487" width="19" style="83" customWidth="1"/>
    <col min="11488" max="11488" width="11.42578125" style="83"/>
    <col min="11489" max="11489" width="17.7109375" style="83" customWidth="1"/>
    <col min="11490" max="11490" width="11.42578125" style="83"/>
    <col min="11491" max="11491" width="22.28515625" style="83" customWidth="1"/>
    <col min="11492" max="11492" width="5.28515625" style="83" customWidth="1"/>
    <col min="11493" max="11493" width="36.28515625" style="83" customWidth="1"/>
    <col min="11494" max="11494" width="5.7109375" style="83" customWidth="1"/>
    <col min="11495" max="11495" width="11.42578125" style="83"/>
    <col min="11496" max="11496" width="20.7109375" style="83" customWidth="1"/>
    <col min="11497" max="11497" width="4.85546875" style="83" customWidth="1"/>
    <col min="11498" max="11498" width="11.42578125" style="83"/>
    <col min="11499" max="11499" width="24.7109375" style="83" customWidth="1"/>
    <col min="11500" max="11500" width="12.28515625" style="83" customWidth="1"/>
    <col min="11501" max="11501" width="11.42578125" style="83"/>
    <col min="11502" max="11502" width="3.42578125" style="83" customWidth="1"/>
    <col min="11503" max="11503" width="11.42578125" style="83"/>
    <col min="11504" max="11504" width="17.7109375" style="83" customWidth="1"/>
    <col min="11505" max="11505" width="3.42578125" style="83" customWidth="1"/>
    <col min="11506" max="11506" width="11.42578125" style="83"/>
    <col min="11507" max="11507" width="23.7109375" style="83" customWidth="1"/>
    <col min="11508" max="11508" width="10" style="83" customWidth="1"/>
    <col min="11509" max="11509" width="11.42578125" style="83"/>
    <col min="11510" max="11511" width="14.7109375" style="83" customWidth="1"/>
    <col min="11512" max="11512" width="12.85546875" style="83" customWidth="1"/>
    <col min="11513" max="11513" width="3.28515625" style="83" customWidth="1"/>
    <col min="11514" max="11514" width="30.28515625" style="83" customWidth="1"/>
    <col min="11515" max="11515" width="5" style="83" customWidth="1"/>
    <col min="11516" max="11516" width="11.42578125" style="83"/>
    <col min="11517" max="11517" width="14.28515625" style="83" customWidth="1"/>
    <col min="11518" max="11518" width="5.7109375" style="83" customWidth="1"/>
    <col min="11519" max="11519" width="11.42578125" style="83"/>
    <col min="11520" max="11520" width="17.28515625" style="83" customWidth="1"/>
    <col min="11521" max="11521" width="12.7109375" style="83" customWidth="1"/>
    <col min="11522" max="11522" width="11.42578125" style="83"/>
    <col min="11523" max="11523" width="5.28515625" style="83" customWidth="1"/>
    <col min="11524" max="11524" width="11.42578125" style="83"/>
    <col min="11525" max="11525" width="17" style="83" customWidth="1"/>
    <col min="11526" max="11526" width="6.28515625" style="83" customWidth="1"/>
    <col min="11527" max="11527" width="11.42578125" style="83"/>
    <col min="11528" max="11528" width="14.28515625" style="83" customWidth="1"/>
    <col min="11529" max="11529" width="7.5703125" style="83" customWidth="1"/>
    <col min="11530" max="11530" width="11.42578125" style="83"/>
    <col min="11531" max="11532" width="14.28515625" style="83" customWidth="1"/>
    <col min="11533" max="11533" width="20.85546875" style="83" customWidth="1"/>
    <col min="11534" max="11534" width="14.42578125" style="83" customWidth="1"/>
    <col min="11535" max="11535" width="15" style="83" customWidth="1"/>
    <col min="11536" max="11536" width="2.7109375" style="83" customWidth="1"/>
    <col min="11537" max="11537" width="11.7109375" style="83" customWidth="1"/>
    <col min="11538" max="11538" width="11.5703125" style="83" customWidth="1"/>
    <col min="11539" max="11539" width="2.28515625" style="83" customWidth="1"/>
    <col min="11540" max="11540" width="41" style="83" customWidth="1"/>
    <col min="11541" max="11541" width="14.28515625" style="83" customWidth="1"/>
    <col min="11542" max="11543" width="11.5703125" style="83" customWidth="1"/>
    <col min="11544" max="11544" width="21.85546875" style="83" customWidth="1"/>
    <col min="11545" max="11736" width="11.42578125" style="83"/>
    <col min="11737" max="11737" width="21.85546875" style="83" customWidth="1"/>
    <col min="11738" max="11738" width="13.85546875" style="83" customWidth="1"/>
    <col min="11739" max="11739" width="38.7109375" style="83" customWidth="1"/>
    <col min="11740" max="11740" width="3" style="83" bestFit="1" customWidth="1"/>
    <col min="11741" max="11741" width="32.28515625" style="83" customWidth="1"/>
    <col min="11742" max="11742" width="46.28515625" style="83" customWidth="1"/>
    <col min="11743" max="11743" width="19" style="83" customWidth="1"/>
    <col min="11744" max="11744" width="11.42578125" style="83"/>
    <col min="11745" max="11745" width="17.7109375" style="83" customWidth="1"/>
    <col min="11746" max="11746" width="11.42578125" style="83"/>
    <col min="11747" max="11747" width="22.28515625" style="83" customWidth="1"/>
    <col min="11748" max="11748" width="5.28515625" style="83" customWidth="1"/>
    <col min="11749" max="11749" width="36.28515625" style="83" customWidth="1"/>
    <col min="11750" max="11750" width="5.7109375" style="83" customWidth="1"/>
    <col min="11751" max="11751" width="11.42578125" style="83"/>
    <col min="11752" max="11752" width="20.7109375" style="83" customWidth="1"/>
    <col min="11753" max="11753" width="4.85546875" style="83" customWidth="1"/>
    <col min="11754" max="11754" width="11.42578125" style="83"/>
    <col min="11755" max="11755" width="24.7109375" style="83" customWidth="1"/>
    <col min="11756" max="11756" width="12.28515625" style="83" customWidth="1"/>
    <col min="11757" max="11757" width="11.42578125" style="83"/>
    <col min="11758" max="11758" width="3.42578125" style="83" customWidth="1"/>
    <col min="11759" max="11759" width="11.42578125" style="83"/>
    <col min="11760" max="11760" width="17.7109375" style="83" customWidth="1"/>
    <col min="11761" max="11761" width="3.42578125" style="83" customWidth="1"/>
    <col min="11762" max="11762" width="11.42578125" style="83"/>
    <col min="11763" max="11763" width="23.7109375" style="83" customWidth="1"/>
    <col min="11764" max="11764" width="10" style="83" customWidth="1"/>
    <col min="11765" max="11765" width="11.42578125" style="83"/>
    <col min="11766" max="11767" width="14.7109375" style="83" customWidth="1"/>
    <col min="11768" max="11768" width="12.85546875" style="83" customWidth="1"/>
    <col min="11769" max="11769" width="3.28515625" style="83" customWidth="1"/>
    <col min="11770" max="11770" width="30.28515625" style="83" customWidth="1"/>
    <col min="11771" max="11771" width="5" style="83" customWidth="1"/>
    <col min="11772" max="11772" width="11.42578125" style="83"/>
    <col min="11773" max="11773" width="14.28515625" style="83" customWidth="1"/>
    <col min="11774" max="11774" width="5.7109375" style="83" customWidth="1"/>
    <col min="11775" max="11775" width="11.42578125" style="83"/>
    <col min="11776" max="11776" width="17.28515625" style="83" customWidth="1"/>
    <col min="11777" max="11777" width="12.7109375" style="83" customWidth="1"/>
    <col min="11778" max="11778" width="11.42578125" style="83"/>
    <col min="11779" max="11779" width="5.28515625" style="83" customWidth="1"/>
    <col min="11780" max="11780" width="11.42578125" style="83"/>
    <col min="11781" max="11781" width="17" style="83" customWidth="1"/>
    <col min="11782" max="11782" width="6.28515625" style="83" customWidth="1"/>
    <col min="11783" max="11783" width="11.42578125" style="83"/>
    <col min="11784" max="11784" width="14.28515625" style="83" customWidth="1"/>
    <col min="11785" max="11785" width="7.5703125" style="83" customWidth="1"/>
    <col min="11786" max="11786" width="11.42578125" style="83"/>
    <col min="11787" max="11788" width="14.28515625" style="83" customWidth="1"/>
    <col min="11789" max="11789" width="20.85546875" style="83" customWidth="1"/>
    <col min="11790" max="11790" width="14.42578125" style="83" customWidth="1"/>
    <col min="11791" max="11791" width="15" style="83" customWidth="1"/>
    <col min="11792" max="11792" width="2.7109375" style="83" customWidth="1"/>
    <col min="11793" max="11793" width="11.7109375" style="83" customWidth="1"/>
    <col min="11794" max="11794" width="11.5703125" style="83" customWidth="1"/>
    <col min="11795" max="11795" width="2.28515625" style="83" customWidth="1"/>
    <col min="11796" max="11796" width="41" style="83" customWidth="1"/>
    <col min="11797" max="11797" width="14.28515625" style="83" customWidth="1"/>
    <col min="11798" max="11799" width="11.5703125" style="83" customWidth="1"/>
    <col min="11800" max="11800" width="21.85546875" style="83" customWidth="1"/>
    <col min="11801" max="11992" width="11.42578125" style="83"/>
    <col min="11993" max="11993" width="21.85546875" style="83" customWidth="1"/>
    <col min="11994" max="11994" width="13.85546875" style="83" customWidth="1"/>
    <col min="11995" max="11995" width="38.7109375" style="83" customWidth="1"/>
    <col min="11996" max="11996" width="3" style="83" bestFit="1" customWidth="1"/>
    <col min="11997" max="11997" width="32.28515625" style="83" customWidth="1"/>
    <col min="11998" max="11998" width="46.28515625" style="83" customWidth="1"/>
    <col min="11999" max="11999" width="19" style="83" customWidth="1"/>
    <col min="12000" max="12000" width="11.42578125" style="83"/>
    <col min="12001" max="12001" width="17.7109375" style="83" customWidth="1"/>
    <col min="12002" max="12002" width="11.42578125" style="83"/>
    <col min="12003" max="12003" width="22.28515625" style="83" customWidth="1"/>
    <col min="12004" max="12004" width="5.28515625" style="83" customWidth="1"/>
    <col min="12005" max="12005" width="36.28515625" style="83" customWidth="1"/>
    <col min="12006" max="12006" width="5.7109375" style="83" customWidth="1"/>
    <col min="12007" max="12007" width="11.42578125" style="83"/>
    <col min="12008" max="12008" width="20.7109375" style="83" customWidth="1"/>
    <col min="12009" max="12009" width="4.85546875" style="83" customWidth="1"/>
    <col min="12010" max="12010" width="11.42578125" style="83"/>
    <col min="12011" max="12011" width="24.7109375" style="83" customWidth="1"/>
    <col min="12012" max="12012" width="12.28515625" style="83" customWidth="1"/>
    <col min="12013" max="12013" width="11.42578125" style="83"/>
    <col min="12014" max="12014" width="3.42578125" style="83" customWidth="1"/>
    <col min="12015" max="12015" width="11.42578125" style="83"/>
    <col min="12016" max="12016" width="17.7109375" style="83" customWidth="1"/>
    <col min="12017" max="12017" width="3.42578125" style="83" customWidth="1"/>
    <col min="12018" max="12018" width="11.42578125" style="83"/>
    <col min="12019" max="12019" width="23.7109375" style="83" customWidth="1"/>
    <col min="12020" max="12020" width="10" style="83" customWidth="1"/>
    <col min="12021" max="12021" width="11.42578125" style="83"/>
    <col min="12022" max="12023" width="14.7109375" style="83" customWidth="1"/>
    <col min="12024" max="12024" width="12.85546875" style="83" customWidth="1"/>
    <col min="12025" max="12025" width="3.28515625" style="83" customWidth="1"/>
    <col min="12026" max="12026" width="30.28515625" style="83" customWidth="1"/>
    <col min="12027" max="12027" width="5" style="83" customWidth="1"/>
    <col min="12028" max="12028" width="11.42578125" style="83"/>
    <col min="12029" max="12029" width="14.28515625" style="83" customWidth="1"/>
    <col min="12030" max="12030" width="5.7109375" style="83" customWidth="1"/>
    <col min="12031" max="12031" width="11.42578125" style="83"/>
    <col min="12032" max="12032" width="17.28515625" style="83" customWidth="1"/>
    <col min="12033" max="12033" width="12.7109375" style="83" customWidth="1"/>
    <col min="12034" max="12034" width="11.42578125" style="83"/>
    <col min="12035" max="12035" width="5.28515625" style="83" customWidth="1"/>
    <col min="12036" max="12036" width="11.42578125" style="83"/>
    <col min="12037" max="12037" width="17" style="83" customWidth="1"/>
    <col min="12038" max="12038" width="6.28515625" style="83" customWidth="1"/>
    <col min="12039" max="12039" width="11.42578125" style="83"/>
    <col min="12040" max="12040" width="14.28515625" style="83" customWidth="1"/>
    <col min="12041" max="12041" width="7.5703125" style="83" customWidth="1"/>
    <col min="12042" max="12042" width="11.42578125" style="83"/>
    <col min="12043" max="12044" width="14.28515625" style="83" customWidth="1"/>
    <col min="12045" max="12045" width="20.85546875" style="83" customWidth="1"/>
    <col min="12046" max="12046" width="14.42578125" style="83" customWidth="1"/>
    <col min="12047" max="12047" width="15" style="83" customWidth="1"/>
    <col min="12048" max="12048" width="2.7109375" style="83" customWidth="1"/>
    <col min="12049" max="12049" width="11.7109375" style="83" customWidth="1"/>
    <col min="12050" max="12050" width="11.5703125" style="83" customWidth="1"/>
    <col min="12051" max="12051" width="2.28515625" style="83" customWidth="1"/>
    <col min="12052" max="12052" width="41" style="83" customWidth="1"/>
    <col min="12053" max="12053" width="14.28515625" style="83" customWidth="1"/>
    <col min="12054" max="12055" width="11.5703125" style="83" customWidth="1"/>
    <col min="12056" max="12056" width="21.85546875" style="83" customWidth="1"/>
    <col min="12057" max="12248" width="11.42578125" style="83"/>
    <col min="12249" max="12249" width="21.85546875" style="83" customWidth="1"/>
    <col min="12250" max="12250" width="13.85546875" style="83" customWidth="1"/>
    <col min="12251" max="12251" width="38.7109375" style="83" customWidth="1"/>
    <col min="12252" max="12252" width="3" style="83" bestFit="1" customWidth="1"/>
    <col min="12253" max="12253" width="32.28515625" style="83" customWidth="1"/>
    <col min="12254" max="12254" width="46.28515625" style="83" customWidth="1"/>
    <col min="12255" max="12255" width="19" style="83" customWidth="1"/>
    <col min="12256" max="12256" width="11.42578125" style="83"/>
    <col min="12257" max="12257" width="17.7109375" style="83" customWidth="1"/>
    <col min="12258" max="12258" width="11.42578125" style="83"/>
    <col min="12259" max="12259" width="22.28515625" style="83" customWidth="1"/>
    <col min="12260" max="12260" width="5.28515625" style="83" customWidth="1"/>
    <col min="12261" max="12261" width="36.28515625" style="83" customWidth="1"/>
    <col min="12262" max="12262" width="5.7109375" style="83" customWidth="1"/>
    <col min="12263" max="12263" width="11.42578125" style="83"/>
    <col min="12264" max="12264" width="20.7109375" style="83" customWidth="1"/>
    <col min="12265" max="12265" width="4.85546875" style="83" customWidth="1"/>
    <col min="12266" max="12266" width="11.42578125" style="83"/>
    <col min="12267" max="12267" width="24.7109375" style="83" customWidth="1"/>
    <col min="12268" max="12268" width="12.28515625" style="83" customWidth="1"/>
    <col min="12269" max="12269" width="11.42578125" style="83"/>
    <col min="12270" max="12270" width="3.42578125" style="83" customWidth="1"/>
    <col min="12271" max="12271" width="11.42578125" style="83"/>
    <col min="12272" max="12272" width="17.7109375" style="83" customWidth="1"/>
    <col min="12273" max="12273" width="3.42578125" style="83" customWidth="1"/>
    <col min="12274" max="12274" width="11.42578125" style="83"/>
    <col min="12275" max="12275" width="23.7109375" style="83" customWidth="1"/>
    <col min="12276" max="12276" width="10" style="83" customWidth="1"/>
    <col min="12277" max="12277" width="11.42578125" style="83"/>
    <col min="12278" max="12279" width="14.7109375" style="83" customWidth="1"/>
    <col min="12280" max="12280" width="12.85546875" style="83" customWidth="1"/>
    <col min="12281" max="12281" width="3.28515625" style="83" customWidth="1"/>
    <col min="12282" max="12282" width="30.28515625" style="83" customWidth="1"/>
    <col min="12283" max="12283" width="5" style="83" customWidth="1"/>
    <col min="12284" max="12284" width="11.42578125" style="83"/>
    <col min="12285" max="12285" width="14.28515625" style="83" customWidth="1"/>
    <col min="12286" max="12286" width="5.7109375" style="83" customWidth="1"/>
    <col min="12287" max="12287" width="11.42578125" style="83"/>
    <col min="12288" max="12288" width="17.28515625" style="83" customWidth="1"/>
    <col min="12289" max="12289" width="12.7109375" style="83" customWidth="1"/>
    <col min="12290" max="12290" width="11.42578125" style="83"/>
    <col min="12291" max="12291" width="5.28515625" style="83" customWidth="1"/>
    <col min="12292" max="12292" width="11.42578125" style="83"/>
    <col min="12293" max="12293" width="17" style="83" customWidth="1"/>
    <col min="12294" max="12294" width="6.28515625" style="83" customWidth="1"/>
    <col min="12295" max="12295" width="11.42578125" style="83"/>
    <col min="12296" max="12296" width="14.28515625" style="83" customWidth="1"/>
    <col min="12297" max="12297" width="7.5703125" style="83" customWidth="1"/>
    <col min="12298" max="12298" width="11.42578125" style="83"/>
    <col min="12299" max="12300" width="14.28515625" style="83" customWidth="1"/>
    <col min="12301" max="12301" width="20.85546875" style="83" customWidth="1"/>
    <col min="12302" max="12302" width="14.42578125" style="83" customWidth="1"/>
    <col min="12303" max="12303" width="15" style="83" customWidth="1"/>
    <col min="12304" max="12304" width="2.7109375" style="83" customWidth="1"/>
    <col min="12305" max="12305" width="11.7109375" style="83" customWidth="1"/>
    <col min="12306" max="12306" width="11.5703125" style="83" customWidth="1"/>
    <col min="12307" max="12307" width="2.28515625" style="83" customWidth="1"/>
    <col min="12308" max="12308" width="41" style="83" customWidth="1"/>
    <col min="12309" max="12309" width="14.28515625" style="83" customWidth="1"/>
    <col min="12310" max="12311" width="11.5703125" style="83" customWidth="1"/>
    <col min="12312" max="12312" width="21.85546875" style="83" customWidth="1"/>
    <col min="12313" max="12504" width="11.42578125" style="83"/>
    <col min="12505" max="12505" width="21.85546875" style="83" customWidth="1"/>
    <col min="12506" max="12506" width="13.85546875" style="83" customWidth="1"/>
    <col min="12507" max="12507" width="38.7109375" style="83" customWidth="1"/>
    <col min="12508" max="12508" width="3" style="83" bestFit="1" customWidth="1"/>
    <col min="12509" max="12509" width="32.28515625" style="83" customWidth="1"/>
    <col min="12510" max="12510" width="46.28515625" style="83" customWidth="1"/>
    <col min="12511" max="12511" width="19" style="83" customWidth="1"/>
    <col min="12512" max="12512" width="11.42578125" style="83"/>
    <col min="12513" max="12513" width="17.7109375" style="83" customWidth="1"/>
    <col min="12514" max="12514" width="11.42578125" style="83"/>
    <col min="12515" max="12515" width="22.28515625" style="83" customWidth="1"/>
    <col min="12516" max="12516" width="5.28515625" style="83" customWidth="1"/>
    <col min="12517" max="12517" width="36.28515625" style="83" customWidth="1"/>
    <col min="12518" max="12518" width="5.7109375" style="83" customWidth="1"/>
    <col min="12519" max="12519" width="11.42578125" style="83"/>
    <col min="12520" max="12520" width="20.7109375" style="83" customWidth="1"/>
    <col min="12521" max="12521" width="4.85546875" style="83" customWidth="1"/>
    <col min="12522" max="12522" width="11.42578125" style="83"/>
    <col min="12523" max="12523" width="24.7109375" style="83" customWidth="1"/>
    <col min="12524" max="12524" width="12.28515625" style="83" customWidth="1"/>
    <col min="12525" max="12525" width="11.42578125" style="83"/>
    <col min="12526" max="12526" width="3.42578125" style="83" customWidth="1"/>
    <col min="12527" max="12527" width="11.42578125" style="83"/>
    <col min="12528" max="12528" width="17.7109375" style="83" customWidth="1"/>
    <col min="12529" max="12529" width="3.42578125" style="83" customWidth="1"/>
    <col min="12530" max="12530" width="11.42578125" style="83"/>
    <col min="12531" max="12531" width="23.7109375" style="83" customWidth="1"/>
    <col min="12532" max="12532" width="10" style="83" customWidth="1"/>
    <col min="12533" max="12533" width="11.42578125" style="83"/>
    <col min="12534" max="12535" width="14.7109375" style="83" customWidth="1"/>
    <col min="12536" max="12536" width="12.85546875" style="83" customWidth="1"/>
    <col min="12537" max="12537" width="3.28515625" style="83" customWidth="1"/>
    <col min="12538" max="12538" width="30.28515625" style="83" customWidth="1"/>
    <col min="12539" max="12539" width="5" style="83" customWidth="1"/>
    <col min="12540" max="12540" width="11.42578125" style="83"/>
    <col min="12541" max="12541" width="14.28515625" style="83" customWidth="1"/>
    <col min="12542" max="12542" width="5.7109375" style="83" customWidth="1"/>
    <col min="12543" max="12543" width="11.42578125" style="83"/>
    <col min="12544" max="12544" width="17.28515625" style="83" customWidth="1"/>
    <col min="12545" max="12545" width="12.7109375" style="83" customWidth="1"/>
    <col min="12546" max="12546" width="11.42578125" style="83"/>
    <col min="12547" max="12547" width="5.28515625" style="83" customWidth="1"/>
    <col min="12548" max="12548" width="11.42578125" style="83"/>
    <col min="12549" max="12549" width="17" style="83" customWidth="1"/>
    <col min="12550" max="12550" width="6.28515625" style="83" customWidth="1"/>
    <col min="12551" max="12551" width="11.42578125" style="83"/>
    <col min="12552" max="12552" width="14.28515625" style="83" customWidth="1"/>
    <col min="12553" max="12553" width="7.5703125" style="83" customWidth="1"/>
    <col min="12554" max="12554" width="11.42578125" style="83"/>
    <col min="12555" max="12556" width="14.28515625" style="83" customWidth="1"/>
    <col min="12557" max="12557" width="20.85546875" style="83" customWidth="1"/>
    <col min="12558" max="12558" width="14.42578125" style="83" customWidth="1"/>
    <col min="12559" max="12559" width="15" style="83" customWidth="1"/>
    <col min="12560" max="12560" width="2.7109375" style="83" customWidth="1"/>
    <col min="12561" max="12561" width="11.7109375" style="83" customWidth="1"/>
    <col min="12562" max="12562" width="11.5703125" style="83" customWidth="1"/>
    <col min="12563" max="12563" width="2.28515625" style="83" customWidth="1"/>
    <col min="12564" max="12564" width="41" style="83" customWidth="1"/>
    <col min="12565" max="12565" width="14.28515625" style="83" customWidth="1"/>
    <col min="12566" max="12567" width="11.5703125" style="83" customWidth="1"/>
    <col min="12568" max="12568" width="21.85546875" style="83" customWidth="1"/>
    <col min="12569" max="12760" width="11.42578125" style="83"/>
    <col min="12761" max="12761" width="21.85546875" style="83" customWidth="1"/>
    <col min="12762" max="12762" width="13.85546875" style="83" customWidth="1"/>
    <col min="12763" max="12763" width="38.7109375" style="83" customWidth="1"/>
    <col min="12764" max="12764" width="3" style="83" bestFit="1" customWidth="1"/>
    <col min="12765" max="12765" width="32.28515625" style="83" customWidth="1"/>
    <col min="12766" max="12766" width="46.28515625" style="83" customWidth="1"/>
    <col min="12767" max="12767" width="19" style="83" customWidth="1"/>
    <col min="12768" max="12768" width="11.42578125" style="83"/>
    <col min="12769" max="12769" width="17.7109375" style="83" customWidth="1"/>
    <col min="12770" max="12770" width="11.42578125" style="83"/>
    <col min="12771" max="12771" width="22.28515625" style="83" customWidth="1"/>
    <col min="12772" max="12772" width="5.28515625" style="83" customWidth="1"/>
    <col min="12773" max="12773" width="36.28515625" style="83" customWidth="1"/>
    <col min="12774" max="12774" width="5.7109375" style="83" customWidth="1"/>
    <col min="12775" max="12775" width="11.42578125" style="83"/>
    <col min="12776" max="12776" width="20.7109375" style="83" customWidth="1"/>
    <col min="12777" max="12777" width="4.85546875" style="83" customWidth="1"/>
    <col min="12778" max="12778" width="11.42578125" style="83"/>
    <col min="12779" max="12779" width="24.7109375" style="83" customWidth="1"/>
    <col min="12780" max="12780" width="12.28515625" style="83" customWidth="1"/>
    <col min="12781" max="12781" width="11.42578125" style="83"/>
    <col min="12782" max="12782" width="3.42578125" style="83" customWidth="1"/>
    <col min="12783" max="12783" width="11.42578125" style="83"/>
    <col min="12784" max="12784" width="17.7109375" style="83" customWidth="1"/>
    <col min="12785" max="12785" width="3.42578125" style="83" customWidth="1"/>
    <col min="12786" max="12786" width="11.42578125" style="83"/>
    <col min="12787" max="12787" width="23.7109375" style="83" customWidth="1"/>
    <col min="12788" max="12788" width="10" style="83" customWidth="1"/>
    <col min="12789" max="12789" width="11.42578125" style="83"/>
    <col min="12790" max="12791" width="14.7109375" style="83" customWidth="1"/>
    <col min="12792" max="12792" width="12.85546875" style="83" customWidth="1"/>
    <col min="12793" max="12793" width="3.28515625" style="83" customWidth="1"/>
    <col min="12794" max="12794" width="30.28515625" style="83" customWidth="1"/>
    <col min="12795" max="12795" width="5" style="83" customWidth="1"/>
    <col min="12796" max="12796" width="11.42578125" style="83"/>
    <col min="12797" max="12797" width="14.28515625" style="83" customWidth="1"/>
    <col min="12798" max="12798" width="5.7109375" style="83" customWidth="1"/>
    <col min="12799" max="12799" width="11.42578125" style="83"/>
    <col min="12800" max="12800" width="17.28515625" style="83" customWidth="1"/>
    <col min="12801" max="12801" width="12.7109375" style="83" customWidth="1"/>
    <col min="12802" max="12802" width="11.42578125" style="83"/>
    <col min="12803" max="12803" width="5.28515625" style="83" customWidth="1"/>
    <col min="12804" max="12804" width="11.42578125" style="83"/>
    <col min="12805" max="12805" width="17" style="83" customWidth="1"/>
    <col min="12806" max="12806" width="6.28515625" style="83" customWidth="1"/>
    <col min="12807" max="12807" width="11.42578125" style="83"/>
    <col min="12808" max="12808" width="14.28515625" style="83" customWidth="1"/>
    <col min="12809" max="12809" width="7.5703125" style="83" customWidth="1"/>
    <col min="12810" max="12810" width="11.42578125" style="83"/>
    <col min="12811" max="12812" width="14.28515625" style="83" customWidth="1"/>
    <col min="12813" max="12813" width="20.85546875" style="83" customWidth="1"/>
    <col min="12814" max="12814" width="14.42578125" style="83" customWidth="1"/>
    <col min="12815" max="12815" width="15" style="83" customWidth="1"/>
    <col min="12816" max="12816" width="2.7109375" style="83" customWidth="1"/>
    <col min="12817" max="12817" width="11.7109375" style="83" customWidth="1"/>
    <col min="12818" max="12818" width="11.5703125" style="83" customWidth="1"/>
    <col min="12819" max="12819" width="2.28515625" style="83" customWidth="1"/>
    <col min="12820" max="12820" width="41" style="83" customWidth="1"/>
    <col min="12821" max="12821" width="14.28515625" style="83" customWidth="1"/>
    <col min="12822" max="12823" width="11.5703125" style="83" customWidth="1"/>
    <col min="12824" max="12824" width="21.85546875" style="83" customWidth="1"/>
    <col min="12825" max="13016" width="11.42578125" style="83"/>
    <col min="13017" max="13017" width="21.85546875" style="83" customWidth="1"/>
    <col min="13018" max="13018" width="13.85546875" style="83" customWidth="1"/>
    <col min="13019" max="13019" width="38.7109375" style="83" customWidth="1"/>
    <col min="13020" max="13020" width="3" style="83" bestFit="1" customWidth="1"/>
    <col min="13021" max="13021" width="32.28515625" style="83" customWidth="1"/>
    <col min="13022" max="13022" width="46.28515625" style="83" customWidth="1"/>
    <col min="13023" max="13023" width="19" style="83" customWidth="1"/>
    <col min="13024" max="13024" width="11.42578125" style="83"/>
    <col min="13025" max="13025" width="17.7109375" style="83" customWidth="1"/>
    <col min="13026" max="13026" width="11.42578125" style="83"/>
    <col min="13027" max="13027" width="22.28515625" style="83" customWidth="1"/>
    <col min="13028" max="13028" width="5.28515625" style="83" customWidth="1"/>
    <col min="13029" max="13029" width="36.28515625" style="83" customWidth="1"/>
    <col min="13030" max="13030" width="5.7109375" style="83" customWidth="1"/>
    <col min="13031" max="13031" width="11.42578125" style="83"/>
    <col min="13032" max="13032" width="20.7109375" style="83" customWidth="1"/>
    <col min="13033" max="13033" width="4.85546875" style="83" customWidth="1"/>
    <col min="13034" max="13034" width="11.42578125" style="83"/>
    <col min="13035" max="13035" width="24.7109375" style="83" customWidth="1"/>
    <col min="13036" max="13036" width="12.28515625" style="83" customWidth="1"/>
    <col min="13037" max="13037" width="11.42578125" style="83"/>
    <col min="13038" max="13038" width="3.42578125" style="83" customWidth="1"/>
    <col min="13039" max="13039" width="11.42578125" style="83"/>
    <col min="13040" max="13040" width="17.7109375" style="83" customWidth="1"/>
    <col min="13041" max="13041" width="3.42578125" style="83" customWidth="1"/>
    <col min="13042" max="13042" width="11.42578125" style="83"/>
    <col min="13043" max="13043" width="23.7109375" style="83" customWidth="1"/>
    <col min="13044" max="13044" width="10" style="83" customWidth="1"/>
    <col min="13045" max="13045" width="11.42578125" style="83"/>
    <col min="13046" max="13047" width="14.7109375" style="83" customWidth="1"/>
    <col min="13048" max="13048" width="12.85546875" style="83" customWidth="1"/>
    <col min="13049" max="13049" width="3.28515625" style="83" customWidth="1"/>
    <col min="13050" max="13050" width="30.28515625" style="83" customWidth="1"/>
    <col min="13051" max="13051" width="5" style="83" customWidth="1"/>
    <col min="13052" max="13052" width="11.42578125" style="83"/>
    <col min="13053" max="13053" width="14.28515625" style="83" customWidth="1"/>
    <col min="13054" max="13054" width="5.7109375" style="83" customWidth="1"/>
    <col min="13055" max="13055" width="11.42578125" style="83"/>
    <col min="13056" max="13056" width="17.28515625" style="83" customWidth="1"/>
    <col min="13057" max="13057" width="12.7109375" style="83" customWidth="1"/>
    <col min="13058" max="13058" width="11.42578125" style="83"/>
    <col min="13059" max="13059" width="5.28515625" style="83" customWidth="1"/>
    <col min="13060" max="13060" width="11.42578125" style="83"/>
    <col min="13061" max="13061" width="17" style="83" customWidth="1"/>
    <col min="13062" max="13062" width="6.28515625" style="83" customWidth="1"/>
    <col min="13063" max="13063" width="11.42578125" style="83"/>
    <col min="13064" max="13064" width="14.28515625" style="83" customWidth="1"/>
    <col min="13065" max="13065" width="7.5703125" style="83" customWidth="1"/>
    <col min="13066" max="13066" width="11.42578125" style="83"/>
    <col min="13067" max="13068" width="14.28515625" style="83" customWidth="1"/>
    <col min="13069" max="13069" width="20.85546875" style="83" customWidth="1"/>
    <col min="13070" max="13070" width="14.42578125" style="83" customWidth="1"/>
    <col min="13071" max="13071" width="15" style="83" customWidth="1"/>
    <col min="13072" max="13072" width="2.7109375" style="83" customWidth="1"/>
    <col min="13073" max="13073" width="11.7109375" style="83" customWidth="1"/>
    <col min="13074" max="13074" width="11.5703125" style="83" customWidth="1"/>
    <col min="13075" max="13075" width="2.28515625" style="83" customWidth="1"/>
    <col min="13076" max="13076" width="41" style="83" customWidth="1"/>
    <col min="13077" max="13077" width="14.28515625" style="83" customWidth="1"/>
    <col min="13078" max="13079" width="11.5703125" style="83" customWidth="1"/>
    <col min="13080" max="13080" width="21.85546875" style="83" customWidth="1"/>
    <col min="13081" max="13272" width="11.42578125" style="83"/>
    <col min="13273" max="13273" width="21.85546875" style="83" customWidth="1"/>
    <col min="13274" max="13274" width="13.85546875" style="83" customWidth="1"/>
    <col min="13275" max="13275" width="38.7109375" style="83" customWidth="1"/>
    <col min="13276" max="13276" width="3" style="83" bestFit="1" customWidth="1"/>
    <col min="13277" max="13277" width="32.28515625" style="83" customWidth="1"/>
    <col min="13278" max="13278" width="46.28515625" style="83" customWidth="1"/>
    <col min="13279" max="13279" width="19" style="83" customWidth="1"/>
    <col min="13280" max="13280" width="11.42578125" style="83"/>
    <col min="13281" max="13281" width="17.7109375" style="83" customWidth="1"/>
    <col min="13282" max="13282" width="11.42578125" style="83"/>
    <col min="13283" max="13283" width="22.28515625" style="83" customWidth="1"/>
    <col min="13284" max="13284" width="5.28515625" style="83" customWidth="1"/>
    <col min="13285" max="13285" width="36.28515625" style="83" customWidth="1"/>
    <col min="13286" max="13286" width="5.7109375" style="83" customWidth="1"/>
    <col min="13287" max="13287" width="11.42578125" style="83"/>
    <col min="13288" max="13288" width="20.7109375" style="83" customWidth="1"/>
    <col min="13289" max="13289" width="4.85546875" style="83" customWidth="1"/>
    <col min="13290" max="13290" width="11.42578125" style="83"/>
    <col min="13291" max="13291" width="24.7109375" style="83" customWidth="1"/>
    <col min="13292" max="13292" width="12.28515625" style="83" customWidth="1"/>
    <col min="13293" max="13293" width="11.42578125" style="83"/>
    <col min="13294" max="13294" width="3.42578125" style="83" customWidth="1"/>
    <col min="13295" max="13295" width="11.42578125" style="83"/>
    <col min="13296" max="13296" width="17.7109375" style="83" customWidth="1"/>
    <col min="13297" max="13297" width="3.42578125" style="83" customWidth="1"/>
    <col min="13298" max="13298" width="11.42578125" style="83"/>
    <col min="13299" max="13299" width="23.7109375" style="83" customWidth="1"/>
    <col min="13300" max="13300" width="10" style="83" customWidth="1"/>
    <col min="13301" max="13301" width="11.42578125" style="83"/>
    <col min="13302" max="13303" width="14.7109375" style="83" customWidth="1"/>
    <col min="13304" max="13304" width="12.85546875" style="83" customWidth="1"/>
    <col min="13305" max="13305" width="3.28515625" style="83" customWidth="1"/>
    <col min="13306" max="13306" width="30.28515625" style="83" customWidth="1"/>
    <col min="13307" max="13307" width="5" style="83" customWidth="1"/>
    <col min="13308" max="13308" width="11.42578125" style="83"/>
    <col min="13309" max="13309" width="14.28515625" style="83" customWidth="1"/>
    <col min="13310" max="13310" width="5.7109375" style="83" customWidth="1"/>
    <col min="13311" max="13311" width="11.42578125" style="83"/>
    <col min="13312" max="13312" width="17.28515625" style="83" customWidth="1"/>
    <col min="13313" max="13313" width="12.7109375" style="83" customWidth="1"/>
    <col min="13314" max="13314" width="11.42578125" style="83"/>
    <col min="13315" max="13315" width="5.28515625" style="83" customWidth="1"/>
    <col min="13316" max="13316" width="11.42578125" style="83"/>
    <col min="13317" max="13317" width="17" style="83" customWidth="1"/>
    <col min="13318" max="13318" width="6.28515625" style="83" customWidth="1"/>
    <col min="13319" max="13319" width="11.42578125" style="83"/>
    <col min="13320" max="13320" width="14.28515625" style="83" customWidth="1"/>
    <col min="13321" max="13321" width="7.5703125" style="83" customWidth="1"/>
    <col min="13322" max="13322" width="11.42578125" style="83"/>
    <col min="13323" max="13324" width="14.28515625" style="83" customWidth="1"/>
    <col min="13325" max="13325" width="20.85546875" style="83" customWidth="1"/>
    <col min="13326" max="13326" width="14.42578125" style="83" customWidth="1"/>
    <col min="13327" max="13327" width="15" style="83" customWidth="1"/>
    <col min="13328" max="13328" width="2.7109375" style="83" customWidth="1"/>
    <col min="13329" max="13329" width="11.7109375" style="83" customWidth="1"/>
    <col min="13330" max="13330" width="11.5703125" style="83" customWidth="1"/>
    <col min="13331" max="13331" width="2.28515625" style="83" customWidth="1"/>
    <col min="13332" max="13332" width="41" style="83" customWidth="1"/>
    <col min="13333" max="13333" width="14.28515625" style="83" customWidth="1"/>
    <col min="13334" max="13335" width="11.5703125" style="83" customWidth="1"/>
    <col min="13336" max="13336" width="21.85546875" style="83" customWidth="1"/>
    <col min="13337" max="13528" width="11.42578125" style="83"/>
    <col min="13529" max="13529" width="21.85546875" style="83" customWidth="1"/>
    <col min="13530" max="13530" width="13.85546875" style="83" customWidth="1"/>
    <col min="13531" max="13531" width="38.7109375" style="83" customWidth="1"/>
    <col min="13532" max="13532" width="3" style="83" bestFit="1" customWidth="1"/>
    <col min="13533" max="13533" width="32.28515625" style="83" customWidth="1"/>
    <col min="13534" max="13534" width="46.28515625" style="83" customWidth="1"/>
    <col min="13535" max="13535" width="19" style="83" customWidth="1"/>
    <col min="13536" max="13536" width="11.42578125" style="83"/>
    <col min="13537" max="13537" width="17.7109375" style="83" customWidth="1"/>
    <col min="13538" max="13538" width="11.42578125" style="83"/>
    <col min="13539" max="13539" width="22.28515625" style="83" customWidth="1"/>
    <col min="13540" max="13540" width="5.28515625" style="83" customWidth="1"/>
    <col min="13541" max="13541" width="36.28515625" style="83" customWidth="1"/>
    <col min="13542" max="13542" width="5.7109375" style="83" customWidth="1"/>
    <col min="13543" max="13543" width="11.42578125" style="83"/>
    <col min="13544" max="13544" width="20.7109375" style="83" customWidth="1"/>
    <col min="13545" max="13545" width="4.85546875" style="83" customWidth="1"/>
    <col min="13546" max="13546" width="11.42578125" style="83"/>
    <col min="13547" max="13547" width="24.7109375" style="83" customWidth="1"/>
    <col min="13548" max="13548" width="12.28515625" style="83" customWidth="1"/>
    <col min="13549" max="13549" width="11.42578125" style="83"/>
    <col min="13550" max="13550" width="3.42578125" style="83" customWidth="1"/>
    <col min="13551" max="13551" width="11.42578125" style="83"/>
    <col min="13552" max="13552" width="17.7109375" style="83" customWidth="1"/>
    <col min="13553" max="13553" width="3.42578125" style="83" customWidth="1"/>
    <col min="13554" max="13554" width="11.42578125" style="83"/>
    <col min="13555" max="13555" width="23.7109375" style="83" customWidth="1"/>
    <col min="13556" max="13556" width="10" style="83" customWidth="1"/>
    <col min="13557" max="13557" width="11.42578125" style="83"/>
    <col min="13558" max="13559" width="14.7109375" style="83" customWidth="1"/>
    <col min="13560" max="13560" width="12.85546875" style="83" customWidth="1"/>
    <col min="13561" max="13561" width="3.28515625" style="83" customWidth="1"/>
    <col min="13562" max="13562" width="30.28515625" style="83" customWidth="1"/>
    <col min="13563" max="13563" width="5" style="83" customWidth="1"/>
    <col min="13564" max="13564" width="11.42578125" style="83"/>
    <col min="13565" max="13565" width="14.28515625" style="83" customWidth="1"/>
    <col min="13566" max="13566" width="5.7109375" style="83" customWidth="1"/>
    <col min="13567" max="13567" width="11.42578125" style="83"/>
    <col min="13568" max="13568" width="17.28515625" style="83" customWidth="1"/>
    <col min="13569" max="13569" width="12.7109375" style="83" customWidth="1"/>
    <col min="13570" max="13570" width="11.42578125" style="83"/>
    <col min="13571" max="13571" width="5.28515625" style="83" customWidth="1"/>
    <col min="13572" max="13572" width="11.42578125" style="83"/>
    <col min="13573" max="13573" width="17" style="83" customWidth="1"/>
    <col min="13574" max="13574" width="6.28515625" style="83" customWidth="1"/>
    <col min="13575" max="13575" width="11.42578125" style="83"/>
    <col min="13576" max="13576" width="14.28515625" style="83" customWidth="1"/>
    <col min="13577" max="13577" width="7.5703125" style="83" customWidth="1"/>
    <col min="13578" max="13578" width="11.42578125" style="83"/>
    <col min="13579" max="13580" width="14.28515625" style="83" customWidth="1"/>
    <col min="13581" max="13581" width="20.85546875" style="83" customWidth="1"/>
    <col min="13582" max="13582" width="14.42578125" style="83" customWidth="1"/>
    <col min="13583" max="13583" width="15" style="83" customWidth="1"/>
    <col min="13584" max="13584" width="2.7109375" style="83" customWidth="1"/>
    <col min="13585" max="13585" width="11.7109375" style="83" customWidth="1"/>
    <col min="13586" max="13586" width="11.5703125" style="83" customWidth="1"/>
    <col min="13587" max="13587" width="2.28515625" style="83" customWidth="1"/>
    <col min="13588" max="13588" width="41" style="83" customWidth="1"/>
    <col min="13589" max="13589" width="14.28515625" style="83" customWidth="1"/>
    <col min="13590" max="13591" width="11.5703125" style="83" customWidth="1"/>
    <col min="13592" max="13592" width="21.85546875" style="83" customWidth="1"/>
    <col min="13593" max="13784" width="11.42578125" style="83"/>
    <col min="13785" max="13785" width="21.85546875" style="83" customWidth="1"/>
    <col min="13786" max="13786" width="13.85546875" style="83" customWidth="1"/>
    <col min="13787" max="13787" width="38.7109375" style="83" customWidth="1"/>
    <col min="13788" max="13788" width="3" style="83" bestFit="1" customWidth="1"/>
    <col min="13789" max="13789" width="32.28515625" style="83" customWidth="1"/>
    <col min="13790" max="13790" width="46.28515625" style="83" customWidth="1"/>
    <col min="13791" max="13791" width="19" style="83" customWidth="1"/>
    <col min="13792" max="13792" width="11.42578125" style="83"/>
    <col min="13793" max="13793" width="17.7109375" style="83" customWidth="1"/>
    <col min="13794" max="13794" width="11.42578125" style="83"/>
    <col min="13795" max="13795" width="22.28515625" style="83" customWidth="1"/>
    <col min="13796" max="13796" width="5.28515625" style="83" customWidth="1"/>
    <col min="13797" max="13797" width="36.28515625" style="83" customWidth="1"/>
    <col min="13798" max="13798" width="5.7109375" style="83" customWidth="1"/>
    <col min="13799" max="13799" width="11.42578125" style="83"/>
    <col min="13800" max="13800" width="20.7109375" style="83" customWidth="1"/>
    <col min="13801" max="13801" width="4.85546875" style="83" customWidth="1"/>
    <col min="13802" max="13802" width="11.42578125" style="83"/>
    <col min="13803" max="13803" width="24.7109375" style="83" customWidth="1"/>
    <col min="13804" max="13804" width="12.28515625" style="83" customWidth="1"/>
    <col min="13805" max="13805" width="11.42578125" style="83"/>
    <col min="13806" max="13806" width="3.42578125" style="83" customWidth="1"/>
    <col min="13807" max="13807" width="11.42578125" style="83"/>
    <col min="13808" max="13808" width="17.7109375" style="83" customWidth="1"/>
    <col min="13809" max="13809" width="3.42578125" style="83" customWidth="1"/>
    <col min="13810" max="13810" width="11.42578125" style="83"/>
    <col min="13811" max="13811" width="23.7109375" style="83" customWidth="1"/>
    <col min="13812" max="13812" width="10" style="83" customWidth="1"/>
    <col min="13813" max="13813" width="11.42578125" style="83"/>
    <col min="13814" max="13815" width="14.7109375" style="83" customWidth="1"/>
    <col min="13816" max="13816" width="12.85546875" style="83" customWidth="1"/>
    <col min="13817" max="13817" width="3.28515625" style="83" customWidth="1"/>
    <col min="13818" max="13818" width="30.28515625" style="83" customWidth="1"/>
    <col min="13819" max="13819" width="5" style="83" customWidth="1"/>
    <col min="13820" max="13820" width="11.42578125" style="83"/>
    <col min="13821" max="13821" width="14.28515625" style="83" customWidth="1"/>
    <col min="13822" max="13822" width="5.7109375" style="83" customWidth="1"/>
    <col min="13823" max="13823" width="11.42578125" style="83"/>
    <col min="13824" max="13824" width="17.28515625" style="83" customWidth="1"/>
    <col min="13825" max="13825" width="12.7109375" style="83" customWidth="1"/>
    <col min="13826" max="13826" width="11.42578125" style="83"/>
    <col min="13827" max="13827" width="5.28515625" style="83" customWidth="1"/>
    <col min="13828" max="13828" width="11.42578125" style="83"/>
    <col min="13829" max="13829" width="17" style="83" customWidth="1"/>
    <col min="13830" max="13830" width="6.28515625" style="83" customWidth="1"/>
    <col min="13831" max="13831" width="11.42578125" style="83"/>
    <col min="13832" max="13832" width="14.28515625" style="83" customWidth="1"/>
    <col min="13833" max="13833" width="7.5703125" style="83" customWidth="1"/>
    <col min="13834" max="13834" width="11.42578125" style="83"/>
    <col min="13835" max="13836" width="14.28515625" style="83" customWidth="1"/>
    <col min="13837" max="13837" width="20.85546875" style="83" customWidth="1"/>
    <col min="13838" max="13838" width="14.42578125" style="83" customWidth="1"/>
    <col min="13839" max="13839" width="15" style="83" customWidth="1"/>
    <col min="13840" max="13840" width="2.7109375" style="83" customWidth="1"/>
    <col min="13841" max="13841" width="11.7109375" style="83" customWidth="1"/>
    <col min="13842" max="13842" width="11.5703125" style="83" customWidth="1"/>
    <col min="13843" max="13843" width="2.28515625" style="83" customWidth="1"/>
    <col min="13844" max="13844" width="41" style="83" customWidth="1"/>
    <col min="13845" max="13845" width="14.28515625" style="83" customWidth="1"/>
    <col min="13846" max="13847" width="11.5703125" style="83" customWidth="1"/>
    <col min="13848" max="13848" width="21.85546875" style="83" customWidth="1"/>
    <col min="13849" max="14040" width="11.42578125" style="83"/>
    <col min="14041" max="14041" width="21.85546875" style="83" customWidth="1"/>
    <col min="14042" max="14042" width="13.85546875" style="83" customWidth="1"/>
    <col min="14043" max="14043" width="38.7109375" style="83" customWidth="1"/>
    <col min="14044" max="14044" width="3" style="83" bestFit="1" customWidth="1"/>
    <col min="14045" max="14045" width="32.28515625" style="83" customWidth="1"/>
    <col min="14046" max="14046" width="46.28515625" style="83" customWidth="1"/>
    <col min="14047" max="14047" width="19" style="83" customWidth="1"/>
    <col min="14048" max="14048" width="11.42578125" style="83"/>
    <col min="14049" max="14049" width="17.7109375" style="83" customWidth="1"/>
    <col min="14050" max="14050" width="11.42578125" style="83"/>
    <col min="14051" max="14051" width="22.28515625" style="83" customWidth="1"/>
    <col min="14052" max="14052" width="5.28515625" style="83" customWidth="1"/>
    <col min="14053" max="14053" width="36.28515625" style="83" customWidth="1"/>
    <col min="14054" max="14054" width="5.7109375" style="83" customWidth="1"/>
    <col min="14055" max="14055" width="11.42578125" style="83"/>
    <col min="14056" max="14056" width="20.7109375" style="83" customWidth="1"/>
    <col min="14057" max="14057" width="4.85546875" style="83" customWidth="1"/>
    <col min="14058" max="14058" width="11.42578125" style="83"/>
    <col min="14059" max="14059" width="24.7109375" style="83" customWidth="1"/>
    <col min="14060" max="14060" width="12.28515625" style="83" customWidth="1"/>
    <col min="14061" max="14061" width="11.42578125" style="83"/>
    <col min="14062" max="14062" width="3.42578125" style="83" customWidth="1"/>
    <col min="14063" max="14063" width="11.42578125" style="83"/>
    <col min="14064" max="14064" width="17.7109375" style="83" customWidth="1"/>
    <col min="14065" max="14065" width="3.42578125" style="83" customWidth="1"/>
    <col min="14066" max="14066" width="11.42578125" style="83"/>
    <col min="14067" max="14067" width="23.7109375" style="83" customWidth="1"/>
    <col min="14068" max="14068" width="10" style="83" customWidth="1"/>
    <col min="14069" max="14069" width="11.42578125" style="83"/>
    <col min="14070" max="14071" width="14.7109375" style="83" customWidth="1"/>
    <col min="14072" max="14072" width="12.85546875" style="83" customWidth="1"/>
    <col min="14073" max="14073" width="3.28515625" style="83" customWidth="1"/>
    <col min="14074" max="14074" width="30.28515625" style="83" customWidth="1"/>
    <col min="14075" max="14075" width="5" style="83" customWidth="1"/>
    <col min="14076" max="14076" width="11.42578125" style="83"/>
    <col min="14077" max="14077" width="14.28515625" style="83" customWidth="1"/>
    <col min="14078" max="14078" width="5.7109375" style="83" customWidth="1"/>
    <col min="14079" max="14079" width="11.42578125" style="83"/>
    <col min="14080" max="14080" width="17.28515625" style="83" customWidth="1"/>
    <col min="14081" max="14081" width="12.7109375" style="83" customWidth="1"/>
    <col min="14082" max="14082" width="11.42578125" style="83"/>
    <col min="14083" max="14083" width="5.28515625" style="83" customWidth="1"/>
    <col min="14084" max="14084" width="11.42578125" style="83"/>
    <col min="14085" max="14085" width="17" style="83" customWidth="1"/>
    <col min="14086" max="14086" width="6.28515625" style="83" customWidth="1"/>
    <col min="14087" max="14087" width="11.42578125" style="83"/>
    <col min="14088" max="14088" width="14.28515625" style="83" customWidth="1"/>
    <col min="14089" max="14089" width="7.5703125" style="83" customWidth="1"/>
    <col min="14090" max="14090" width="11.42578125" style="83"/>
    <col min="14091" max="14092" width="14.28515625" style="83" customWidth="1"/>
    <col min="14093" max="14093" width="20.85546875" style="83" customWidth="1"/>
    <col min="14094" max="14094" width="14.42578125" style="83" customWidth="1"/>
    <col min="14095" max="14095" width="15" style="83" customWidth="1"/>
    <col min="14096" max="14096" width="2.7109375" style="83" customWidth="1"/>
    <col min="14097" max="14097" width="11.7109375" style="83" customWidth="1"/>
    <col min="14098" max="14098" width="11.5703125" style="83" customWidth="1"/>
    <col min="14099" max="14099" width="2.28515625" style="83" customWidth="1"/>
    <col min="14100" max="14100" width="41" style="83" customWidth="1"/>
    <col min="14101" max="14101" width="14.28515625" style="83" customWidth="1"/>
    <col min="14102" max="14103" width="11.5703125" style="83" customWidth="1"/>
    <col min="14104" max="14104" width="21.85546875" style="83" customWidth="1"/>
    <col min="14105" max="14296" width="11.42578125" style="83"/>
    <col min="14297" max="14297" width="21.85546875" style="83" customWidth="1"/>
    <col min="14298" max="14298" width="13.85546875" style="83" customWidth="1"/>
    <col min="14299" max="14299" width="38.7109375" style="83" customWidth="1"/>
    <col min="14300" max="14300" width="3" style="83" bestFit="1" customWidth="1"/>
    <col min="14301" max="14301" width="32.28515625" style="83" customWidth="1"/>
    <col min="14302" max="14302" width="46.28515625" style="83" customWidth="1"/>
    <col min="14303" max="14303" width="19" style="83" customWidth="1"/>
    <col min="14304" max="14304" width="11.42578125" style="83"/>
    <col min="14305" max="14305" width="17.7109375" style="83" customWidth="1"/>
    <col min="14306" max="14306" width="11.42578125" style="83"/>
    <col min="14307" max="14307" width="22.28515625" style="83" customWidth="1"/>
    <col min="14308" max="14308" width="5.28515625" style="83" customWidth="1"/>
    <col min="14309" max="14309" width="36.28515625" style="83" customWidth="1"/>
    <col min="14310" max="14310" width="5.7109375" style="83" customWidth="1"/>
    <col min="14311" max="14311" width="11.42578125" style="83"/>
    <col min="14312" max="14312" width="20.7109375" style="83" customWidth="1"/>
    <col min="14313" max="14313" width="4.85546875" style="83" customWidth="1"/>
    <col min="14314" max="14314" width="11.42578125" style="83"/>
    <col min="14315" max="14315" width="24.7109375" style="83" customWidth="1"/>
    <col min="14316" max="14316" width="12.28515625" style="83" customWidth="1"/>
    <col min="14317" max="14317" width="11.42578125" style="83"/>
    <col min="14318" max="14318" width="3.42578125" style="83" customWidth="1"/>
    <col min="14319" max="14319" width="11.42578125" style="83"/>
    <col min="14320" max="14320" width="17.7109375" style="83" customWidth="1"/>
    <col min="14321" max="14321" width="3.42578125" style="83" customWidth="1"/>
    <col min="14322" max="14322" width="11.42578125" style="83"/>
    <col min="14323" max="14323" width="23.7109375" style="83" customWidth="1"/>
    <col min="14324" max="14324" width="10" style="83" customWidth="1"/>
    <col min="14325" max="14325" width="11.42578125" style="83"/>
    <col min="14326" max="14327" width="14.7109375" style="83" customWidth="1"/>
    <col min="14328" max="14328" width="12.85546875" style="83" customWidth="1"/>
    <col min="14329" max="14329" width="3.28515625" style="83" customWidth="1"/>
    <col min="14330" max="14330" width="30.28515625" style="83" customWidth="1"/>
    <col min="14331" max="14331" width="5" style="83" customWidth="1"/>
    <col min="14332" max="14332" width="11.42578125" style="83"/>
    <col min="14333" max="14333" width="14.28515625" style="83" customWidth="1"/>
    <col min="14334" max="14334" width="5.7109375" style="83" customWidth="1"/>
    <col min="14335" max="14335" width="11.42578125" style="83"/>
    <col min="14336" max="14336" width="17.28515625" style="83" customWidth="1"/>
    <col min="14337" max="14337" width="12.7109375" style="83" customWidth="1"/>
    <col min="14338" max="14338" width="11.42578125" style="83"/>
    <col min="14339" max="14339" width="5.28515625" style="83" customWidth="1"/>
    <col min="14340" max="14340" width="11.42578125" style="83"/>
    <col min="14341" max="14341" width="17" style="83" customWidth="1"/>
    <col min="14342" max="14342" width="6.28515625" style="83" customWidth="1"/>
    <col min="14343" max="14343" width="11.42578125" style="83"/>
    <col min="14344" max="14344" width="14.28515625" style="83" customWidth="1"/>
    <col min="14345" max="14345" width="7.5703125" style="83" customWidth="1"/>
    <col min="14346" max="14346" width="11.42578125" style="83"/>
    <col min="14347" max="14348" width="14.28515625" style="83" customWidth="1"/>
    <col min="14349" max="14349" width="20.85546875" style="83" customWidth="1"/>
    <col min="14350" max="14350" width="14.42578125" style="83" customWidth="1"/>
    <col min="14351" max="14351" width="15" style="83" customWidth="1"/>
    <col min="14352" max="14352" width="2.7109375" style="83" customWidth="1"/>
    <col min="14353" max="14353" width="11.7109375" style="83" customWidth="1"/>
    <col min="14354" max="14354" width="11.5703125" style="83" customWidth="1"/>
    <col min="14355" max="14355" width="2.28515625" style="83" customWidth="1"/>
    <col min="14356" max="14356" width="41" style="83" customWidth="1"/>
    <col min="14357" max="14357" width="14.28515625" style="83" customWidth="1"/>
    <col min="14358" max="14359" width="11.5703125" style="83" customWidth="1"/>
    <col min="14360" max="14360" width="21.85546875" style="83" customWidth="1"/>
    <col min="14361" max="14552" width="11.42578125" style="83"/>
    <col min="14553" max="14553" width="21.85546875" style="83" customWidth="1"/>
    <col min="14554" max="14554" width="13.85546875" style="83" customWidth="1"/>
    <col min="14555" max="14555" width="38.7109375" style="83" customWidth="1"/>
    <col min="14556" max="14556" width="3" style="83" bestFit="1" customWidth="1"/>
    <col min="14557" max="14557" width="32.28515625" style="83" customWidth="1"/>
    <col min="14558" max="14558" width="46.28515625" style="83" customWidth="1"/>
    <col min="14559" max="14559" width="19" style="83" customWidth="1"/>
    <col min="14560" max="14560" width="11.42578125" style="83"/>
    <col min="14561" max="14561" width="17.7109375" style="83" customWidth="1"/>
    <col min="14562" max="14562" width="11.42578125" style="83"/>
    <col min="14563" max="14563" width="22.28515625" style="83" customWidth="1"/>
    <col min="14564" max="14564" width="5.28515625" style="83" customWidth="1"/>
    <col min="14565" max="14565" width="36.28515625" style="83" customWidth="1"/>
    <col min="14566" max="14566" width="5.7109375" style="83" customWidth="1"/>
    <col min="14567" max="14567" width="11.42578125" style="83"/>
    <col min="14568" max="14568" width="20.7109375" style="83" customWidth="1"/>
    <col min="14569" max="14569" width="4.85546875" style="83" customWidth="1"/>
    <col min="14570" max="14570" width="11.42578125" style="83"/>
    <col min="14571" max="14571" width="24.7109375" style="83" customWidth="1"/>
    <col min="14572" max="14572" width="12.28515625" style="83" customWidth="1"/>
    <col min="14573" max="14573" width="11.42578125" style="83"/>
    <col min="14574" max="14574" width="3.42578125" style="83" customWidth="1"/>
    <col min="14575" max="14575" width="11.42578125" style="83"/>
    <col min="14576" max="14576" width="17.7109375" style="83" customWidth="1"/>
    <col min="14577" max="14577" width="3.42578125" style="83" customWidth="1"/>
    <col min="14578" max="14578" width="11.42578125" style="83"/>
    <col min="14579" max="14579" width="23.7109375" style="83" customWidth="1"/>
    <col min="14580" max="14580" width="10" style="83" customWidth="1"/>
    <col min="14581" max="14581" width="11.42578125" style="83"/>
    <col min="14582" max="14583" width="14.7109375" style="83" customWidth="1"/>
    <col min="14584" max="14584" width="12.85546875" style="83" customWidth="1"/>
    <col min="14585" max="14585" width="3.28515625" style="83" customWidth="1"/>
    <col min="14586" max="14586" width="30.28515625" style="83" customWidth="1"/>
    <col min="14587" max="14587" width="5" style="83" customWidth="1"/>
    <col min="14588" max="14588" width="11.42578125" style="83"/>
    <col min="14589" max="14589" width="14.28515625" style="83" customWidth="1"/>
    <col min="14590" max="14590" width="5.7109375" style="83" customWidth="1"/>
    <col min="14591" max="14591" width="11.42578125" style="83"/>
    <col min="14592" max="14592" width="17.28515625" style="83" customWidth="1"/>
    <col min="14593" max="14593" width="12.7109375" style="83" customWidth="1"/>
    <col min="14594" max="14594" width="11.42578125" style="83"/>
    <col min="14595" max="14595" width="5.28515625" style="83" customWidth="1"/>
    <col min="14596" max="14596" width="11.42578125" style="83"/>
    <col min="14597" max="14597" width="17" style="83" customWidth="1"/>
    <col min="14598" max="14598" width="6.28515625" style="83" customWidth="1"/>
    <col min="14599" max="14599" width="11.42578125" style="83"/>
    <col min="14600" max="14600" width="14.28515625" style="83" customWidth="1"/>
    <col min="14601" max="14601" width="7.5703125" style="83" customWidth="1"/>
    <col min="14602" max="14602" width="11.42578125" style="83"/>
    <col min="14603" max="14604" width="14.28515625" style="83" customWidth="1"/>
    <col min="14605" max="14605" width="20.85546875" style="83" customWidth="1"/>
    <col min="14606" max="14606" width="14.42578125" style="83" customWidth="1"/>
    <col min="14607" max="14607" width="15" style="83" customWidth="1"/>
    <col min="14608" max="14608" width="2.7109375" style="83" customWidth="1"/>
    <col min="14609" max="14609" width="11.7109375" style="83" customWidth="1"/>
    <col min="14610" max="14610" width="11.5703125" style="83" customWidth="1"/>
    <col min="14611" max="14611" width="2.28515625" style="83" customWidth="1"/>
    <col min="14612" max="14612" width="41" style="83" customWidth="1"/>
    <col min="14613" max="14613" width="14.28515625" style="83" customWidth="1"/>
    <col min="14614" max="14615" width="11.5703125" style="83" customWidth="1"/>
    <col min="14616" max="14616" width="21.85546875" style="83" customWidth="1"/>
    <col min="14617" max="14808" width="11.42578125" style="83"/>
    <col min="14809" max="14809" width="21.85546875" style="83" customWidth="1"/>
    <col min="14810" max="14810" width="13.85546875" style="83" customWidth="1"/>
    <col min="14811" max="14811" width="38.7109375" style="83" customWidth="1"/>
    <col min="14812" max="14812" width="3" style="83" bestFit="1" customWidth="1"/>
    <col min="14813" max="14813" width="32.28515625" style="83" customWidth="1"/>
    <col min="14814" max="14814" width="46.28515625" style="83" customWidth="1"/>
    <col min="14815" max="14815" width="19" style="83" customWidth="1"/>
    <col min="14816" max="14816" width="11.42578125" style="83"/>
    <col min="14817" max="14817" width="17.7109375" style="83" customWidth="1"/>
    <col min="14818" max="14818" width="11.42578125" style="83"/>
    <col min="14819" max="14819" width="22.28515625" style="83" customWidth="1"/>
    <col min="14820" max="14820" width="5.28515625" style="83" customWidth="1"/>
    <col min="14821" max="14821" width="36.28515625" style="83" customWidth="1"/>
    <col min="14822" max="14822" width="5.7109375" style="83" customWidth="1"/>
    <col min="14823" max="14823" width="11.42578125" style="83"/>
    <col min="14824" max="14824" width="20.7109375" style="83" customWidth="1"/>
    <col min="14825" max="14825" width="4.85546875" style="83" customWidth="1"/>
    <col min="14826" max="14826" width="11.42578125" style="83"/>
    <col min="14827" max="14827" width="24.7109375" style="83" customWidth="1"/>
    <col min="14828" max="14828" width="12.28515625" style="83" customWidth="1"/>
    <col min="14829" max="14829" width="11.42578125" style="83"/>
    <col min="14830" max="14830" width="3.42578125" style="83" customWidth="1"/>
    <col min="14831" max="14831" width="11.42578125" style="83"/>
    <col min="14832" max="14832" width="17.7109375" style="83" customWidth="1"/>
    <col min="14833" max="14833" width="3.42578125" style="83" customWidth="1"/>
    <col min="14834" max="14834" width="11.42578125" style="83"/>
    <col min="14835" max="14835" width="23.7109375" style="83" customWidth="1"/>
    <col min="14836" max="14836" width="10" style="83" customWidth="1"/>
    <col min="14837" max="14837" width="11.42578125" style="83"/>
    <col min="14838" max="14839" width="14.7109375" style="83" customWidth="1"/>
    <col min="14840" max="14840" width="12.85546875" style="83" customWidth="1"/>
    <col min="14841" max="14841" width="3.28515625" style="83" customWidth="1"/>
    <col min="14842" max="14842" width="30.28515625" style="83" customWidth="1"/>
    <col min="14843" max="14843" width="5" style="83" customWidth="1"/>
    <col min="14844" max="14844" width="11.42578125" style="83"/>
    <col min="14845" max="14845" width="14.28515625" style="83" customWidth="1"/>
    <col min="14846" max="14846" width="5.7109375" style="83" customWidth="1"/>
    <col min="14847" max="14847" width="11.42578125" style="83"/>
    <col min="14848" max="14848" width="17.28515625" style="83" customWidth="1"/>
    <col min="14849" max="14849" width="12.7109375" style="83" customWidth="1"/>
    <col min="14850" max="14850" width="11.42578125" style="83"/>
    <col min="14851" max="14851" width="5.28515625" style="83" customWidth="1"/>
    <col min="14852" max="14852" width="11.42578125" style="83"/>
    <col min="14853" max="14853" width="17" style="83" customWidth="1"/>
    <col min="14854" max="14854" width="6.28515625" style="83" customWidth="1"/>
    <col min="14855" max="14855" width="11.42578125" style="83"/>
    <col min="14856" max="14856" width="14.28515625" style="83" customWidth="1"/>
    <col min="14857" max="14857" width="7.5703125" style="83" customWidth="1"/>
    <col min="14858" max="14858" width="11.42578125" style="83"/>
    <col min="14859" max="14860" width="14.28515625" style="83" customWidth="1"/>
    <col min="14861" max="14861" width="20.85546875" style="83" customWidth="1"/>
    <col min="14862" max="14862" width="14.42578125" style="83" customWidth="1"/>
    <col min="14863" max="14863" width="15" style="83" customWidth="1"/>
    <col min="14864" max="14864" width="2.7109375" style="83" customWidth="1"/>
    <col min="14865" max="14865" width="11.7109375" style="83" customWidth="1"/>
    <col min="14866" max="14866" width="11.5703125" style="83" customWidth="1"/>
    <col min="14867" max="14867" width="2.28515625" style="83" customWidth="1"/>
    <col min="14868" max="14868" width="41" style="83" customWidth="1"/>
    <col min="14869" max="14869" width="14.28515625" style="83" customWidth="1"/>
    <col min="14870" max="14871" width="11.5703125" style="83" customWidth="1"/>
    <col min="14872" max="14872" width="21.85546875" style="83" customWidth="1"/>
    <col min="14873" max="15064" width="11.42578125" style="83"/>
    <col min="15065" max="15065" width="21.85546875" style="83" customWidth="1"/>
    <col min="15066" max="15066" width="13.85546875" style="83" customWidth="1"/>
    <col min="15067" max="15067" width="38.7109375" style="83" customWidth="1"/>
    <col min="15068" max="15068" width="3" style="83" bestFit="1" customWidth="1"/>
    <col min="15069" max="15069" width="32.28515625" style="83" customWidth="1"/>
    <col min="15070" max="15070" width="46.28515625" style="83" customWidth="1"/>
    <col min="15071" max="15071" width="19" style="83" customWidth="1"/>
    <col min="15072" max="15072" width="11.42578125" style="83"/>
    <col min="15073" max="15073" width="17.7109375" style="83" customWidth="1"/>
    <col min="15074" max="15074" width="11.42578125" style="83"/>
    <col min="15075" max="15075" width="22.28515625" style="83" customWidth="1"/>
    <col min="15076" max="15076" width="5.28515625" style="83" customWidth="1"/>
    <col min="15077" max="15077" width="36.28515625" style="83" customWidth="1"/>
    <col min="15078" max="15078" width="5.7109375" style="83" customWidth="1"/>
    <col min="15079" max="15079" width="11.42578125" style="83"/>
    <col min="15080" max="15080" width="20.7109375" style="83" customWidth="1"/>
    <col min="15081" max="15081" width="4.85546875" style="83" customWidth="1"/>
    <col min="15082" max="15082" width="11.42578125" style="83"/>
    <col min="15083" max="15083" width="24.7109375" style="83" customWidth="1"/>
    <col min="15084" max="15084" width="12.28515625" style="83" customWidth="1"/>
    <col min="15085" max="15085" width="11.42578125" style="83"/>
    <col min="15086" max="15086" width="3.42578125" style="83" customWidth="1"/>
    <col min="15087" max="15087" width="11.42578125" style="83"/>
    <col min="15088" max="15088" width="17.7109375" style="83" customWidth="1"/>
    <col min="15089" max="15089" width="3.42578125" style="83" customWidth="1"/>
    <col min="15090" max="15090" width="11.42578125" style="83"/>
    <col min="15091" max="15091" width="23.7109375" style="83" customWidth="1"/>
    <col min="15092" max="15092" width="10" style="83" customWidth="1"/>
    <col min="15093" max="15093" width="11.42578125" style="83"/>
    <col min="15094" max="15095" width="14.7109375" style="83" customWidth="1"/>
    <col min="15096" max="15096" width="12.85546875" style="83" customWidth="1"/>
    <col min="15097" max="15097" width="3.28515625" style="83" customWidth="1"/>
    <col min="15098" max="15098" width="30.28515625" style="83" customWidth="1"/>
    <col min="15099" max="15099" width="5" style="83" customWidth="1"/>
    <col min="15100" max="15100" width="11.42578125" style="83"/>
    <col min="15101" max="15101" width="14.28515625" style="83" customWidth="1"/>
    <col min="15102" max="15102" width="5.7109375" style="83" customWidth="1"/>
    <col min="15103" max="15103" width="11.42578125" style="83"/>
    <col min="15104" max="15104" width="17.28515625" style="83" customWidth="1"/>
    <col min="15105" max="15105" width="12.7109375" style="83" customWidth="1"/>
    <col min="15106" max="15106" width="11.42578125" style="83"/>
    <col min="15107" max="15107" width="5.28515625" style="83" customWidth="1"/>
    <col min="15108" max="15108" width="11.42578125" style="83"/>
    <col min="15109" max="15109" width="17" style="83" customWidth="1"/>
    <col min="15110" max="15110" width="6.28515625" style="83" customWidth="1"/>
    <col min="15111" max="15111" width="11.42578125" style="83"/>
    <col min="15112" max="15112" width="14.28515625" style="83" customWidth="1"/>
    <col min="15113" max="15113" width="7.5703125" style="83" customWidth="1"/>
    <col min="15114" max="15114" width="11.42578125" style="83"/>
    <col min="15115" max="15116" width="14.28515625" style="83" customWidth="1"/>
    <col min="15117" max="15117" width="20.85546875" style="83" customWidth="1"/>
    <col min="15118" max="15118" width="14.42578125" style="83" customWidth="1"/>
    <col min="15119" max="15119" width="15" style="83" customWidth="1"/>
    <col min="15120" max="15120" width="2.7109375" style="83" customWidth="1"/>
    <col min="15121" max="15121" width="11.7109375" style="83" customWidth="1"/>
    <col min="15122" max="15122" width="11.5703125" style="83" customWidth="1"/>
    <col min="15123" max="15123" width="2.28515625" style="83" customWidth="1"/>
    <col min="15124" max="15124" width="41" style="83" customWidth="1"/>
    <col min="15125" max="15125" width="14.28515625" style="83" customWidth="1"/>
    <col min="15126" max="15127" width="11.5703125" style="83" customWidth="1"/>
    <col min="15128" max="15128" width="21.85546875" style="83" customWidth="1"/>
    <col min="15129" max="15320" width="11.42578125" style="83"/>
    <col min="15321" max="15321" width="21.85546875" style="83" customWidth="1"/>
    <col min="15322" max="15322" width="13.85546875" style="83" customWidth="1"/>
    <col min="15323" max="15323" width="38.7109375" style="83" customWidth="1"/>
    <col min="15324" max="15324" width="3" style="83" bestFit="1" customWidth="1"/>
    <col min="15325" max="15325" width="32.28515625" style="83" customWidth="1"/>
    <col min="15326" max="15326" width="46.28515625" style="83" customWidth="1"/>
    <col min="15327" max="15327" width="19" style="83" customWidth="1"/>
    <col min="15328" max="15328" width="11.42578125" style="83"/>
    <col min="15329" max="15329" width="17.7109375" style="83" customWidth="1"/>
    <col min="15330" max="15330" width="11.42578125" style="83"/>
    <col min="15331" max="15331" width="22.28515625" style="83" customWidth="1"/>
    <col min="15332" max="15332" width="5.28515625" style="83" customWidth="1"/>
    <col min="15333" max="15333" width="36.28515625" style="83" customWidth="1"/>
    <col min="15334" max="15334" width="5.7109375" style="83" customWidth="1"/>
    <col min="15335" max="15335" width="11.42578125" style="83"/>
    <col min="15336" max="15336" width="20.7109375" style="83" customWidth="1"/>
    <col min="15337" max="15337" width="4.85546875" style="83" customWidth="1"/>
    <col min="15338" max="15338" width="11.42578125" style="83"/>
    <col min="15339" max="15339" width="24.7109375" style="83" customWidth="1"/>
    <col min="15340" max="15340" width="12.28515625" style="83" customWidth="1"/>
    <col min="15341" max="15341" width="11.42578125" style="83"/>
    <col min="15342" max="15342" width="3.42578125" style="83" customWidth="1"/>
    <col min="15343" max="15343" width="11.42578125" style="83"/>
    <col min="15344" max="15344" width="17.7109375" style="83" customWidth="1"/>
    <col min="15345" max="15345" width="3.42578125" style="83" customWidth="1"/>
    <col min="15346" max="15346" width="11.42578125" style="83"/>
    <col min="15347" max="15347" width="23.7109375" style="83" customWidth="1"/>
    <col min="15348" max="15348" width="10" style="83" customWidth="1"/>
    <col min="15349" max="15349" width="11.42578125" style="83"/>
    <col min="15350" max="15351" width="14.7109375" style="83" customWidth="1"/>
    <col min="15352" max="15352" width="12.85546875" style="83" customWidth="1"/>
    <col min="15353" max="15353" width="3.28515625" style="83" customWidth="1"/>
    <col min="15354" max="15354" width="30.28515625" style="83" customWidth="1"/>
    <col min="15355" max="15355" width="5" style="83" customWidth="1"/>
    <col min="15356" max="15356" width="11.42578125" style="83"/>
    <col min="15357" max="15357" width="14.28515625" style="83" customWidth="1"/>
    <col min="15358" max="15358" width="5.7109375" style="83" customWidth="1"/>
    <col min="15359" max="15359" width="11.42578125" style="83"/>
    <col min="15360" max="15360" width="17.28515625" style="83" customWidth="1"/>
    <col min="15361" max="15361" width="12.7109375" style="83" customWidth="1"/>
    <col min="15362" max="15362" width="11.42578125" style="83"/>
    <col min="15363" max="15363" width="5.28515625" style="83" customWidth="1"/>
    <col min="15364" max="15364" width="11.42578125" style="83"/>
    <col min="15365" max="15365" width="17" style="83" customWidth="1"/>
    <col min="15366" max="15366" width="6.28515625" style="83" customWidth="1"/>
    <col min="15367" max="15367" width="11.42578125" style="83"/>
    <col min="15368" max="15368" width="14.28515625" style="83" customWidth="1"/>
    <col min="15369" max="15369" width="7.5703125" style="83" customWidth="1"/>
    <col min="15370" max="15370" width="11.42578125" style="83"/>
    <col min="15371" max="15372" width="14.28515625" style="83" customWidth="1"/>
    <col min="15373" max="15373" width="20.85546875" style="83" customWidth="1"/>
    <col min="15374" max="15374" width="14.42578125" style="83" customWidth="1"/>
    <col min="15375" max="15375" width="15" style="83" customWidth="1"/>
    <col min="15376" max="15376" width="2.7109375" style="83" customWidth="1"/>
    <col min="15377" max="15377" width="11.7109375" style="83" customWidth="1"/>
    <col min="15378" max="15378" width="11.5703125" style="83" customWidth="1"/>
    <col min="15379" max="15379" width="2.28515625" style="83" customWidth="1"/>
    <col min="15380" max="15380" width="41" style="83" customWidth="1"/>
    <col min="15381" max="15381" width="14.28515625" style="83" customWidth="1"/>
    <col min="15382" max="15383" width="11.5703125" style="83" customWidth="1"/>
    <col min="15384" max="15384" width="21.85546875" style="83" customWidth="1"/>
    <col min="15385" max="15576" width="11.42578125" style="83"/>
    <col min="15577" max="15577" width="21.85546875" style="83" customWidth="1"/>
    <col min="15578" max="15578" width="13.85546875" style="83" customWidth="1"/>
    <col min="15579" max="15579" width="38.7109375" style="83" customWidth="1"/>
    <col min="15580" max="15580" width="3" style="83" bestFit="1" customWidth="1"/>
    <col min="15581" max="15581" width="32.28515625" style="83" customWidth="1"/>
    <col min="15582" max="15582" width="46.28515625" style="83" customWidth="1"/>
    <col min="15583" max="15583" width="19" style="83" customWidth="1"/>
    <col min="15584" max="15584" width="11.42578125" style="83"/>
    <col min="15585" max="15585" width="17.7109375" style="83" customWidth="1"/>
    <col min="15586" max="15586" width="11.42578125" style="83"/>
    <col min="15587" max="15587" width="22.28515625" style="83" customWidth="1"/>
    <col min="15588" max="15588" width="5.28515625" style="83" customWidth="1"/>
    <col min="15589" max="15589" width="36.28515625" style="83" customWidth="1"/>
    <col min="15590" max="15590" width="5.7109375" style="83" customWidth="1"/>
    <col min="15591" max="15591" width="11.42578125" style="83"/>
    <col min="15592" max="15592" width="20.7109375" style="83" customWidth="1"/>
    <col min="15593" max="15593" width="4.85546875" style="83" customWidth="1"/>
    <col min="15594" max="15594" width="11.42578125" style="83"/>
    <col min="15595" max="15595" width="24.7109375" style="83" customWidth="1"/>
    <col min="15596" max="15596" width="12.28515625" style="83" customWidth="1"/>
    <col min="15597" max="15597" width="11.42578125" style="83"/>
    <col min="15598" max="15598" width="3.42578125" style="83" customWidth="1"/>
    <col min="15599" max="15599" width="11.42578125" style="83"/>
    <col min="15600" max="15600" width="17.7109375" style="83" customWidth="1"/>
    <col min="15601" max="15601" width="3.42578125" style="83" customWidth="1"/>
    <col min="15602" max="15602" width="11.42578125" style="83"/>
    <col min="15603" max="15603" width="23.7109375" style="83" customWidth="1"/>
    <col min="15604" max="15604" width="10" style="83" customWidth="1"/>
    <col min="15605" max="15605" width="11.42578125" style="83"/>
    <col min="15606" max="15607" width="14.7109375" style="83" customWidth="1"/>
    <col min="15608" max="15608" width="12.85546875" style="83" customWidth="1"/>
    <col min="15609" max="15609" width="3.28515625" style="83" customWidth="1"/>
    <col min="15610" max="15610" width="30.28515625" style="83" customWidth="1"/>
    <col min="15611" max="15611" width="5" style="83" customWidth="1"/>
    <col min="15612" max="15612" width="11.42578125" style="83"/>
    <col min="15613" max="15613" width="14.28515625" style="83" customWidth="1"/>
    <col min="15614" max="15614" width="5.7109375" style="83" customWidth="1"/>
    <col min="15615" max="15615" width="11.42578125" style="83"/>
    <col min="15616" max="15616" width="17.28515625" style="83" customWidth="1"/>
    <col min="15617" max="15617" width="12.7109375" style="83" customWidth="1"/>
    <col min="15618" max="15618" width="11.42578125" style="83"/>
    <col min="15619" max="15619" width="5.28515625" style="83" customWidth="1"/>
    <col min="15620" max="15620" width="11.42578125" style="83"/>
    <col min="15621" max="15621" width="17" style="83" customWidth="1"/>
    <col min="15622" max="15622" width="6.28515625" style="83" customWidth="1"/>
    <col min="15623" max="15623" width="11.42578125" style="83"/>
    <col min="15624" max="15624" width="14.28515625" style="83" customWidth="1"/>
    <col min="15625" max="15625" width="7.5703125" style="83" customWidth="1"/>
    <col min="15626" max="15626" width="11.42578125" style="83"/>
    <col min="15627" max="15628" width="14.28515625" style="83" customWidth="1"/>
    <col min="15629" max="15629" width="20.85546875" style="83" customWidth="1"/>
    <col min="15630" max="15630" width="14.42578125" style="83" customWidth="1"/>
    <col min="15631" max="15631" width="15" style="83" customWidth="1"/>
    <col min="15632" max="15632" width="2.7109375" style="83" customWidth="1"/>
    <col min="15633" max="15633" width="11.7109375" style="83" customWidth="1"/>
    <col min="15634" max="15634" width="11.5703125" style="83" customWidth="1"/>
    <col min="15635" max="15635" width="2.28515625" style="83" customWidth="1"/>
    <col min="15636" max="15636" width="41" style="83" customWidth="1"/>
    <col min="15637" max="15637" width="14.28515625" style="83" customWidth="1"/>
    <col min="15638" max="15639" width="11.5703125" style="83" customWidth="1"/>
    <col min="15640" max="15640" width="21.85546875" style="83" customWidth="1"/>
    <col min="15641" max="15832" width="11.42578125" style="83"/>
    <col min="15833" max="15833" width="21.85546875" style="83" customWidth="1"/>
    <col min="15834" max="15834" width="13.85546875" style="83" customWidth="1"/>
    <col min="15835" max="15835" width="38.7109375" style="83" customWidth="1"/>
    <col min="15836" max="15836" width="3" style="83" bestFit="1" customWidth="1"/>
    <col min="15837" max="15837" width="32.28515625" style="83" customWidth="1"/>
    <col min="15838" max="15838" width="46.28515625" style="83" customWidth="1"/>
    <col min="15839" max="15839" width="19" style="83" customWidth="1"/>
    <col min="15840" max="15840" width="11.42578125" style="83"/>
    <col min="15841" max="15841" width="17.7109375" style="83" customWidth="1"/>
    <col min="15842" max="15842" width="11.42578125" style="83"/>
    <col min="15843" max="15843" width="22.28515625" style="83" customWidth="1"/>
    <col min="15844" max="15844" width="5.28515625" style="83" customWidth="1"/>
    <col min="15845" max="15845" width="36.28515625" style="83" customWidth="1"/>
    <col min="15846" max="15846" width="5.7109375" style="83" customWidth="1"/>
    <col min="15847" max="15847" width="11.42578125" style="83"/>
    <col min="15848" max="15848" width="20.7109375" style="83" customWidth="1"/>
    <col min="15849" max="15849" width="4.85546875" style="83" customWidth="1"/>
    <col min="15850" max="15850" width="11.42578125" style="83"/>
    <col min="15851" max="15851" width="24.7109375" style="83" customWidth="1"/>
    <col min="15852" max="15852" width="12.28515625" style="83" customWidth="1"/>
    <col min="15853" max="15853" width="11.42578125" style="83"/>
    <col min="15854" max="15854" width="3.42578125" style="83" customWidth="1"/>
    <col min="15855" max="15855" width="11.42578125" style="83"/>
    <col min="15856" max="15856" width="17.7109375" style="83" customWidth="1"/>
    <col min="15857" max="15857" width="3.42578125" style="83" customWidth="1"/>
    <col min="15858" max="15858" width="11.42578125" style="83"/>
    <col min="15859" max="15859" width="23.7109375" style="83" customWidth="1"/>
    <col min="15860" max="15860" width="10" style="83" customWidth="1"/>
    <col min="15861" max="15861" width="11.42578125" style="83"/>
    <col min="15862" max="15863" width="14.7109375" style="83" customWidth="1"/>
    <col min="15864" max="15864" width="12.85546875" style="83" customWidth="1"/>
    <col min="15865" max="15865" width="3.28515625" style="83" customWidth="1"/>
    <col min="15866" max="15866" width="30.28515625" style="83" customWidth="1"/>
    <col min="15867" max="15867" width="5" style="83" customWidth="1"/>
    <col min="15868" max="15868" width="11.42578125" style="83"/>
    <col min="15869" max="15869" width="14.28515625" style="83" customWidth="1"/>
    <col min="15870" max="15870" width="5.7109375" style="83" customWidth="1"/>
    <col min="15871" max="15871" width="11.42578125" style="83"/>
    <col min="15872" max="15872" width="17.28515625" style="83" customWidth="1"/>
    <col min="15873" max="15873" width="12.7109375" style="83" customWidth="1"/>
    <col min="15874" max="15874" width="11.42578125" style="83"/>
    <col min="15875" max="15875" width="5.28515625" style="83" customWidth="1"/>
    <col min="15876" max="15876" width="11.42578125" style="83"/>
    <col min="15877" max="15877" width="17" style="83" customWidth="1"/>
    <col min="15878" max="15878" width="6.28515625" style="83" customWidth="1"/>
    <col min="15879" max="15879" width="11.42578125" style="83"/>
    <col min="15880" max="15880" width="14.28515625" style="83" customWidth="1"/>
    <col min="15881" max="15881" width="7.5703125" style="83" customWidth="1"/>
    <col min="15882" max="15882" width="11.42578125" style="83"/>
    <col min="15883" max="15884" width="14.28515625" style="83" customWidth="1"/>
    <col min="15885" max="15885" width="20.85546875" style="83" customWidth="1"/>
    <col min="15886" max="15886" width="14.42578125" style="83" customWidth="1"/>
    <col min="15887" max="15887" width="15" style="83" customWidth="1"/>
    <col min="15888" max="15888" width="2.7109375" style="83" customWidth="1"/>
    <col min="15889" max="15889" width="11.7109375" style="83" customWidth="1"/>
    <col min="15890" max="15890" width="11.5703125" style="83" customWidth="1"/>
    <col min="15891" max="15891" width="2.28515625" style="83" customWidth="1"/>
    <col min="15892" max="15892" width="41" style="83" customWidth="1"/>
    <col min="15893" max="15893" width="14.28515625" style="83" customWidth="1"/>
    <col min="15894" max="15895" width="11.5703125" style="83" customWidth="1"/>
    <col min="15896" max="15896" width="21.85546875" style="83" customWidth="1"/>
    <col min="15897" max="16088" width="11.42578125" style="83"/>
    <col min="16089" max="16089" width="21.85546875" style="83" customWidth="1"/>
    <col min="16090" max="16090" width="13.85546875" style="83" customWidth="1"/>
    <col min="16091" max="16091" width="38.7109375" style="83" customWidth="1"/>
    <col min="16092" max="16092" width="3" style="83" bestFit="1" customWidth="1"/>
    <col min="16093" max="16093" width="32.28515625" style="83" customWidth="1"/>
    <col min="16094" max="16094" width="46.28515625" style="83" customWidth="1"/>
    <col min="16095" max="16095" width="19" style="83" customWidth="1"/>
    <col min="16096" max="16096" width="11.42578125" style="83"/>
    <col min="16097" max="16097" width="17.7109375" style="83" customWidth="1"/>
    <col min="16098" max="16098" width="11.42578125" style="83"/>
    <col min="16099" max="16099" width="22.28515625" style="83" customWidth="1"/>
    <col min="16100" max="16100" width="5.28515625" style="83" customWidth="1"/>
    <col min="16101" max="16101" width="36.28515625" style="83" customWidth="1"/>
    <col min="16102" max="16102" width="5.7109375" style="83" customWidth="1"/>
    <col min="16103" max="16103" width="11.42578125" style="83"/>
    <col min="16104" max="16104" width="20.7109375" style="83" customWidth="1"/>
    <col min="16105" max="16105" width="4.85546875" style="83" customWidth="1"/>
    <col min="16106" max="16106" width="11.42578125" style="83"/>
    <col min="16107" max="16107" width="24.7109375" style="83" customWidth="1"/>
    <col min="16108" max="16108" width="12.28515625" style="83" customWidth="1"/>
    <col min="16109" max="16109" width="11.42578125" style="83"/>
    <col min="16110" max="16110" width="3.42578125" style="83" customWidth="1"/>
    <col min="16111" max="16111" width="11.42578125" style="83"/>
    <col min="16112" max="16112" width="17.7109375" style="83" customWidth="1"/>
    <col min="16113" max="16113" width="3.42578125" style="83" customWidth="1"/>
    <col min="16114" max="16114" width="11.42578125" style="83"/>
    <col min="16115" max="16115" width="23.7109375" style="83" customWidth="1"/>
    <col min="16116" max="16116" width="10" style="83" customWidth="1"/>
    <col min="16117" max="16117" width="11.42578125" style="83"/>
    <col min="16118" max="16119" width="14.7109375" style="83" customWidth="1"/>
    <col min="16120" max="16120" width="12.85546875" style="83" customWidth="1"/>
    <col min="16121" max="16121" width="3.28515625" style="83" customWidth="1"/>
    <col min="16122" max="16122" width="30.28515625" style="83" customWidth="1"/>
    <col min="16123" max="16123" width="5" style="83" customWidth="1"/>
    <col min="16124" max="16124" width="11.42578125" style="83"/>
    <col min="16125" max="16125" width="14.28515625" style="83" customWidth="1"/>
    <col min="16126" max="16126" width="5.7109375" style="83" customWidth="1"/>
    <col min="16127" max="16127" width="11.42578125" style="83"/>
    <col min="16128" max="16128" width="17.28515625" style="83" customWidth="1"/>
    <col min="16129" max="16129" width="12.7109375" style="83" customWidth="1"/>
    <col min="16130" max="16130" width="11.42578125" style="83"/>
    <col min="16131" max="16131" width="5.28515625" style="83" customWidth="1"/>
    <col min="16132" max="16132" width="11.42578125" style="83"/>
    <col min="16133" max="16133" width="17" style="83" customWidth="1"/>
    <col min="16134" max="16134" width="6.28515625" style="83" customWidth="1"/>
    <col min="16135" max="16135" width="11.42578125" style="83"/>
    <col min="16136" max="16136" width="14.28515625" style="83" customWidth="1"/>
    <col min="16137" max="16137" width="7.5703125" style="83" customWidth="1"/>
    <col min="16138" max="16138" width="11.42578125" style="83"/>
    <col min="16139" max="16140" width="14.28515625" style="83" customWidth="1"/>
    <col min="16141" max="16141" width="20.85546875" style="83" customWidth="1"/>
    <col min="16142" max="16142" width="14.42578125" style="83" customWidth="1"/>
    <col min="16143" max="16143" width="15" style="83" customWidth="1"/>
    <col min="16144" max="16144" width="2.7109375" style="83" customWidth="1"/>
    <col min="16145" max="16145" width="11.7109375" style="83" customWidth="1"/>
    <col min="16146" max="16146" width="11.5703125" style="83" customWidth="1"/>
    <col min="16147" max="16147" width="2.28515625" style="83" customWidth="1"/>
    <col min="16148" max="16148" width="41" style="83" customWidth="1"/>
    <col min="16149" max="16149" width="14.28515625" style="83" customWidth="1"/>
    <col min="16150" max="16151" width="11.5703125" style="83" customWidth="1"/>
    <col min="16152" max="16152" width="21.85546875" style="83" customWidth="1"/>
    <col min="16153" max="16346" width="11.42578125" style="83"/>
    <col min="16347" max="16384" width="11.5703125" style="83" customWidth="1"/>
  </cols>
  <sheetData>
    <row r="1" spans="1:59" ht="87.6" customHeight="1" x14ac:dyDescent="0.25">
      <c r="A1" s="914" t="s">
        <v>178</v>
      </c>
      <c r="B1" s="914"/>
      <c r="C1" s="914"/>
      <c r="D1" s="914"/>
      <c r="E1" s="914"/>
      <c r="F1" s="914"/>
      <c r="G1" s="914"/>
      <c r="H1" s="914"/>
      <c r="I1" s="914"/>
      <c r="J1" s="914"/>
      <c r="K1" s="914"/>
      <c r="L1" s="914"/>
      <c r="M1" s="914"/>
      <c r="N1" s="914"/>
      <c r="O1" s="914"/>
      <c r="P1" s="914"/>
      <c r="Q1" s="914"/>
      <c r="R1" s="914"/>
      <c r="S1" s="914"/>
      <c r="T1" s="914"/>
      <c r="U1" s="881" t="s">
        <v>179</v>
      </c>
      <c r="V1" s="881"/>
      <c r="W1" s="881"/>
      <c r="X1" s="881"/>
      <c r="Y1" s="881"/>
      <c r="Z1" s="881"/>
      <c r="AA1" s="881"/>
      <c r="AB1" s="881"/>
      <c r="AC1" s="915" t="s">
        <v>180</v>
      </c>
      <c r="AD1" s="915"/>
      <c r="AE1" s="915"/>
      <c r="AF1" s="915"/>
      <c r="AG1" s="915"/>
      <c r="AH1" s="915"/>
      <c r="AI1" s="915"/>
      <c r="AJ1" s="915"/>
      <c r="AK1" s="915"/>
      <c r="AL1" s="122"/>
      <c r="AM1" s="916" t="s">
        <v>181</v>
      </c>
      <c r="AN1" s="916"/>
      <c r="AO1" s="916"/>
      <c r="AP1" s="917"/>
      <c r="AQ1" s="917"/>
      <c r="AR1" s="917"/>
      <c r="AS1" s="917"/>
      <c r="AT1" s="917"/>
      <c r="AU1" s="917"/>
      <c r="AV1" s="918"/>
      <c r="AW1" s="918"/>
      <c r="AX1" s="918"/>
      <c r="AY1" s="918"/>
      <c r="AZ1" s="918"/>
      <c r="BA1" s="918"/>
      <c r="BB1" s="918"/>
      <c r="BC1" s="918"/>
      <c r="BD1" s="918"/>
      <c r="BE1" s="918"/>
      <c r="BF1" s="100" t="s">
        <v>546</v>
      </c>
      <c r="BG1" s="100" t="s">
        <v>547</v>
      </c>
    </row>
    <row r="2" spans="1:59" ht="87.6" customHeight="1" x14ac:dyDescent="0.25">
      <c r="A2" s="914"/>
      <c r="B2" s="914"/>
      <c r="C2" s="914"/>
      <c r="D2" s="914"/>
      <c r="E2" s="914"/>
      <c r="F2" s="914"/>
      <c r="G2" s="914"/>
      <c r="H2" s="914"/>
      <c r="I2" s="914"/>
      <c r="J2" s="914"/>
      <c r="K2" s="914"/>
      <c r="L2" s="914"/>
      <c r="M2" s="914"/>
      <c r="N2" s="914"/>
      <c r="O2" s="914"/>
      <c r="P2" s="914"/>
      <c r="Q2" s="914"/>
      <c r="R2" s="914"/>
      <c r="S2" s="914"/>
      <c r="T2" s="914"/>
      <c r="U2" s="881"/>
      <c r="V2" s="881"/>
      <c r="W2" s="881"/>
      <c r="X2" s="881"/>
      <c r="Y2" s="881"/>
      <c r="Z2" s="881"/>
      <c r="AA2" s="881"/>
      <c r="AB2" s="881"/>
      <c r="AC2" s="842" t="s">
        <v>182</v>
      </c>
      <c r="AD2" s="842" t="s">
        <v>184</v>
      </c>
      <c r="AE2" s="842"/>
      <c r="AF2" s="842"/>
      <c r="AG2" s="842"/>
      <c r="AH2" s="842" t="s">
        <v>185</v>
      </c>
      <c r="AI2" s="842" t="s">
        <v>186</v>
      </c>
      <c r="AJ2" s="842"/>
      <c r="AK2" s="842"/>
      <c r="AL2" s="873" t="s">
        <v>187</v>
      </c>
      <c r="AM2" s="873"/>
      <c r="AN2" s="873"/>
      <c r="AO2" s="873" t="s">
        <v>24</v>
      </c>
      <c r="AP2" s="871" t="s">
        <v>188</v>
      </c>
      <c r="AQ2" s="871"/>
      <c r="AR2" s="871" t="s">
        <v>143</v>
      </c>
      <c r="AS2" s="871" t="s">
        <v>189</v>
      </c>
      <c r="AT2" s="871" t="s">
        <v>190</v>
      </c>
      <c r="AU2" s="871" t="s">
        <v>191</v>
      </c>
      <c r="AV2" s="851" t="s">
        <v>454</v>
      </c>
      <c r="AW2" s="851"/>
      <c r="AX2" s="851"/>
      <c r="AY2" s="851"/>
      <c r="AZ2" s="851"/>
      <c r="BA2" s="851" t="s">
        <v>455</v>
      </c>
      <c r="BB2" s="851"/>
      <c r="BC2" s="851"/>
      <c r="BD2" s="851"/>
      <c r="BE2" s="851"/>
      <c r="BF2" s="77"/>
      <c r="BG2" s="77"/>
    </row>
    <row r="3" spans="1:59" s="56" customFormat="1" ht="87.6" customHeight="1" x14ac:dyDescent="0.25">
      <c r="A3" s="52" t="s">
        <v>192</v>
      </c>
      <c r="B3" s="52" t="s">
        <v>141</v>
      </c>
      <c r="C3" s="52" t="s">
        <v>21</v>
      </c>
      <c r="D3" s="52" t="s">
        <v>16</v>
      </c>
      <c r="E3" s="52" t="s">
        <v>17</v>
      </c>
      <c r="F3" s="52" t="s">
        <v>193</v>
      </c>
      <c r="G3" s="872" t="s">
        <v>194</v>
      </c>
      <c r="H3" s="872"/>
      <c r="I3" s="52" t="s">
        <v>195</v>
      </c>
      <c r="J3" s="52" t="s">
        <v>31</v>
      </c>
      <c r="K3" s="52" t="s">
        <v>196</v>
      </c>
      <c r="L3" s="52" t="s">
        <v>197</v>
      </c>
      <c r="M3" s="52" t="s">
        <v>28</v>
      </c>
      <c r="N3" s="52" t="s">
        <v>174</v>
      </c>
      <c r="O3" s="52" t="s">
        <v>29</v>
      </c>
      <c r="P3" s="52" t="s">
        <v>174</v>
      </c>
      <c r="Q3" s="52" t="s">
        <v>30</v>
      </c>
      <c r="R3" s="52" t="s">
        <v>174</v>
      </c>
      <c r="S3" s="52" t="s">
        <v>198</v>
      </c>
      <c r="T3" s="52" t="s">
        <v>26</v>
      </c>
      <c r="U3" s="53" t="s">
        <v>199</v>
      </c>
      <c r="V3" s="54" t="s">
        <v>200</v>
      </c>
      <c r="W3" s="53" t="s">
        <v>174</v>
      </c>
      <c r="X3" s="54" t="s">
        <v>201</v>
      </c>
      <c r="Y3" s="53" t="s">
        <v>174</v>
      </c>
      <c r="Z3" s="54" t="s">
        <v>202</v>
      </c>
      <c r="AA3" s="54" t="s">
        <v>174</v>
      </c>
      <c r="AB3" s="54" t="s">
        <v>203</v>
      </c>
      <c r="AC3" s="842"/>
      <c r="AD3" s="50" t="s">
        <v>20</v>
      </c>
      <c r="AE3" s="55" t="s">
        <v>204</v>
      </c>
      <c r="AF3" s="50" t="s">
        <v>205</v>
      </c>
      <c r="AG3" s="50" t="s">
        <v>204</v>
      </c>
      <c r="AH3" s="842"/>
      <c r="AI3" s="50" t="s">
        <v>206</v>
      </c>
      <c r="AJ3" s="842" t="s">
        <v>22</v>
      </c>
      <c r="AK3" s="842"/>
      <c r="AL3" s="873"/>
      <c r="AM3" s="873"/>
      <c r="AN3" s="873"/>
      <c r="AO3" s="873"/>
      <c r="AP3" s="871"/>
      <c r="AQ3" s="871"/>
      <c r="AR3" s="871"/>
      <c r="AS3" s="871"/>
      <c r="AT3" s="871"/>
      <c r="AU3" s="871"/>
      <c r="AV3" s="89" t="s">
        <v>456</v>
      </c>
      <c r="AW3" s="89" t="s">
        <v>457</v>
      </c>
      <c r="AX3" s="89" t="s">
        <v>458</v>
      </c>
      <c r="AY3" s="124" t="s">
        <v>459</v>
      </c>
      <c r="AZ3" s="124" t="s">
        <v>460</v>
      </c>
      <c r="BA3" s="89" t="s">
        <v>456</v>
      </c>
      <c r="BB3" s="89" t="s">
        <v>457</v>
      </c>
      <c r="BC3" s="89" t="s">
        <v>458</v>
      </c>
      <c r="BD3" s="124" t="s">
        <v>459</v>
      </c>
      <c r="BE3" s="124" t="s">
        <v>460</v>
      </c>
      <c r="BF3" s="125"/>
      <c r="BG3" s="125"/>
    </row>
    <row r="4" spans="1:59" ht="87.6" customHeight="1" x14ac:dyDescent="0.25">
      <c r="A4" s="902" t="s">
        <v>66</v>
      </c>
      <c r="B4" s="964" t="s">
        <v>117</v>
      </c>
      <c r="C4" s="964" t="s">
        <v>149</v>
      </c>
      <c r="D4" s="964" t="s">
        <v>94</v>
      </c>
      <c r="E4" s="964" t="s">
        <v>51</v>
      </c>
      <c r="F4" s="971" t="s">
        <v>780</v>
      </c>
      <c r="G4" s="971" t="s">
        <v>781</v>
      </c>
      <c r="H4" s="971" t="s">
        <v>782</v>
      </c>
      <c r="I4" s="1032" t="s">
        <v>783</v>
      </c>
      <c r="J4" s="1034" t="s">
        <v>110</v>
      </c>
      <c r="K4" s="1034">
        <v>1</v>
      </c>
      <c r="L4" s="919">
        <f>IF(J4="Diaria",+(K4/360),IF(J4="Semanal",+(K4/52),IF(J4="Mensual",+(K4/12),IF(J4="Bimestral",+(K4/6),IF(J4="Trimestral",+(K4/4),IF(J4="Semestral",+(K4/2),IF(J4="Anual",+(K4/1),"")))))))</f>
        <v>0.5</v>
      </c>
      <c r="M4" s="1034" t="s">
        <v>88</v>
      </c>
      <c r="N4" s="919">
        <f>IF(M4="Menor al 1% del patrimonio de la Lotería de Bogotá",20%,IF(M4="Entre el 1% y el 3% del patrimonio de la Lotería de Bogotá",40%,IF(M4="Entre el 3% y el 6% del patrimonio de la Lotería de Bogotá",60%,IF(M4="Entre el 6% y el 10% del patrimonio de la Lotería de Bogotá",80%,IF(M4="Mayor al 10% del patrimonio de la Lotería de Bogotá",100%,IF(M4="NA",0%,""))))))</f>
        <v>0</v>
      </c>
      <c r="O4" s="1034" t="s">
        <v>88</v>
      </c>
      <c r="P4" s="919">
        <f>IF(O4="El riesgo afecta la imagen de algún área de la organización",20%,IF(O4="El riesgo afecta la imagen de la entidad internamente, de conocimiento general nivel interno, de junta directiva y accionistas y/o de proveedores",40%,IF(O4="El riesgo afecta la imagen de la entidad con algunos usuarios de relevancia frente al logro de los objetivos",60%,IF(O4="El riesgo afecta la imagen de la entidad con efecto publicitario sostenido a nivel de sector administrativo, nivel departamental o municipal",80%,IF(O4="El riesgo afecta la imagen de la entidad a nivel nacional, con efecto publicitario sostenido a nivel país",100%,IF(O4="NA",0%,""))))))</f>
        <v>0</v>
      </c>
      <c r="Q4" s="1034" t="s">
        <v>47</v>
      </c>
      <c r="R4" s="919">
        <f>IF(Q4="Interrupción de la operación por menos de un día",20%,IF(Q4="Interrupción de la operación por un día completo",40%,IF(Q4="Interrupción de la operación mayor a 1 día y menor a 2 días",60%,IF(Q4="Interrupción de la operación por dos días completos",80%,IF(Q4="Interrupción de la operación por más de dos días",100%,IF(Q4="NA",0%,""))))))</f>
        <v>0.2</v>
      </c>
      <c r="S4" s="1030" t="s">
        <v>75</v>
      </c>
      <c r="T4" s="1030" t="s">
        <v>76</v>
      </c>
      <c r="U4" s="919">
        <f>+MAX(N4,P4,R4)</f>
        <v>0.2</v>
      </c>
      <c r="V4" s="913" t="str">
        <f>IF(L4&lt;=20%,"Muy baja",IF(L4&lt;=40%,"Baja",IF(L4&lt;=60%,"Media",IF(L4&lt;=80%,"Alta",IF(L4&lt;=100%,"Muy alta",IF(L4&gt;=100%,"Muy alta",""))))))</f>
        <v>Media</v>
      </c>
      <c r="W4" s="919">
        <f>+IFERROR(VLOOKUP(V4,formulas!$F$1:$G$6,2,FALSE),"")</f>
        <v>0.6</v>
      </c>
      <c r="X4" s="912" t="str">
        <f>IF(U4=20%,"Leve",IF(U4=40%,"Menor",IF(U4=60%,"Moderado",IF(U4=80%,"Mayor",IF(U4=100%,"Catastrófico","")))))</f>
        <v>Leve</v>
      </c>
      <c r="Y4" s="919">
        <f>+IFERROR(VLOOKUP(X4,formulas!$H$1:$I$6,2,FALSE),"")</f>
        <v>0.2</v>
      </c>
      <c r="Z4" s="912" t="str">
        <f>+IFERROR(VLOOKUP(V4&amp;X4,formulas!$C$2:$D$26,2,FALSE),"")</f>
        <v>Moderado</v>
      </c>
      <c r="AA4" s="919">
        <f>IF(Z4="Bajo",25%,IF(Z4="Moderado",50%,IF(Z4="Alto",75%,IF(Z4="Extremo",100%,""))))</f>
        <v>0.5</v>
      </c>
      <c r="AB4" s="1036"/>
      <c r="AC4" s="57" t="s">
        <v>830</v>
      </c>
      <c r="AD4" s="57" t="s">
        <v>72</v>
      </c>
      <c r="AE4" s="219">
        <f t="shared" ref="AE4:AE37" si="0">IF(AD4="Preventivo",25%,IF(AD4="Detectivo",15%,IF(AD4="Correctivo",10%,"")))</f>
        <v>0.25</v>
      </c>
      <c r="AF4" s="57" t="s">
        <v>217</v>
      </c>
      <c r="AG4" s="219">
        <f>IF(AF4="Manual",15%,IF(AF4="Automático",25%,""))</f>
        <v>0.15</v>
      </c>
      <c r="AH4" s="219">
        <f t="shared" ref="AH4" si="1">+AG4+AE4</f>
        <v>0.4</v>
      </c>
      <c r="AI4" s="652"/>
      <c r="AJ4" s="57" t="s">
        <v>56</v>
      </c>
      <c r="AK4" s="57"/>
      <c r="AL4" s="271">
        <f>+AA4*AH4</f>
        <v>0.2</v>
      </c>
      <c r="AM4" s="271">
        <f>+AA4-AL4</f>
        <v>0.3</v>
      </c>
      <c r="AN4" s="912" t="str">
        <f>+IF(C4="Corrupción","Moderado",IF(AM6&lt;=25%,"Bajo",IF(AM6&lt;=50%,"Moderado",IF(AM6&lt;=75%,"Alto",IF(AM6&gt;75%,"Extremo","")))))</f>
        <v>Bajo</v>
      </c>
      <c r="AO4" s="824" t="s">
        <v>74</v>
      </c>
      <c r="AP4" s="272">
        <v>1</v>
      </c>
      <c r="AQ4" s="1032" t="s">
        <v>869</v>
      </c>
      <c r="AR4" s="1032" t="s">
        <v>870</v>
      </c>
      <c r="AS4" s="1038">
        <v>45658</v>
      </c>
      <c r="AT4" s="1038">
        <v>46022</v>
      </c>
      <c r="AU4" s="1032" t="s">
        <v>724</v>
      </c>
      <c r="AV4" s="220"/>
      <c r="AW4" s="220"/>
      <c r="AX4" s="220"/>
      <c r="AY4" s="220"/>
      <c r="AZ4" s="220"/>
      <c r="BA4" s="220"/>
      <c r="BB4" s="220"/>
      <c r="BC4" s="220"/>
      <c r="BD4" s="220"/>
      <c r="BE4" s="220"/>
      <c r="BF4" s="246"/>
      <c r="BG4" s="246"/>
    </row>
    <row r="5" spans="1:59" ht="87.6" customHeight="1" x14ac:dyDescent="0.25">
      <c r="A5" s="902"/>
      <c r="B5" s="964"/>
      <c r="C5" s="964"/>
      <c r="D5" s="964"/>
      <c r="E5" s="964"/>
      <c r="F5" s="971"/>
      <c r="G5" s="971"/>
      <c r="H5" s="971"/>
      <c r="I5" s="1032"/>
      <c r="J5" s="1034"/>
      <c r="K5" s="1034"/>
      <c r="L5" s="919"/>
      <c r="M5" s="1034"/>
      <c r="N5" s="919"/>
      <c r="O5" s="1034"/>
      <c r="P5" s="919"/>
      <c r="Q5" s="1034"/>
      <c r="R5" s="919"/>
      <c r="S5" s="1030"/>
      <c r="T5" s="1030"/>
      <c r="U5" s="919">
        <f t="shared" ref="U5:U37" si="2">+MAX(N5,P5,R5)</f>
        <v>0</v>
      </c>
      <c r="V5" s="905"/>
      <c r="W5" s="919" t="str">
        <f>+IFERROR(VLOOKUP(V5,formulas!$F$1:$G$6,2,FALSE),"")</f>
        <v/>
      </c>
      <c r="X5" s="814"/>
      <c r="Y5" s="919" t="str">
        <f>+IFERROR(VLOOKUP(X5,formulas!$H$1:$I$6,2,FALSE),"")</f>
        <v/>
      </c>
      <c r="Z5" s="814"/>
      <c r="AA5" s="919" t="str">
        <f t="shared" ref="AA5:AA37" si="3">IF(Z5="Bajo",25%,IF(Z5="Moderado",50%,IF(Z5="Alto",75%,IF(Z5="Extremo",100%,""))))</f>
        <v/>
      </c>
      <c r="AB5" s="1036"/>
      <c r="AC5" s="57" t="s">
        <v>831</v>
      </c>
      <c r="AD5" s="57" t="s">
        <v>54</v>
      </c>
      <c r="AE5" s="219">
        <f t="shared" si="0"/>
        <v>0.15</v>
      </c>
      <c r="AF5" s="57" t="s">
        <v>217</v>
      </c>
      <c r="AG5" s="219">
        <f t="shared" ref="AG5:AG37" si="4">IF(AF5="Manual",15%,IF(AF5="Automático",25%,""))</f>
        <v>0.15</v>
      </c>
      <c r="AH5" s="219">
        <f t="shared" ref="AH5:AH37" si="5">+AG5+AE5</f>
        <v>0.3</v>
      </c>
      <c r="AI5" s="652"/>
      <c r="AJ5" s="57" t="s">
        <v>56</v>
      </c>
      <c r="AK5" s="57"/>
      <c r="AL5" s="271">
        <f>+AM4*AH5</f>
        <v>0.09</v>
      </c>
      <c r="AM5" s="271">
        <f>+AM4-AL5</f>
        <v>0.21</v>
      </c>
      <c r="AN5" s="814"/>
      <c r="AO5" s="824"/>
      <c r="AP5" s="272">
        <v>2</v>
      </c>
      <c r="AQ5" s="1032"/>
      <c r="AR5" s="1032"/>
      <c r="AS5" s="1038"/>
      <c r="AT5" s="1038"/>
      <c r="AU5" s="1032"/>
      <c r="AV5" s="246"/>
      <c r="AW5" s="246"/>
      <c r="AX5" s="246"/>
      <c r="AY5" s="246"/>
      <c r="AZ5" s="246"/>
      <c r="BA5" s="246"/>
      <c r="BB5" s="246"/>
      <c r="BC5" s="246"/>
      <c r="BD5" s="246"/>
      <c r="BE5" s="246"/>
      <c r="BF5" s="246"/>
      <c r="BG5" s="246"/>
    </row>
    <row r="6" spans="1:59" ht="87.6" customHeight="1" thickBot="1" x14ac:dyDescent="0.3">
      <c r="A6" s="903"/>
      <c r="B6" s="965"/>
      <c r="C6" s="965"/>
      <c r="D6" s="965"/>
      <c r="E6" s="965"/>
      <c r="F6" s="970"/>
      <c r="G6" s="970"/>
      <c r="H6" s="970"/>
      <c r="I6" s="1033"/>
      <c r="J6" s="1035"/>
      <c r="K6" s="1035"/>
      <c r="L6" s="920"/>
      <c r="M6" s="1035"/>
      <c r="N6" s="920"/>
      <c r="O6" s="1035"/>
      <c r="P6" s="920"/>
      <c r="Q6" s="1035"/>
      <c r="R6" s="920"/>
      <c r="S6" s="1031"/>
      <c r="T6" s="1031"/>
      <c r="U6" s="920">
        <f t="shared" si="2"/>
        <v>0</v>
      </c>
      <c r="V6" s="1028"/>
      <c r="W6" s="920" t="str">
        <f>+IFERROR(VLOOKUP(V6,formulas!$F$1:$G$6,2,FALSE),"")</f>
        <v/>
      </c>
      <c r="X6" s="815"/>
      <c r="Y6" s="920" t="str">
        <f>+IFERROR(VLOOKUP(X6,formulas!$H$1:$I$6,2,FALSE),"")</f>
        <v/>
      </c>
      <c r="Z6" s="815"/>
      <c r="AA6" s="920" t="str">
        <f t="shared" si="3"/>
        <v/>
      </c>
      <c r="AB6" s="1037"/>
      <c r="AC6" s="369" t="s">
        <v>832</v>
      </c>
      <c r="AD6" s="369" t="s">
        <v>54</v>
      </c>
      <c r="AE6" s="222">
        <f t="shared" si="0"/>
        <v>0.15</v>
      </c>
      <c r="AF6" s="369" t="s">
        <v>217</v>
      </c>
      <c r="AG6" s="222">
        <f t="shared" si="4"/>
        <v>0.15</v>
      </c>
      <c r="AH6" s="222">
        <f t="shared" si="5"/>
        <v>0.3</v>
      </c>
      <c r="AI6" s="654"/>
      <c r="AJ6" s="369" t="s">
        <v>56</v>
      </c>
      <c r="AK6" s="369"/>
      <c r="AL6" s="277">
        <f>+AM5*AH6</f>
        <v>6.3E-2</v>
      </c>
      <c r="AM6" s="277">
        <f>+AM5-AL6</f>
        <v>0.14699999999999999</v>
      </c>
      <c r="AN6" s="815"/>
      <c r="AO6" s="825"/>
      <c r="AP6" s="227">
        <v>3</v>
      </c>
      <c r="AQ6" s="370" t="s">
        <v>871</v>
      </c>
      <c r="AR6" s="370" t="s">
        <v>870</v>
      </c>
      <c r="AS6" s="371">
        <v>45658</v>
      </c>
      <c r="AT6" s="371">
        <v>46021</v>
      </c>
      <c r="AU6" s="370" t="s">
        <v>872</v>
      </c>
      <c r="AV6" s="278"/>
      <c r="AW6" s="278"/>
      <c r="AX6" s="278"/>
      <c r="AY6" s="278"/>
      <c r="AZ6" s="278"/>
      <c r="BA6" s="278"/>
      <c r="BB6" s="278"/>
      <c r="BC6" s="278"/>
      <c r="BD6" s="278"/>
      <c r="BE6" s="278"/>
      <c r="BF6" s="278"/>
      <c r="BG6" s="278"/>
    </row>
    <row r="7" spans="1:59" ht="87.6" customHeight="1" x14ac:dyDescent="0.25">
      <c r="A7" s="901" t="s">
        <v>219</v>
      </c>
      <c r="B7" s="963" t="s">
        <v>117</v>
      </c>
      <c r="C7" s="963" t="s">
        <v>107</v>
      </c>
      <c r="D7" s="963" t="s">
        <v>94</v>
      </c>
      <c r="E7" s="963" t="s">
        <v>106</v>
      </c>
      <c r="F7" s="969" t="s">
        <v>784</v>
      </c>
      <c r="G7" s="969" t="s">
        <v>785</v>
      </c>
      <c r="H7" s="969" t="s">
        <v>786</v>
      </c>
      <c r="I7" s="969" t="s">
        <v>787</v>
      </c>
      <c r="J7" s="963" t="s">
        <v>110</v>
      </c>
      <c r="K7" s="963">
        <v>1</v>
      </c>
      <c r="L7" s="948">
        <f t="shared" ref="L7:L37" si="6">IF(J7="Diaria",+(K7/360),IF(J7="Semanal",+(K7/52),IF(J7="Mensual",+(K7/12),IF(J7="Bimestral",+(K7/6),IF(J7="Trimestral",+(K7/4),IF(J7="Semestral",+(K7/2),IF(J7="Anual",+(K7/1),"")))))))</f>
        <v>0.5</v>
      </c>
      <c r="M7" s="963" t="s">
        <v>78</v>
      </c>
      <c r="N7" s="948">
        <f t="shared" ref="N7:N37" si="7">IF(M7="Menor al 1% del patrimonio de la Lotería de Bogotá",20%,IF(M7="Entre el 1% y el 3% del patrimonio de la Lotería de Bogotá",40%,IF(M7="Entre el 3% y el 6% del patrimonio de la Lotería de Bogotá",60%,IF(M7="Entre el 6% y el 10% del patrimonio de la Lotería de Bogotá",80%,IF(M7="Mayor al 10% del patrimonio de la Lotería de Bogotá",100%,IF(M7="NA",0%,""))))))</f>
        <v>0.6</v>
      </c>
      <c r="O7" s="963" t="s">
        <v>63</v>
      </c>
      <c r="P7" s="948">
        <f t="shared" ref="P7:P37" si="8">IF(O7="El riesgo afecta la imagen de algún área de la organización",20%,IF(O7="El riesgo afecta la imagen de la entidad internamente, de conocimiento general nivel interno, de junta directiva y accionistas y/o de proveedores",40%,IF(O7="El riesgo afecta la imagen de la entidad con algunos usuarios de relevancia frente al logro de los objetivos",60%,IF(O7="El riesgo afecta la imagen de la entidad con efecto publicitario sostenido a nivel de sector administrativo, nivel departamental o municipal",80%,IF(O7="El riesgo afecta la imagen de la entidad a nivel nacional, con efecto publicitario sostenido a nivel país",100%,IF(O7="NA",0%,""))))))</f>
        <v>0.4</v>
      </c>
      <c r="Q7" s="963" t="s">
        <v>88</v>
      </c>
      <c r="R7" s="948">
        <f t="shared" ref="R7:R37" si="9">IF(Q7="Interrupción de la operación por menos de un día",20%,IF(Q7="Interrupción de la operación por un día completo",40%,IF(Q7="Interrupción de la operación mayor a 1 día y menor a 2 días",60%,IF(Q7="Interrupción de la operación por dos días completos",80%,IF(Q7="Interrupción de la operación por más de dos días",100%,IF(Q7="NA",0%,""))))))</f>
        <v>0</v>
      </c>
      <c r="S7" s="1041" t="s">
        <v>75</v>
      </c>
      <c r="T7" s="1041" t="s">
        <v>76</v>
      </c>
      <c r="U7" s="948">
        <f t="shared" si="2"/>
        <v>0.6</v>
      </c>
      <c r="V7" s="913" t="str">
        <f t="shared" ref="V7:V37" si="10">IF(L7&lt;=20%,"Muy baja",IF(L7&lt;=40%,"Baja",IF(L7&lt;=60%,"Media",IF(L7&lt;=80%,"Alta",IF(L7&lt;=100%,"Muy alta",IF(L7&gt;=100%,"Muy alta",""))))))</f>
        <v>Media</v>
      </c>
      <c r="W7" s="948">
        <f>+IFERROR(VLOOKUP(V7,formulas!$F$1:$G$6,2,FALSE),"")</f>
        <v>0.6</v>
      </c>
      <c r="X7" s="813" t="str">
        <f t="shared" ref="X7:X37" si="11">IF(U7=20%,"Leve",IF(U7=40%,"Menor",IF(U7=60%,"Moderado",IF(U7=80%,"Mayor",IF(U7=100%,"Catastrófico","")))))</f>
        <v>Moderado</v>
      </c>
      <c r="Y7" s="948">
        <f>+IFERROR(VLOOKUP(X7,formulas!$H$1:$I$6,2,FALSE),"")</f>
        <v>0.6</v>
      </c>
      <c r="Z7" s="813" t="str">
        <f>+IFERROR(VLOOKUP(V7&amp;X7,formulas!$C$2:$D$26,2,FALSE),"")</f>
        <v>Moderado</v>
      </c>
      <c r="AA7" s="948">
        <f t="shared" si="3"/>
        <v>0.5</v>
      </c>
      <c r="AB7" s="1045"/>
      <c r="AC7" s="79" t="s">
        <v>833</v>
      </c>
      <c r="AD7" s="79" t="s">
        <v>72</v>
      </c>
      <c r="AE7" s="225">
        <f t="shared" si="0"/>
        <v>0.25</v>
      </c>
      <c r="AF7" s="79" t="s">
        <v>217</v>
      </c>
      <c r="AG7" s="225">
        <f t="shared" si="4"/>
        <v>0.15</v>
      </c>
      <c r="AH7" s="225">
        <f t="shared" si="5"/>
        <v>0.4</v>
      </c>
      <c r="AI7" s="694"/>
      <c r="AJ7" s="79" t="s">
        <v>39</v>
      </c>
      <c r="AK7" s="79" t="s">
        <v>854</v>
      </c>
      <c r="AL7" s="283">
        <f t="shared" ref="AL7:AL37" si="12">+AA7*AH7</f>
        <v>0.2</v>
      </c>
      <c r="AM7" s="283">
        <f t="shared" ref="AM7:AM37" si="13">+AA7-AL7</f>
        <v>0.3</v>
      </c>
      <c r="AN7" s="813" t="str">
        <f>+IF(C7="Corrupción","Moderado",IF(AM10&lt;=25%,"Bajo",IF(AM10&lt;=50%,"Moderado",IF(AM10&lt;=75%,"Alto",IF(AM10&gt;75%,"Extremo","")))))</f>
        <v>Bajo</v>
      </c>
      <c r="AO7" s="823" t="s">
        <v>74</v>
      </c>
      <c r="AP7" s="377">
        <v>1</v>
      </c>
      <c r="AQ7" s="373" t="s">
        <v>873</v>
      </c>
      <c r="AR7" s="170" t="s">
        <v>874</v>
      </c>
      <c r="AS7" s="372">
        <v>45658</v>
      </c>
      <c r="AT7" s="372">
        <v>46021</v>
      </c>
      <c r="AU7" s="373" t="s">
        <v>875</v>
      </c>
      <c r="AV7" s="377"/>
      <c r="AW7" s="377"/>
      <c r="AX7" s="377"/>
      <c r="AY7" s="377"/>
      <c r="AZ7" s="377"/>
      <c r="BA7" s="377"/>
      <c r="BB7" s="377"/>
      <c r="BC7" s="377"/>
      <c r="BD7" s="377"/>
      <c r="BE7" s="377"/>
      <c r="BF7" s="377"/>
      <c r="BG7" s="377"/>
    </row>
    <row r="8" spans="1:59" ht="87.6" customHeight="1" x14ac:dyDescent="0.25">
      <c r="A8" s="902"/>
      <c r="B8" s="964"/>
      <c r="C8" s="964"/>
      <c r="D8" s="964"/>
      <c r="E8" s="964"/>
      <c r="F8" s="971"/>
      <c r="G8" s="971"/>
      <c r="H8" s="971"/>
      <c r="I8" s="971"/>
      <c r="J8" s="964"/>
      <c r="K8" s="964"/>
      <c r="L8" s="919"/>
      <c r="M8" s="964"/>
      <c r="N8" s="919"/>
      <c r="O8" s="964"/>
      <c r="P8" s="919"/>
      <c r="Q8" s="964"/>
      <c r="R8" s="919"/>
      <c r="S8" s="1044"/>
      <c r="T8" s="1044"/>
      <c r="U8" s="919"/>
      <c r="V8" s="905"/>
      <c r="W8" s="919"/>
      <c r="X8" s="814"/>
      <c r="Y8" s="919"/>
      <c r="Z8" s="814"/>
      <c r="AA8" s="919"/>
      <c r="AB8" s="1036"/>
      <c r="AC8" s="61" t="s">
        <v>834</v>
      </c>
      <c r="AD8" s="61" t="s">
        <v>72</v>
      </c>
      <c r="AE8" s="219">
        <f t="shared" si="0"/>
        <v>0.25</v>
      </c>
      <c r="AF8" s="61" t="s">
        <v>217</v>
      </c>
      <c r="AG8" s="219">
        <f t="shared" si="4"/>
        <v>0.15</v>
      </c>
      <c r="AH8" s="219">
        <f t="shared" si="5"/>
        <v>0.4</v>
      </c>
      <c r="AI8" s="695"/>
      <c r="AJ8" s="61" t="s">
        <v>39</v>
      </c>
      <c r="AK8" s="61" t="s">
        <v>855</v>
      </c>
      <c r="AL8" s="271">
        <f>+AM7*AH8</f>
        <v>0.12</v>
      </c>
      <c r="AM8" s="271">
        <f>+AM7-AL8</f>
        <v>0.18</v>
      </c>
      <c r="AN8" s="814"/>
      <c r="AO8" s="824"/>
      <c r="AP8" s="77">
        <v>2</v>
      </c>
      <c r="AQ8" s="58" t="s">
        <v>876</v>
      </c>
      <c r="AR8" s="58" t="s">
        <v>877</v>
      </c>
      <c r="AS8" s="365">
        <v>45658</v>
      </c>
      <c r="AT8" s="365">
        <v>46021</v>
      </c>
      <c r="AU8" s="366" t="s">
        <v>878</v>
      </c>
      <c r="AV8" s="77"/>
      <c r="AW8" s="77"/>
      <c r="AX8" s="77"/>
      <c r="AY8" s="77"/>
      <c r="AZ8" s="77"/>
      <c r="BA8" s="77"/>
      <c r="BB8" s="77"/>
      <c r="BC8" s="77"/>
      <c r="BD8" s="77"/>
      <c r="BE8" s="77"/>
      <c r="BF8" s="77"/>
      <c r="BG8" s="77"/>
    </row>
    <row r="9" spans="1:59" ht="87.6" customHeight="1" x14ac:dyDescent="0.25">
      <c r="A9" s="902"/>
      <c r="B9" s="964"/>
      <c r="C9" s="964"/>
      <c r="D9" s="964"/>
      <c r="E9" s="964"/>
      <c r="F9" s="971"/>
      <c r="G9" s="971"/>
      <c r="H9" s="971"/>
      <c r="I9" s="971"/>
      <c r="J9" s="964"/>
      <c r="K9" s="964"/>
      <c r="L9" s="919"/>
      <c r="M9" s="964"/>
      <c r="N9" s="919"/>
      <c r="O9" s="964"/>
      <c r="P9" s="919"/>
      <c r="Q9" s="964"/>
      <c r="R9" s="919"/>
      <c r="S9" s="1044"/>
      <c r="T9" s="1044"/>
      <c r="U9" s="919"/>
      <c r="V9" s="905"/>
      <c r="W9" s="919"/>
      <c r="X9" s="814"/>
      <c r="Y9" s="919"/>
      <c r="Z9" s="814"/>
      <c r="AA9" s="919"/>
      <c r="AB9" s="1036"/>
      <c r="AC9" s="61" t="s">
        <v>835</v>
      </c>
      <c r="AD9" s="61" t="s">
        <v>54</v>
      </c>
      <c r="AE9" s="219">
        <f t="shared" si="0"/>
        <v>0.15</v>
      </c>
      <c r="AF9" s="61" t="s">
        <v>217</v>
      </c>
      <c r="AG9" s="219">
        <f t="shared" si="4"/>
        <v>0.15</v>
      </c>
      <c r="AH9" s="219">
        <f t="shared" si="5"/>
        <v>0.3</v>
      </c>
      <c r="AI9" s="695"/>
      <c r="AJ9" s="61" t="s">
        <v>39</v>
      </c>
      <c r="AK9" s="61" t="s">
        <v>856</v>
      </c>
      <c r="AL9" s="271">
        <f>+AM8*AH9</f>
        <v>5.3999999999999999E-2</v>
      </c>
      <c r="AM9" s="271">
        <f>+AM8-AL9</f>
        <v>0.126</v>
      </c>
      <c r="AN9" s="814"/>
      <c r="AO9" s="824"/>
      <c r="AP9" s="77">
        <v>3</v>
      </c>
      <c r="AQ9" s="62" t="s">
        <v>879</v>
      </c>
      <c r="AR9" s="62" t="s">
        <v>874</v>
      </c>
      <c r="AS9" s="365">
        <v>45658</v>
      </c>
      <c r="AT9" s="365">
        <v>46021</v>
      </c>
      <c r="AU9" s="74" t="s">
        <v>880</v>
      </c>
      <c r="AV9" s="77"/>
      <c r="AW9" s="77"/>
      <c r="AX9" s="77"/>
      <c r="AY9" s="77"/>
      <c r="AZ9" s="77"/>
      <c r="BA9" s="77"/>
      <c r="BB9" s="77"/>
      <c r="BC9" s="77"/>
      <c r="BD9" s="77"/>
      <c r="BE9" s="77"/>
      <c r="BF9" s="77"/>
      <c r="BG9" s="77"/>
    </row>
    <row r="10" spans="1:59" ht="87.6" customHeight="1" x14ac:dyDescent="0.25">
      <c r="A10" s="902"/>
      <c r="B10" s="964"/>
      <c r="C10" s="964"/>
      <c r="D10" s="964"/>
      <c r="E10" s="964"/>
      <c r="F10" s="971"/>
      <c r="G10" s="971"/>
      <c r="H10" s="971"/>
      <c r="I10" s="971"/>
      <c r="J10" s="964"/>
      <c r="K10" s="964"/>
      <c r="L10" s="919"/>
      <c r="M10" s="964"/>
      <c r="N10" s="919"/>
      <c r="O10" s="964"/>
      <c r="P10" s="919"/>
      <c r="Q10" s="964"/>
      <c r="R10" s="919"/>
      <c r="S10" s="1044"/>
      <c r="T10" s="1044"/>
      <c r="U10" s="919"/>
      <c r="V10" s="905"/>
      <c r="W10" s="919"/>
      <c r="X10" s="814"/>
      <c r="Y10" s="919"/>
      <c r="Z10" s="814"/>
      <c r="AA10" s="919"/>
      <c r="AB10" s="1036"/>
      <c r="AC10" s="57" t="s">
        <v>836</v>
      </c>
      <c r="AD10" s="57" t="s">
        <v>54</v>
      </c>
      <c r="AE10" s="219">
        <f t="shared" si="0"/>
        <v>0.15</v>
      </c>
      <c r="AF10" s="57" t="s">
        <v>217</v>
      </c>
      <c r="AG10" s="219">
        <f t="shared" si="4"/>
        <v>0.15</v>
      </c>
      <c r="AH10" s="219">
        <f t="shared" si="5"/>
        <v>0.3</v>
      </c>
      <c r="AI10" s="695"/>
      <c r="AJ10" s="57" t="s">
        <v>39</v>
      </c>
      <c r="AK10" s="57" t="s">
        <v>857</v>
      </c>
      <c r="AL10" s="271">
        <f>+AM9*AH10</f>
        <v>3.78E-2</v>
      </c>
      <c r="AM10" s="271">
        <f>+AM9-AL10</f>
        <v>8.8200000000000001E-2</v>
      </c>
      <c r="AN10" s="814"/>
      <c r="AO10" s="824"/>
      <c r="AP10" s="77">
        <v>4</v>
      </c>
      <c r="AQ10" s="59" t="s">
        <v>881</v>
      </c>
      <c r="AR10" s="59" t="s">
        <v>882</v>
      </c>
      <c r="AS10" s="365">
        <v>45658</v>
      </c>
      <c r="AT10" s="365">
        <v>46021</v>
      </c>
      <c r="AU10" s="59" t="s">
        <v>883</v>
      </c>
      <c r="AV10" s="77"/>
      <c r="AW10" s="77"/>
      <c r="AX10" s="77"/>
      <c r="AY10" s="77"/>
      <c r="AZ10" s="77"/>
      <c r="BA10" s="77"/>
      <c r="BB10" s="77"/>
      <c r="BC10" s="77"/>
      <c r="BD10" s="77"/>
      <c r="BE10" s="77"/>
      <c r="BF10" s="77"/>
      <c r="BG10" s="77"/>
    </row>
    <row r="11" spans="1:59" ht="87.6" customHeight="1" thickBot="1" x14ac:dyDescent="0.3">
      <c r="A11" s="902"/>
      <c r="B11" s="964"/>
      <c r="C11" s="964"/>
      <c r="D11" s="964"/>
      <c r="E11" s="964"/>
      <c r="F11" s="971"/>
      <c r="G11" s="971"/>
      <c r="H11" s="971"/>
      <c r="I11" s="971"/>
      <c r="J11" s="964"/>
      <c r="K11" s="964"/>
      <c r="L11" s="919"/>
      <c r="M11" s="964"/>
      <c r="N11" s="919"/>
      <c r="O11" s="964"/>
      <c r="P11" s="919"/>
      <c r="Q11" s="964"/>
      <c r="R11" s="919"/>
      <c r="S11" s="1044"/>
      <c r="T11" s="1044"/>
      <c r="U11" s="919"/>
      <c r="V11" s="1028"/>
      <c r="W11" s="919"/>
      <c r="X11" s="815"/>
      <c r="Y11" s="919"/>
      <c r="Z11" s="815"/>
      <c r="AA11" s="919"/>
      <c r="AB11" s="1036"/>
      <c r="AC11" s="61" t="s">
        <v>837</v>
      </c>
      <c r="AD11" s="673"/>
      <c r="AE11" s="219" t="str">
        <f t="shared" si="0"/>
        <v/>
      </c>
      <c r="AF11" s="61"/>
      <c r="AG11" s="219" t="str">
        <f t="shared" si="4"/>
        <v/>
      </c>
      <c r="AH11" s="219" t="e">
        <f t="shared" si="5"/>
        <v>#VALUE!</v>
      </c>
      <c r="AI11" s="695"/>
      <c r="AJ11" s="61" t="s">
        <v>56</v>
      </c>
      <c r="AK11" s="61"/>
      <c r="AL11" s="271" t="e">
        <f>+AM10*AH11</f>
        <v>#VALUE!</v>
      </c>
      <c r="AM11" s="271" t="e">
        <f>+AM10-AL11</f>
        <v>#VALUE!</v>
      </c>
      <c r="AN11" s="815"/>
      <c r="AO11" s="824"/>
      <c r="AP11" s="77">
        <v>5</v>
      </c>
      <c r="AQ11" s="59" t="s">
        <v>884</v>
      </c>
      <c r="AR11" s="59" t="s">
        <v>882</v>
      </c>
      <c r="AS11" s="365">
        <v>45658</v>
      </c>
      <c r="AT11" s="365">
        <v>46021</v>
      </c>
      <c r="AU11" s="59" t="s">
        <v>885</v>
      </c>
      <c r="AV11" s="77"/>
      <c r="AW11" s="77"/>
      <c r="AX11" s="77"/>
      <c r="AY11" s="77"/>
      <c r="AZ11" s="77"/>
      <c r="BA11" s="77"/>
      <c r="BB11" s="77"/>
      <c r="BC11" s="77"/>
      <c r="BD11" s="77"/>
      <c r="BE11" s="77"/>
      <c r="BF11" s="77"/>
      <c r="BG11" s="77"/>
    </row>
    <row r="12" spans="1:59" ht="87.6" customHeight="1" x14ac:dyDescent="0.25">
      <c r="A12" s="902" t="s">
        <v>66</v>
      </c>
      <c r="B12" s="964" t="s">
        <v>117</v>
      </c>
      <c r="C12" s="964" t="s">
        <v>107</v>
      </c>
      <c r="D12" s="964" t="s">
        <v>94</v>
      </c>
      <c r="E12" s="964" t="s">
        <v>51</v>
      </c>
      <c r="F12" s="971" t="s">
        <v>788</v>
      </c>
      <c r="G12" s="971" t="s">
        <v>789</v>
      </c>
      <c r="H12" s="971" t="s">
        <v>790</v>
      </c>
      <c r="I12" s="971" t="s">
        <v>791</v>
      </c>
      <c r="J12" s="964" t="s">
        <v>110</v>
      </c>
      <c r="K12" s="964">
        <v>1</v>
      </c>
      <c r="L12" s="919">
        <f t="shared" si="6"/>
        <v>0.5</v>
      </c>
      <c r="M12" s="964" t="s">
        <v>45</v>
      </c>
      <c r="N12" s="919">
        <f t="shared" si="7"/>
        <v>0.2</v>
      </c>
      <c r="O12" s="964" t="s">
        <v>88</v>
      </c>
      <c r="P12" s="919">
        <f t="shared" si="8"/>
        <v>0</v>
      </c>
      <c r="Q12" s="964" t="s">
        <v>88</v>
      </c>
      <c r="R12" s="919">
        <f t="shared" si="9"/>
        <v>0</v>
      </c>
      <c r="S12" s="1044" t="s">
        <v>88</v>
      </c>
      <c r="T12" s="1044" t="s">
        <v>60</v>
      </c>
      <c r="U12" s="919">
        <f t="shared" si="2"/>
        <v>0.2</v>
      </c>
      <c r="V12" s="913" t="str">
        <f t="shared" si="10"/>
        <v>Media</v>
      </c>
      <c r="W12" s="919">
        <f>+IFERROR(VLOOKUP(V12,formulas!$F$1:$G$6,2,FALSE),"")</f>
        <v>0.6</v>
      </c>
      <c r="X12" s="813" t="str">
        <f t="shared" si="11"/>
        <v>Leve</v>
      </c>
      <c r="Y12" s="919">
        <f>+IFERROR(VLOOKUP(X12,formulas!$H$1:$I$6,2,FALSE),"")</f>
        <v>0.2</v>
      </c>
      <c r="Z12" s="813" t="str">
        <f>+IFERROR(VLOOKUP(V12&amp;X12,formulas!$C$2:$D$26,2,FALSE),"")</f>
        <v>Moderado</v>
      </c>
      <c r="AA12" s="919">
        <f t="shared" si="3"/>
        <v>0.5</v>
      </c>
      <c r="AB12" s="1047" t="s">
        <v>827</v>
      </c>
      <c r="AC12" s="61" t="s">
        <v>834</v>
      </c>
      <c r="AD12" s="61" t="s">
        <v>72</v>
      </c>
      <c r="AE12" s="219">
        <f t="shared" si="0"/>
        <v>0.25</v>
      </c>
      <c r="AF12" s="61" t="s">
        <v>217</v>
      </c>
      <c r="AG12" s="219">
        <f t="shared" si="4"/>
        <v>0.15</v>
      </c>
      <c r="AH12" s="219">
        <f t="shared" si="5"/>
        <v>0.4</v>
      </c>
      <c r="AI12" s="695"/>
      <c r="AJ12" s="61" t="s">
        <v>39</v>
      </c>
      <c r="AK12" s="61" t="s">
        <v>858</v>
      </c>
      <c r="AL12" s="271">
        <f t="shared" si="12"/>
        <v>0.2</v>
      </c>
      <c r="AM12" s="271">
        <f t="shared" si="13"/>
        <v>0.3</v>
      </c>
      <c r="AN12" s="813" t="str">
        <f>+IF(C12="Corrupción","Moderado",IF(AM14&lt;=25%,"Bajo",IF(AM14&lt;=50%,"Moderado",IF(AM14&lt;=75%,"Alto",IF(AM14&gt;75%,"Extremo","")))))</f>
        <v>Bajo</v>
      </c>
      <c r="AO12" s="824" t="s">
        <v>74</v>
      </c>
      <c r="AP12" s="77">
        <v>1</v>
      </c>
      <c r="AQ12" s="378" t="s">
        <v>886</v>
      </c>
      <c r="AR12" s="62" t="s">
        <v>870</v>
      </c>
      <c r="AS12" s="73">
        <v>45658</v>
      </c>
      <c r="AT12" s="73">
        <v>46022</v>
      </c>
      <c r="AU12" s="378" t="s">
        <v>887</v>
      </c>
      <c r="AV12" s="77"/>
      <c r="AW12" s="77"/>
      <c r="AX12" s="77"/>
      <c r="AY12" s="77"/>
      <c r="AZ12" s="77"/>
      <c r="BA12" s="77"/>
      <c r="BB12" s="77"/>
      <c r="BC12" s="77"/>
      <c r="BD12" s="77"/>
      <c r="BE12" s="77"/>
      <c r="BF12" s="77"/>
      <c r="BG12" s="77"/>
    </row>
    <row r="13" spans="1:59" ht="87.6" customHeight="1" x14ac:dyDescent="0.25">
      <c r="A13" s="902"/>
      <c r="B13" s="964"/>
      <c r="C13" s="964"/>
      <c r="D13" s="964"/>
      <c r="E13" s="964"/>
      <c r="F13" s="971"/>
      <c r="G13" s="971"/>
      <c r="H13" s="971"/>
      <c r="I13" s="971"/>
      <c r="J13" s="964"/>
      <c r="K13" s="964"/>
      <c r="L13" s="919"/>
      <c r="M13" s="964"/>
      <c r="N13" s="919"/>
      <c r="O13" s="964"/>
      <c r="P13" s="919"/>
      <c r="Q13" s="964"/>
      <c r="R13" s="919"/>
      <c r="S13" s="1044"/>
      <c r="T13" s="1044"/>
      <c r="U13" s="919">
        <f t="shared" si="2"/>
        <v>0</v>
      </c>
      <c r="V13" s="905"/>
      <c r="W13" s="919" t="str">
        <f>+IFERROR(VLOOKUP(V13,formulas!$F$1:$G$6,2,FALSE),"")</f>
        <v/>
      </c>
      <c r="X13" s="814"/>
      <c r="Y13" s="919" t="str">
        <f>+IFERROR(VLOOKUP(X13,formulas!$H$1:$I$6,2,FALSE),"")</f>
        <v/>
      </c>
      <c r="Z13" s="814"/>
      <c r="AA13" s="919" t="str">
        <f t="shared" si="3"/>
        <v/>
      </c>
      <c r="AB13" s="1047"/>
      <c r="AC13" s="61" t="s">
        <v>838</v>
      </c>
      <c r="AD13" s="61" t="s">
        <v>72</v>
      </c>
      <c r="AE13" s="219">
        <f t="shared" si="0"/>
        <v>0.25</v>
      </c>
      <c r="AF13" s="61" t="s">
        <v>217</v>
      </c>
      <c r="AG13" s="219">
        <f t="shared" si="4"/>
        <v>0.15</v>
      </c>
      <c r="AH13" s="219">
        <f t="shared" si="5"/>
        <v>0.4</v>
      </c>
      <c r="AI13" s="695"/>
      <c r="AJ13" s="61" t="s">
        <v>39</v>
      </c>
      <c r="AK13" s="61" t="s">
        <v>859</v>
      </c>
      <c r="AL13" s="271">
        <f>+AM12*AH13</f>
        <v>0.12</v>
      </c>
      <c r="AM13" s="271">
        <f>+AM12-AL13</f>
        <v>0.18</v>
      </c>
      <c r="AN13" s="814"/>
      <c r="AO13" s="824"/>
      <c r="AP13" s="77">
        <v>2</v>
      </c>
      <c r="AQ13" s="61" t="s">
        <v>888</v>
      </c>
      <c r="AR13" s="61" t="s">
        <v>870</v>
      </c>
      <c r="AS13" s="73">
        <v>45658</v>
      </c>
      <c r="AT13" s="73">
        <v>46022</v>
      </c>
      <c r="AU13" s="378" t="s">
        <v>889</v>
      </c>
      <c r="AV13" s="77"/>
      <c r="AW13" s="77"/>
      <c r="AX13" s="77"/>
      <c r="AY13" s="77"/>
      <c r="AZ13" s="77"/>
      <c r="BA13" s="77"/>
      <c r="BB13" s="77"/>
      <c r="BC13" s="77"/>
      <c r="BD13" s="77"/>
      <c r="BE13" s="77"/>
      <c r="BF13" s="77"/>
      <c r="BG13" s="77"/>
    </row>
    <row r="14" spans="1:59" ht="87.6" customHeight="1" thickBot="1" x14ac:dyDescent="0.3">
      <c r="A14" s="903"/>
      <c r="B14" s="965"/>
      <c r="C14" s="965"/>
      <c r="D14" s="965"/>
      <c r="E14" s="965"/>
      <c r="F14" s="970"/>
      <c r="G14" s="970"/>
      <c r="H14" s="970"/>
      <c r="I14" s="970"/>
      <c r="J14" s="965"/>
      <c r="K14" s="965"/>
      <c r="L14" s="920"/>
      <c r="M14" s="965"/>
      <c r="N14" s="920"/>
      <c r="O14" s="965"/>
      <c r="P14" s="920"/>
      <c r="Q14" s="965"/>
      <c r="R14" s="920"/>
      <c r="S14" s="1042"/>
      <c r="T14" s="1042"/>
      <c r="U14" s="920">
        <f t="shared" si="2"/>
        <v>0</v>
      </c>
      <c r="V14" s="1028"/>
      <c r="W14" s="920" t="str">
        <f>+IFERROR(VLOOKUP(V14,formulas!$F$1:$G$6,2,FALSE),"")</f>
        <v/>
      </c>
      <c r="X14" s="815"/>
      <c r="Y14" s="920" t="str">
        <f>+IFERROR(VLOOKUP(X14,formulas!$H$1:$I$6,2,FALSE),"")</f>
        <v/>
      </c>
      <c r="Z14" s="815"/>
      <c r="AA14" s="920" t="str">
        <f t="shared" si="3"/>
        <v/>
      </c>
      <c r="AB14" s="1048"/>
      <c r="AC14" s="70" t="s">
        <v>839</v>
      </c>
      <c r="AD14" s="70" t="s">
        <v>72</v>
      </c>
      <c r="AE14" s="222">
        <f t="shared" si="0"/>
        <v>0.25</v>
      </c>
      <c r="AF14" s="70" t="s">
        <v>217</v>
      </c>
      <c r="AG14" s="222">
        <f t="shared" si="4"/>
        <v>0.15</v>
      </c>
      <c r="AH14" s="222">
        <f t="shared" si="5"/>
        <v>0.4</v>
      </c>
      <c r="AI14" s="696"/>
      <c r="AJ14" s="70" t="s">
        <v>39</v>
      </c>
      <c r="AK14" s="70" t="s">
        <v>860</v>
      </c>
      <c r="AL14" s="277">
        <f>+AM13*AH14</f>
        <v>7.1999999999999995E-2</v>
      </c>
      <c r="AM14" s="277">
        <f>+AM13-AL14</f>
        <v>0.108</v>
      </c>
      <c r="AN14" s="815"/>
      <c r="AO14" s="825"/>
      <c r="AP14" s="146">
        <v>3</v>
      </c>
      <c r="AQ14" s="121" t="s">
        <v>890</v>
      </c>
      <c r="AR14" s="121" t="s">
        <v>891</v>
      </c>
      <c r="AS14" s="367">
        <v>45658</v>
      </c>
      <c r="AT14" s="367">
        <v>46022</v>
      </c>
      <c r="AU14" s="121" t="s">
        <v>860</v>
      </c>
      <c r="AV14" s="146"/>
      <c r="AW14" s="146"/>
      <c r="AX14" s="146"/>
      <c r="AY14" s="146"/>
      <c r="AZ14" s="146"/>
      <c r="BA14" s="146"/>
      <c r="BB14" s="146"/>
      <c r="BC14" s="146"/>
      <c r="BD14" s="146"/>
      <c r="BE14" s="146"/>
      <c r="BF14" s="146"/>
      <c r="BG14" s="146"/>
    </row>
    <row r="15" spans="1:59" ht="87.6" customHeight="1" x14ac:dyDescent="0.25">
      <c r="A15" s="901" t="s">
        <v>66</v>
      </c>
      <c r="B15" s="963" t="s">
        <v>117</v>
      </c>
      <c r="C15" s="963" t="s">
        <v>107</v>
      </c>
      <c r="D15" s="963" t="s">
        <v>94</v>
      </c>
      <c r="E15" s="963" t="s">
        <v>51</v>
      </c>
      <c r="F15" s="969" t="s">
        <v>792</v>
      </c>
      <c r="G15" s="969" t="s">
        <v>793</v>
      </c>
      <c r="H15" s="969" t="s">
        <v>794</v>
      </c>
      <c r="I15" s="969" t="s">
        <v>795</v>
      </c>
      <c r="J15" s="963" t="s">
        <v>110</v>
      </c>
      <c r="K15" s="963">
        <v>1</v>
      </c>
      <c r="L15" s="948">
        <f t="shared" si="6"/>
        <v>0.5</v>
      </c>
      <c r="M15" s="963" t="s">
        <v>78</v>
      </c>
      <c r="N15" s="225">
        <f t="shared" si="7"/>
        <v>0.6</v>
      </c>
      <c r="O15" s="963" t="s">
        <v>63</v>
      </c>
      <c r="P15" s="948">
        <f t="shared" si="8"/>
        <v>0.4</v>
      </c>
      <c r="Q15" s="963" t="s">
        <v>88</v>
      </c>
      <c r="R15" s="948">
        <f t="shared" si="9"/>
        <v>0</v>
      </c>
      <c r="S15" s="1041" t="s">
        <v>75</v>
      </c>
      <c r="T15" s="1041" t="s">
        <v>76</v>
      </c>
      <c r="U15" s="948">
        <f t="shared" si="2"/>
        <v>0.6</v>
      </c>
      <c r="V15" s="913" t="str">
        <f t="shared" si="10"/>
        <v>Media</v>
      </c>
      <c r="W15" s="948">
        <f>+IFERROR(VLOOKUP(V15,formulas!$F$1:$G$6,2,FALSE),"")</f>
        <v>0.6</v>
      </c>
      <c r="X15" s="813" t="str">
        <f t="shared" si="11"/>
        <v>Moderado</v>
      </c>
      <c r="Y15" s="948">
        <f>+IFERROR(VLOOKUP(X15,formulas!$H$1:$I$6,2,FALSE),"")</f>
        <v>0.6</v>
      </c>
      <c r="Z15" s="813" t="str">
        <f>+IFERROR(VLOOKUP(V15&amp;X15,formulas!$C$2:$D$26,2,FALSE),"")</f>
        <v>Moderado</v>
      </c>
      <c r="AA15" s="948">
        <f t="shared" si="3"/>
        <v>0.5</v>
      </c>
      <c r="AB15" s="1045"/>
      <c r="AC15" s="79" t="str">
        <f>+AC7</f>
        <v xml:space="preserve">Para la elaboración anual del plan de capacitación, el jefe de la unidad de Talento Humano debe identificar y consolidar informe de las necesidades de capacitación de los servidores de cada una de las áreas funcionales, este informe servirá como insumo para proyectar el plan de capacitaciones, el cual deberá ser revisado y aprobado por el Comité Institucional de Gestión y Desempeño. 
De igual manera, para la elaboración del Plan de bienestar, el jefe de la unidad de Talento Humano debe identificar y consolidar informe de las necesidades y expectativas de bienestar que tengan los servidores de cada una de las áreas funcionales, este informe servirá como insumo para proyectar el plan de bienestar, el cual deberá ser revisado y aprobado por el Comité de Bienestar institucional.
Una vez aprobados los planes de Capacitación y de bienestar se deben socializar y publicar en la página Web de la entidad, esta publicación debe realizarse antes del 28 de febrero de cada vigencia.
Nota: La aprobación de los planes de Capacitación y Bienestar de la vigencia, estarán sujetos a la pertinencia, alcance y cubrimiento de cada necesidad y al tope de recursos asignados.
Cada una de las necesidades identificadas deben ser justificadas con el fin de analizar su viabilidad. Así mismo se deben justificar los rechazos o ajustes a las necesidades.
Los soportes de ejecución de este control son informes de necesidades establecidas, planes de capacitación y bienestar aprobados y publicados en la página Web de la Entidad.
</v>
      </c>
      <c r="AD15" s="79" t="s">
        <v>72</v>
      </c>
      <c r="AE15" s="225">
        <f t="shared" si="0"/>
        <v>0.25</v>
      </c>
      <c r="AF15" s="79" t="s">
        <v>217</v>
      </c>
      <c r="AG15" s="225">
        <f t="shared" si="4"/>
        <v>0.15</v>
      </c>
      <c r="AH15" s="225">
        <f t="shared" si="5"/>
        <v>0.4</v>
      </c>
      <c r="AI15" s="694"/>
      <c r="AJ15" s="79" t="s">
        <v>39</v>
      </c>
      <c r="AK15" s="79" t="s">
        <v>861</v>
      </c>
      <c r="AL15" s="283">
        <f t="shared" si="12"/>
        <v>0.2</v>
      </c>
      <c r="AM15" s="283">
        <f t="shared" si="13"/>
        <v>0.3</v>
      </c>
      <c r="AN15" s="813" t="str">
        <f>+IF(C15="Corrupción","Moderado",IF(AM16&lt;=25%,"Bajo",IF(AM16&lt;=50%,"Moderado",IF(AM16&lt;=75%,"Alto",IF(AM16&gt;75%,"Extremo","")))))</f>
        <v>Bajo</v>
      </c>
      <c r="AO15" s="823" t="s">
        <v>74</v>
      </c>
      <c r="AP15" s="377">
        <v>1</v>
      </c>
      <c r="AQ15" s="697"/>
      <c r="AR15" s="170" t="s">
        <v>874</v>
      </c>
      <c r="AS15" s="372">
        <v>45658</v>
      </c>
      <c r="AT15" s="372">
        <v>46021</v>
      </c>
      <c r="AU15" s="373" t="s">
        <v>281</v>
      </c>
      <c r="AV15" s="377"/>
      <c r="AW15" s="377"/>
      <c r="AX15" s="377"/>
      <c r="AY15" s="377"/>
      <c r="AZ15" s="377"/>
      <c r="BA15" s="377"/>
      <c r="BB15" s="377"/>
      <c r="BC15" s="377"/>
      <c r="BD15" s="377"/>
      <c r="BE15" s="377"/>
      <c r="BF15" s="377"/>
      <c r="BG15" s="377"/>
    </row>
    <row r="16" spans="1:59" ht="87.6" customHeight="1" thickBot="1" x14ac:dyDescent="0.3">
      <c r="A16" s="903"/>
      <c r="B16" s="965"/>
      <c r="C16" s="965"/>
      <c r="D16" s="965"/>
      <c r="E16" s="965"/>
      <c r="F16" s="970"/>
      <c r="G16" s="970"/>
      <c r="H16" s="970"/>
      <c r="I16" s="970"/>
      <c r="J16" s="965"/>
      <c r="K16" s="965"/>
      <c r="L16" s="920"/>
      <c r="M16" s="965"/>
      <c r="N16" s="222" t="str">
        <f t="shared" si="7"/>
        <v/>
      </c>
      <c r="O16" s="965"/>
      <c r="P16" s="920"/>
      <c r="Q16" s="965"/>
      <c r="R16" s="920"/>
      <c r="S16" s="1042"/>
      <c r="T16" s="1042"/>
      <c r="U16" s="920">
        <f t="shared" si="2"/>
        <v>0</v>
      </c>
      <c r="V16" s="1028"/>
      <c r="W16" s="1043" t="str">
        <f>+IFERROR(VLOOKUP(V16,formulas!$F$1:$G$6,2,FALSE),"")</f>
        <v/>
      </c>
      <c r="X16" s="815"/>
      <c r="Y16" s="920" t="str">
        <f>+IFERROR(VLOOKUP(X16,formulas!$H$1:$I$6,2,FALSE),"")</f>
        <v/>
      </c>
      <c r="Z16" s="815"/>
      <c r="AA16" s="920" t="str">
        <f t="shared" si="3"/>
        <v/>
      </c>
      <c r="AB16" s="1037"/>
      <c r="AC16" s="70" t="s">
        <v>840</v>
      </c>
      <c r="AD16" s="70" t="s">
        <v>54</v>
      </c>
      <c r="AE16" s="222">
        <f t="shared" si="0"/>
        <v>0.15</v>
      </c>
      <c r="AF16" s="70" t="s">
        <v>217</v>
      </c>
      <c r="AG16" s="222">
        <f t="shared" si="4"/>
        <v>0.15</v>
      </c>
      <c r="AH16" s="222">
        <f t="shared" si="5"/>
        <v>0.3</v>
      </c>
      <c r="AI16" s="696"/>
      <c r="AJ16" s="70" t="s">
        <v>39</v>
      </c>
      <c r="AK16" s="70" t="s">
        <v>862</v>
      </c>
      <c r="AL16" s="277">
        <f>+AM15*AH16</f>
        <v>0.09</v>
      </c>
      <c r="AM16" s="277">
        <f>+AM15-AL16</f>
        <v>0.21</v>
      </c>
      <c r="AN16" s="815"/>
      <c r="AO16" s="825"/>
      <c r="AP16" s="146">
        <v>2</v>
      </c>
      <c r="AQ16" s="70" t="s">
        <v>892</v>
      </c>
      <c r="AR16" s="121" t="s">
        <v>874</v>
      </c>
      <c r="AS16" s="367">
        <v>45658</v>
      </c>
      <c r="AT16" s="367">
        <v>46021</v>
      </c>
      <c r="AU16" s="70" t="s">
        <v>893</v>
      </c>
      <c r="AV16" s="146"/>
      <c r="AW16" s="146"/>
      <c r="AX16" s="146"/>
      <c r="AY16" s="146"/>
      <c r="AZ16" s="146"/>
      <c r="BA16" s="146"/>
      <c r="BB16" s="146"/>
      <c r="BC16" s="146"/>
      <c r="BD16" s="146"/>
      <c r="BE16" s="146"/>
      <c r="BF16" s="146"/>
      <c r="BG16" s="146"/>
    </row>
    <row r="17" spans="1:59" ht="87.6" customHeight="1" x14ac:dyDescent="0.25">
      <c r="A17" s="901" t="s">
        <v>66</v>
      </c>
      <c r="B17" s="963" t="s">
        <v>117</v>
      </c>
      <c r="C17" s="963" t="s">
        <v>149</v>
      </c>
      <c r="D17" s="963" t="s">
        <v>27</v>
      </c>
      <c r="E17" s="963" t="s">
        <v>51</v>
      </c>
      <c r="F17" s="969" t="s">
        <v>796</v>
      </c>
      <c r="G17" s="969" t="s">
        <v>797</v>
      </c>
      <c r="H17" s="969" t="s">
        <v>798</v>
      </c>
      <c r="I17" s="969" t="s">
        <v>799</v>
      </c>
      <c r="J17" s="963" t="s">
        <v>81</v>
      </c>
      <c r="K17" s="963">
        <v>0</v>
      </c>
      <c r="L17" s="948">
        <f t="shared" si="6"/>
        <v>0</v>
      </c>
      <c r="M17" s="963" t="s">
        <v>45</v>
      </c>
      <c r="N17" s="948">
        <f t="shared" si="7"/>
        <v>0.2</v>
      </c>
      <c r="O17" s="963" t="s">
        <v>88</v>
      </c>
      <c r="P17" s="948">
        <f t="shared" si="8"/>
        <v>0</v>
      </c>
      <c r="Q17" s="963" t="s">
        <v>88</v>
      </c>
      <c r="R17" s="948">
        <f t="shared" si="9"/>
        <v>0</v>
      </c>
      <c r="S17" s="1041" t="s">
        <v>87</v>
      </c>
      <c r="T17" s="1041" t="s">
        <v>76</v>
      </c>
      <c r="U17" s="948">
        <f t="shared" si="2"/>
        <v>0.2</v>
      </c>
      <c r="V17" s="913" t="str">
        <f t="shared" si="10"/>
        <v>Muy baja</v>
      </c>
      <c r="W17" s="948">
        <f>+IFERROR(VLOOKUP(V17,formulas!$F$1:$G$6,2,FALSE),"")</f>
        <v>0.2</v>
      </c>
      <c r="X17" s="813" t="str">
        <f t="shared" si="11"/>
        <v>Leve</v>
      </c>
      <c r="Y17" s="948">
        <f>+IFERROR(VLOOKUP(X17,formulas!$H$1:$I$6,2,FALSE),"")</f>
        <v>0.2</v>
      </c>
      <c r="Z17" s="813" t="str">
        <f>+IFERROR(VLOOKUP(V17&amp;X17,formulas!$C$2:$D$26,2,FALSE),"")</f>
        <v>Bajo</v>
      </c>
      <c r="AA17" s="948">
        <f t="shared" si="3"/>
        <v>0.25</v>
      </c>
      <c r="AB17" s="1046" t="s">
        <v>828</v>
      </c>
      <c r="AC17" s="79" t="s">
        <v>841</v>
      </c>
      <c r="AD17" s="79" t="s">
        <v>72</v>
      </c>
      <c r="AE17" s="225">
        <f t="shared" si="0"/>
        <v>0.25</v>
      </c>
      <c r="AF17" s="79" t="s">
        <v>217</v>
      </c>
      <c r="AG17" s="225">
        <f t="shared" si="4"/>
        <v>0.15</v>
      </c>
      <c r="AH17" s="225">
        <f t="shared" si="5"/>
        <v>0.4</v>
      </c>
      <c r="AI17" s="694"/>
      <c r="AJ17" s="79" t="s">
        <v>39</v>
      </c>
      <c r="AK17" s="316" t="s">
        <v>863</v>
      </c>
      <c r="AL17" s="283">
        <f t="shared" si="12"/>
        <v>0.1</v>
      </c>
      <c r="AM17" s="283">
        <f t="shared" si="13"/>
        <v>0.15</v>
      </c>
      <c r="AN17" s="813" t="str">
        <f>+IF(C17="Corrupción","Moderado",IF(AM19&lt;=25%,"Bajo",IF(AM19&lt;=50%,"Moderado",IF(AM19&lt;=75%,"Alto",IF(AM19&gt;75%,"Extremo","")))))</f>
        <v>Bajo</v>
      </c>
      <c r="AO17" s="823" t="s">
        <v>74</v>
      </c>
      <c r="AP17" s="377">
        <v>1</v>
      </c>
      <c r="AQ17" s="698"/>
      <c r="AR17" s="699"/>
      <c r="AS17" s="700"/>
      <c r="AT17" s="700"/>
      <c r="AU17" s="697"/>
      <c r="AV17" s="694"/>
      <c r="AW17" s="377"/>
      <c r="AX17" s="377"/>
      <c r="AY17" s="377"/>
      <c r="AZ17" s="377"/>
      <c r="BA17" s="377"/>
      <c r="BB17" s="377"/>
      <c r="BC17" s="377"/>
      <c r="BD17" s="377"/>
      <c r="BE17" s="377"/>
      <c r="BF17" s="377"/>
      <c r="BG17" s="377"/>
    </row>
    <row r="18" spans="1:59" ht="87.6" customHeight="1" x14ac:dyDescent="0.25">
      <c r="A18" s="902"/>
      <c r="B18" s="964"/>
      <c r="C18" s="964"/>
      <c r="D18" s="964"/>
      <c r="E18" s="964"/>
      <c r="F18" s="971"/>
      <c r="G18" s="971"/>
      <c r="H18" s="971"/>
      <c r="I18" s="971"/>
      <c r="J18" s="964"/>
      <c r="K18" s="964"/>
      <c r="L18" s="919"/>
      <c r="M18" s="964"/>
      <c r="N18" s="919"/>
      <c r="O18" s="964"/>
      <c r="P18" s="919"/>
      <c r="Q18" s="964"/>
      <c r="R18" s="919"/>
      <c r="S18" s="1044"/>
      <c r="T18" s="1044"/>
      <c r="U18" s="919"/>
      <c r="V18" s="905"/>
      <c r="W18" s="919"/>
      <c r="X18" s="814"/>
      <c r="Y18" s="919"/>
      <c r="Z18" s="814"/>
      <c r="AA18" s="919"/>
      <c r="AB18" s="1047"/>
      <c r="AC18" s="61" t="s">
        <v>842</v>
      </c>
      <c r="AD18" s="61" t="s">
        <v>72</v>
      </c>
      <c r="AE18" s="219">
        <f t="shared" si="0"/>
        <v>0.25</v>
      </c>
      <c r="AF18" s="61" t="s">
        <v>217</v>
      </c>
      <c r="AG18" s="219">
        <f t="shared" si="4"/>
        <v>0.15</v>
      </c>
      <c r="AH18" s="219">
        <f t="shared" si="5"/>
        <v>0.4</v>
      </c>
      <c r="AI18" s="695"/>
      <c r="AJ18" s="61" t="s">
        <v>56</v>
      </c>
      <c r="AK18" s="61"/>
      <c r="AL18" s="271">
        <f>+AM17*AH18</f>
        <v>0.06</v>
      </c>
      <c r="AM18" s="271">
        <f>+AM17-AL18</f>
        <v>0.09</v>
      </c>
      <c r="AN18" s="814"/>
      <c r="AO18" s="824"/>
      <c r="AP18" s="77">
        <v>2</v>
      </c>
      <c r="AQ18" s="701"/>
      <c r="AR18" s="702"/>
      <c r="AS18" s="703"/>
      <c r="AT18" s="703"/>
      <c r="AU18" s="704"/>
      <c r="AV18" s="695"/>
      <c r="AW18" s="77"/>
      <c r="AX18" s="77"/>
      <c r="AY18" s="77"/>
      <c r="AZ18" s="77"/>
      <c r="BA18" s="77"/>
      <c r="BB18" s="77"/>
      <c r="BC18" s="77"/>
      <c r="BD18" s="77"/>
      <c r="BE18" s="77"/>
      <c r="BF18" s="77"/>
      <c r="BG18" s="77"/>
    </row>
    <row r="19" spans="1:59" ht="87.6" customHeight="1" thickBot="1" x14ac:dyDescent="0.3">
      <c r="A19" s="903"/>
      <c r="B19" s="965"/>
      <c r="C19" s="965"/>
      <c r="D19" s="965"/>
      <c r="E19" s="965"/>
      <c r="F19" s="970"/>
      <c r="G19" s="970"/>
      <c r="H19" s="970"/>
      <c r="I19" s="970"/>
      <c r="J19" s="965"/>
      <c r="K19" s="965"/>
      <c r="L19" s="920"/>
      <c r="M19" s="965"/>
      <c r="N19" s="920"/>
      <c r="O19" s="965"/>
      <c r="P19" s="920"/>
      <c r="Q19" s="965"/>
      <c r="R19" s="920"/>
      <c r="S19" s="1042"/>
      <c r="T19" s="1042"/>
      <c r="U19" s="920"/>
      <c r="V19" s="1028"/>
      <c r="W19" s="920"/>
      <c r="X19" s="815"/>
      <c r="Y19" s="920"/>
      <c r="Z19" s="815"/>
      <c r="AA19" s="920"/>
      <c r="AB19" s="1048"/>
      <c r="AC19" s="70" t="s">
        <v>843</v>
      </c>
      <c r="AD19" s="70" t="s">
        <v>72</v>
      </c>
      <c r="AE19" s="222">
        <f t="shared" si="0"/>
        <v>0.25</v>
      </c>
      <c r="AF19" s="70" t="s">
        <v>217</v>
      </c>
      <c r="AG19" s="222">
        <f t="shared" si="4"/>
        <v>0.15</v>
      </c>
      <c r="AH19" s="222">
        <f t="shared" si="5"/>
        <v>0.4</v>
      </c>
      <c r="AI19" s="696"/>
      <c r="AJ19" s="70" t="s">
        <v>56</v>
      </c>
      <c r="AK19" s="70"/>
      <c r="AL19" s="277">
        <f>+AM18*AH19</f>
        <v>3.5999999999999997E-2</v>
      </c>
      <c r="AM19" s="277">
        <f>+AM18-AL19</f>
        <v>5.3999999999999999E-2</v>
      </c>
      <c r="AN19" s="815"/>
      <c r="AO19" s="825"/>
      <c r="AP19" s="146">
        <v>3</v>
      </c>
      <c r="AQ19" s="705"/>
      <c r="AR19" s="706"/>
      <c r="AS19" s="707"/>
      <c r="AT19" s="707"/>
      <c r="AU19" s="708"/>
      <c r="AV19" s="696"/>
      <c r="AW19" s="146"/>
      <c r="AX19" s="146"/>
      <c r="AY19" s="146"/>
      <c r="AZ19" s="146"/>
      <c r="BA19" s="146"/>
      <c r="BB19" s="146"/>
      <c r="BC19" s="146"/>
      <c r="BD19" s="146"/>
      <c r="BE19" s="146"/>
      <c r="BF19" s="146"/>
      <c r="BG19" s="146"/>
    </row>
    <row r="20" spans="1:59" ht="87.6" customHeight="1" thickBot="1" x14ac:dyDescent="0.3">
      <c r="A20" s="161" t="s">
        <v>66</v>
      </c>
      <c r="B20" s="162" t="s">
        <v>117</v>
      </c>
      <c r="C20" s="162" t="s">
        <v>73</v>
      </c>
      <c r="D20" s="162" t="s">
        <v>94</v>
      </c>
      <c r="E20" s="162" t="s">
        <v>51</v>
      </c>
      <c r="F20" s="173" t="s">
        <v>283</v>
      </c>
      <c r="G20" s="173" t="s">
        <v>284</v>
      </c>
      <c r="H20" s="173" t="s">
        <v>285</v>
      </c>
      <c r="I20" s="173" t="s">
        <v>286</v>
      </c>
      <c r="J20" s="162" t="s">
        <v>48</v>
      </c>
      <c r="K20" s="162">
        <v>0</v>
      </c>
      <c r="L20" s="228">
        <f t="shared" si="6"/>
        <v>0</v>
      </c>
      <c r="M20" s="162" t="s">
        <v>88</v>
      </c>
      <c r="N20" s="228">
        <f t="shared" si="7"/>
        <v>0</v>
      </c>
      <c r="O20" s="162" t="s">
        <v>46</v>
      </c>
      <c r="P20" s="228">
        <f t="shared" si="8"/>
        <v>0.2</v>
      </c>
      <c r="Q20" s="162" t="s">
        <v>88</v>
      </c>
      <c r="R20" s="228">
        <f t="shared" si="9"/>
        <v>0</v>
      </c>
      <c r="S20" s="165" t="s">
        <v>88</v>
      </c>
      <c r="T20" s="165" t="s">
        <v>76</v>
      </c>
      <c r="U20" s="228">
        <f t="shared" si="2"/>
        <v>0.2</v>
      </c>
      <c r="V20" s="564" t="str">
        <f t="shared" si="10"/>
        <v>Muy baja</v>
      </c>
      <c r="W20" s="228">
        <f>+IFERROR(VLOOKUP(V20,formulas!$F$1:$G$6,2,FALSE),"")</f>
        <v>0.2</v>
      </c>
      <c r="X20" s="462" t="str">
        <f t="shared" si="11"/>
        <v>Leve</v>
      </c>
      <c r="Y20" s="228">
        <f>+IFERROR(VLOOKUP(X20,formulas!$H$1:$I$6,2,FALSE),"")</f>
        <v>0.2</v>
      </c>
      <c r="Z20" s="462" t="str">
        <f>+IFERROR(VLOOKUP(V20&amp;X20,formulas!$C$2:$D$26,2,FALSE),"")</f>
        <v>Bajo</v>
      </c>
      <c r="AA20" s="228">
        <f t="shared" si="3"/>
        <v>0.25</v>
      </c>
      <c r="AB20" s="709"/>
      <c r="AC20" s="380" t="s">
        <v>844</v>
      </c>
      <c r="AD20" s="162" t="s">
        <v>72</v>
      </c>
      <c r="AE20" s="228">
        <f t="shared" si="0"/>
        <v>0.25</v>
      </c>
      <c r="AF20" s="162" t="s">
        <v>217</v>
      </c>
      <c r="AG20" s="228">
        <f t="shared" si="4"/>
        <v>0.15</v>
      </c>
      <c r="AH20" s="228">
        <f t="shared" si="5"/>
        <v>0.4</v>
      </c>
      <c r="AI20" s="710"/>
      <c r="AJ20" s="162" t="s">
        <v>56</v>
      </c>
      <c r="AK20" s="162"/>
      <c r="AL20" s="280">
        <f t="shared" si="12"/>
        <v>0.1</v>
      </c>
      <c r="AM20" s="280">
        <f t="shared" si="13"/>
        <v>0.15</v>
      </c>
      <c r="AN20" s="462" t="str">
        <f>+IF(C20="Corrupción","Moderado",IF(AM20&lt;=25%,"Bajo",IF(AM20&lt;=50%,"Moderado",IF(AM20&lt;=75%,"Alto",IF(AM20&gt;75%,"Extremo","")))))</f>
        <v>Moderado</v>
      </c>
      <c r="AO20" s="229" t="s">
        <v>74</v>
      </c>
      <c r="AP20" s="256">
        <v>1</v>
      </c>
      <c r="AQ20" s="376" t="s">
        <v>894</v>
      </c>
      <c r="AR20" s="173" t="s">
        <v>874</v>
      </c>
      <c r="AS20" s="375">
        <v>45901</v>
      </c>
      <c r="AT20" s="375">
        <v>46021</v>
      </c>
      <c r="AU20" s="376" t="s">
        <v>895</v>
      </c>
      <c r="AV20" s="256"/>
      <c r="AW20" s="256"/>
      <c r="AX20" s="256"/>
      <c r="AY20" s="256"/>
      <c r="AZ20" s="256"/>
      <c r="BA20" s="256"/>
      <c r="BB20" s="256"/>
      <c r="BC20" s="256"/>
      <c r="BD20" s="256"/>
      <c r="BE20" s="256"/>
      <c r="BF20" s="256"/>
      <c r="BG20" s="256"/>
    </row>
    <row r="21" spans="1:59" ht="87.6" customHeight="1" x14ac:dyDescent="0.25">
      <c r="A21" s="901" t="s">
        <v>66</v>
      </c>
      <c r="B21" s="963" t="s">
        <v>117</v>
      </c>
      <c r="C21" s="963" t="s">
        <v>73</v>
      </c>
      <c r="D21" s="963" t="s">
        <v>94</v>
      </c>
      <c r="E21" s="963" t="s">
        <v>51</v>
      </c>
      <c r="F21" s="969" t="s">
        <v>289</v>
      </c>
      <c r="G21" s="969" t="s">
        <v>290</v>
      </c>
      <c r="H21" s="969" t="s">
        <v>291</v>
      </c>
      <c r="I21" s="969" t="s">
        <v>292</v>
      </c>
      <c r="J21" s="963" t="s">
        <v>81</v>
      </c>
      <c r="K21" s="963">
        <v>0</v>
      </c>
      <c r="L21" s="948">
        <f t="shared" si="6"/>
        <v>0</v>
      </c>
      <c r="M21" s="963" t="s">
        <v>45</v>
      </c>
      <c r="N21" s="948">
        <f t="shared" si="7"/>
        <v>0.2</v>
      </c>
      <c r="O21" s="963" t="s">
        <v>63</v>
      </c>
      <c r="P21" s="948">
        <f t="shared" si="8"/>
        <v>0.4</v>
      </c>
      <c r="Q21" s="963" t="s">
        <v>88</v>
      </c>
      <c r="R21" s="948">
        <f t="shared" si="9"/>
        <v>0</v>
      </c>
      <c r="S21" s="1041" t="s">
        <v>88</v>
      </c>
      <c r="T21" s="1041" t="s">
        <v>76</v>
      </c>
      <c r="U21" s="948">
        <f t="shared" si="2"/>
        <v>0.4</v>
      </c>
      <c r="V21" s="913" t="str">
        <f t="shared" si="10"/>
        <v>Muy baja</v>
      </c>
      <c r="W21" s="948">
        <f>+IFERROR(VLOOKUP(V21,formulas!$F$1:$G$6,2,FALSE),"")</f>
        <v>0.2</v>
      </c>
      <c r="X21" s="813" t="str">
        <f t="shared" si="11"/>
        <v>Menor</v>
      </c>
      <c r="Y21" s="948">
        <f>+IFERROR(VLOOKUP(X21,formulas!$H$1:$I$6,2,FALSE),"")</f>
        <v>0.4</v>
      </c>
      <c r="Z21" s="813" t="str">
        <f>+IFERROR(VLOOKUP(V21&amp;X21,formulas!$C$2:$D$26,2,FALSE),"")</f>
        <v>Bajo</v>
      </c>
      <c r="AA21" s="948">
        <f t="shared" si="3"/>
        <v>0.25</v>
      </c>
      <c r="AB21" s="1045"/>
      <c r="AC21" s="79" t="s">
        <v>841</v>
      </c>
      <c r="AD21" s="79" t="s">
        <v>72</v>
      </c>
      <c r="AE21" s="225">
        <f t="shared" si="0"/>
        <v>0.25</v>
      </c>
      <c r="AF21" s="79" t="s">
        <v>217</v>
      </c>
      <c r="AG21" s="225">
        <f t="shared" si="4"/>
        <v>0.15</v>
      </c>
      <c r="AH21" s="225">
        <f t="shared" si="5"/>
        <v>0.4</v>
      </c>
      <c r="AI21" s="694"/>
      <c r="AJ21" s="79" t="s">
        <v>39</v>
      </c>
      <c r="AK21" s="79" t="s">
        <v>295</v>
      </c>
      <c r="AL21" s="283">
        <f t="shared" si="12"/>
        <v>0.1</v>
      </c>
      <c r="AM21" s="283">
        <f t="shared" si="13"/>
        <v>0.15</v>
      </c>
      <c r="AN21" s="813" t="str">
        <f>+IF(C21="Corrupción","Moderado",IF(AM22&lt;=25%,"Bajo",IF(AM22&lt;=50%,"Moderado",IF(AM22&lt;=75%,"Alto",IF(AM22&gt;75%,"Extremo","")))))</f>
        <v>Moderado</v>
      </c>
      <c r="AO21" s="823" t="s">
        <v>74</v>
      </c>
      <c r="AP21" s="377">
        <v>1</v>
      </c>
      <c r="AQ21" s="697"/>
      <c r="AR21" s="699"/>
      <c r="AS21" s="700"/>
      <c r="AT21" s="700"/>
      <c r="AU21" s="697"/>
      <c r="AV21" s="377"/>
      <c r="AW21" s="377"/>
      <c r="AX21" s="377"/>
      <c r="AY21" s="377"/>
      <c r="AZ21" s="377"/>
      <c r="BA21" s="377"/>
      <c r="BB21" s="377"/>
      <c r="BC21" s="377"/>
      <c r="BD21" s="377"/>
      <c r="BE21" s="377"/>
      <c r="BF21" s="377"/>
      <c r="BG21" s="377"/>
    </row>
    <row r="22" spans="1:59" ht="87.6" customHeight="1" thickBot="1" x14ac:dyDescent="0.3">
      <c r="A22" s="903"/>
      <c r="B22" s="965"/>
      <c r="C22" s="965"/>
      <c r="D22" s="965"/>
      <c r="E22" s="965"/>
      <c r="F22" s="970"/>
      <c r="G22" s="970"/>
      <c r="H22" s="970"/>
      <c r="I22" s="970"/>
      <c r="J22" s="965"/>
      <c r="K22" s="965"/>
      <c r="L22" s="920"/>
      <c r="M22" s="965"/>
      <c r="N22" s="920"/>
      <c r="O22" s="965"/>
      <c r="P22" s="920"/>
      <c r="Q22" s="965"/>
      <c r="R22" s="920"/>
      <c r="S22" s="1042"/>
      <c r="T22" s="1042"/>
      <c r="U22" s="920">
        <f t="shared" si="2"/>
        <v>0</v>
      </c>
      <c r="V22" s="1028"/>
      <c r="W22" s="1043" t="str">
        <f>+IFERROR(VLOOKUP(V22,formulas!$F$1:$G$6,2,FALSE),"")</f>
        <v/>
      </c>
      <c r="X22" s="815"/>
      <c r="Y22" s="920" t="str">
        <f>+IFERROR(VLOOKUP(X22,formulas!$H$1:$I$6,2,FALSE),"")</f>
        <v/>
      </c>
      <c r="Z22" s="815"/>
      <c r="AA22" s="920" t="str">
        <f t="shared" si="3"/>
        <v/>
      </c>
      <c r="AB22" s="1037"/>
      <c r="AC22" s="70" t="s">
        <v>842</v>
      </c>
      <c r="AD22" s="70" t="s">
        <v>72</v>
      </c>
      <c r="AE22" s="222">
        <f t="shared" si="0"/>
        <v>0.25</v>
      </c>
      <c r="AF22" s="70" t="s">
        <v>217</v>
      </c>
      <c r="AG22" s="222">
        <f t="shared" si="4"/>
        <v>0.15</v>
      </c>
      <c r="AH22" s="222">
        <f t="shared" si="5"/>
        <v>0.4</v>
      </c>
      <c r="AI22" s="696"/>
      <c r="AJ22" s="70" t="s">
        <v>56</v>
      </c>
      <c r="AK22" s="70"/>
      <c r="AL22" s="277">
        <f>+AM21*AH22</f>
        <v>0.06</v>
      </c>
      <c r="AM22" s="277">
        <f>+AM21-AL22</f>
        <v>0.09</v>
      </c>
      <c r="AN22" s="815"/>
      <c r="AO22" s="825"/>
      <c r="AP22" s="146">
        <v>2</v>
      </c>
      <c r="AQ22" s="670"/>
      <c r="AR22" s="706"/>
      <c r="AS22" s="707"/>
      <c r="AT22" s="707"/>
      <c r="AU22" s="670"/>
      <c r="AV22" s="146"/>
      <c r="AW22" s="146"/>
      <c r="AX22" s="146"/>
      <c r="AY22" s="146"/>
      <c r="AZ22" s="146"/>
      <c r="BA22" s="146"/>
      <c r="BB22" s="146"/>
      <c r="BC22" s="146"/>
      <c r="BD22" s="146"/>
      <c r="BE22" s="146"/>
      <c r="BF22" s="146"/>
      <c r="BG22" s="146"/>
    </row>
    <row r="23" spans="1:59" ht="87.6" customHeight="1" thickBot="1" x14ac:dyDescent="0.3">
      <c r="A23" s="161" t="s">
        <v>66</v>
      </c>
      <c r="B23" s="162" t="s">
        <v>117</v>
      </c>
      <c r="C23" s="162" t="s">
        <v>73</v>
      </c>
      <c r="D23" s="162" t="s">
        <v>94</v>
      </c>
      <c r="E23" s="162" t="s">
        <v>51</v>
      </c>
      <c r="F23" s="173" t="s">
        <v>299</v>
      </c>
      <c r="G23" s="173" t="s">
        <v>300</v>
      </c>
      <c r="H23" s="173" t="s">
        <v>301</v>
      </c>
      <c r="I23" s="173" t="s">
        <v>302</v>
      </c>
      <c r="J23" s="162" t="s">
        <v>48</v>
      </c>
      <c r="K23" s="162">
        <v>0</v>
      </c>
      <c r="L23" s="228">
        <f t="shared" si="6"/>
        <v>0</v>
      </c>
      <c r="M23" s="162" t="s">
        <v>88</v>
      </c>
      <c r="N23" s="228">
        <f t="shared" si="7"/>
        <v>0</v>
      </c>
      <c r="O23" s="162" t="s">
        <v>46</v>
      </c>
      <c r="P23" s="228">
        <f t="shared" si="8"/>
        <v>0.2</v>
      </c>
      <c r="Q23" s="162" t="s">
        <v>88</v>
      </c>
      <c r="R23" s="228">
        <f t="shared" si="9"/>
        <v>0</v>
      </c>
      <c r="S23" s="165" t="s">
        <v>88</v>
      </c>
      <c r="T23" s="165" t="s">
        <v>76</v>
      </c>
      <c r="U23" s="228">
        <f t="shared" si="2"/>
        <v>0.2</v>
      </c>
      <c r="V23" s="564" t="str">
        <f t="shared" si="10"/>
        <v>Muy baja</v>
      </c>
      <c r="W23" s="228">
        <f>+IFERROR(VLOOKUP(V23,formulas!$F$1:$G$6,2,FALSE),"")</f>
        <v>0.2</v>
      </c>
      <c r="X23" s="462" t="str">
        <f t="shared" si="11"/>
        <v>Leve</v>
      </c>
      <c r="Y23" s="228">
        <f>+IFERROR(VLOOKUP(X23,formulas!$H$1:$I$6,2,FALSE),"")</f>
        <v>0.2</v>
      </c>
      <c r="Z23" s="462" t="str">
        <f>+IFERROR(VLOOKUP(V23&amp;X23,formulas!$C$2:$D$26,2,FALSE),"")</f>
        <v>Bajo</v>
      </c>
      <c r="AA23" s="228">
        <f t="shared" si="3"/>
        <v>0.25</v>
      </c>
      <c r="AB23" s="709"/>
      <c r="AC23" s="162" t="s">
        <v>845</v>
      </c>
      <c r="AD23" s="162" t="s">
        <v>72</v>
      </c>
      <c r="AE23" s="228">
        <f t="shared" si="0"/>
        <v>0.25</v>
      </c>
      <c r="AF23" s="162" t="s">
        <v>217</v>
      </c>
      <c r="AG23" s="228">
        <f t="shared" si="4"/>
        <v>0.15</v>
      </c>
      <c r="AH23" s="228">
        <f t="shared" si="5"/>
        <v>0.4</v>
      </c>
      <c r="AI23" s="710"/>
      <c r="AJ23" s="162" t="s">
        <v>56</v>
      </c>
      <c r="AK23" s="162"/>
      <c r="AL23" s="280">
        <f>+AA23*AH23</f>
        <v>0.1</v>
      </c>
      <c r="AM23" s="280">
        <f t="shared" si="13"/>
        <v>0.15</v>
      </c>
      <c r="AN23" s="462" t="str">
        <f>+IF(C23="Corrupción","Moderado",IF(AM23&lt;=25%,"Bajo",IF(AM23&lt;=50%,"Moderado",IF(AM23&lt;=75%,"Alto",IF(AM23&gt;75%,"Extremo","")))))</f>
        <v>Moderado</v>
      </c>
      <c r="AO23" s="229" t="s">
        <v>74</v>
      </c>
      <c r="AP23" s="256">
        <v>1</v>
      </c>
      <c r="AQ23" s="376" t="s">
        <v>896</v>
      </c>
      <c r="AR23" s="173" t="s">
        <v>874</v>
      </c>
      <c r="AS23" s="375">
        <v>45901</v>
      </c>
      <c r="AT23" s="375">
        <v>46021</v>
      </c>
      <c r="AU23" s="376" t="s">
        <v>895</v>
      </c>
      <c r="AV23" s="256"/>
      <c r="AW23" s="256"/>
      <c r="AX23" s="256"/>
      <c r="AY23" s="256"/>
      <c r="AZ23" s="256"/>
      <c r="BA23" s="256"/>
      <c r="BB23" s="256"/>
      <c r="BC23" s="256"/>
      <c r="BD23" s="256"/>
      <c r="BE23" s="256"/>
      <c r="BF23" s="256"/>
      <c r="BG23" s="256"/>
    </row>
    <row r="24" spans="1:59" ht="87.6" customHeight="1" thickBot="1" x14ac:dyDescent="0.3">
      <c r="A24" s="161" t="s">
        <v>219</v>
      </c>
      <c r="B24" s="162" t="s">
        <v>117</v>
      </c>
      <c r="C24" s="162" t="s">
        <v>107</v>
      </c>
      <c r="D24" s="162" t="s">
        <v>94</v>
      </c>
      <c r="E24" s="162" t="s">
        <v>51</v>
      </c>
      <c r="F24" s="162" t="s">
        <v>478</v>
      </c>
      <c r="G24" s="162" t="s">
        <v>479</v>
      </c>
      <c r="H24" s="162" t="s">
        <v>480</v>
      </c>
      <c r="I24" s="162" t="s">
        <v>481</v>
      </c>
      <c r="J24" s="162" t="s">
        <v>81</v>
      </c>
      <c r="K24" s="162">
        <v>1</v>
      </c>
      <c r="L24" s="228">
        <f t="shared" si="6"/>
        <v>8.3333333333333329E-2</v>
      </c>
      <c r="M24" s="162" t="s">
        <v>45</v>
      </c>
      <c r="N24" s="228">
        <f t="shared" si="7"/>
        <v>0.2</v>
      </c>
      <c r="O24" s="162" t="s">
        <v>79</v>
      </c>
      <c r="P24" s="228">
        <f t="shared" si="8"/>
        <v>0.6</v>
      </c>
      <c r="Q24" s="162" t="s">
        <v>88</v>
      </c>
      <c r="R24" s="228">
        <f t="shared" si="9"/>
        <v>0</v>
      </c>
      <c r="S24" s="165" t="s">
        <v>75</v>
      </c>
      <c r="T24" s="165" t="s">
        <v>60</v>
      </c>
      <c r="U24" s="228">
        <f t="shared" si="2"/>
        <v>0.6</v>
      </c>
      <c r="V24" s="564" t="str">
        <f t="shared" si="10"/>
        <v>Muy baja</v>
      </c>
      <c r="W24" s="228">
        <f>+IFERROR(VLOOKUP(V24,formulas!$F$1:$G$6,2,FALSE),"")</f>
        <v>0.2</v>
      </c>
      <c r="X24" s="462" t="str">
        <f t="shared" si="11"/>
        <v>Moderado</v>
      </c>
      <c r="Y24" s="228">
        <f>+IFERROR(VLOOKUP(X24,formulas!$H$1:$I$6,2,FALSE),"")</f>
        <v>0.6</v>
      </c>
      <c r="Z24" s="462" t="str">
        <f>+IFERROR(VLOOKUP(V24&amp;X24,formulas!$C$2:$D$26,2,FALSE),"")</f>
        <v>Moderado</v>
      </c>
      <c r="AA24" s="228">
        <f t="shared" si="3"/>
        <v>0.5</v>
      </c>
      <c r="AB24" s="303" t="s">
        <v>498</v>
      </c>
      <c r="AC24" s="256" t="s">
        <v>685</v>
      </c>
      <c r="AD24" s="162" t="s">
        <v>72</v>
      </c>
      <c r="AE24" s="228">
        <f t="shared" si="0"/>
        <v>0.25</v>
      </c>
      <c r="AF24" s="162" t="s">
        <v>217</v>
      </c>
      <c r="AG24" s="228">
        <f t="shared" si="4"/>
        <v>0.15</v>
      </c>
      <c r="AH24" s="228">
        <f t="shared" si="5"/>
        <v>0.4</v>
      </c>
      <c r="AI24" s="710"/>
      <c r="AJ24" s="162" t="s">
        <v>39</v>
      </c>
      <c r="AK24" s="162" t="s">
        <v>634</v>
      </c>
      <c r="AL24" s="280">
        <f t="shared" si="12"/>
        <v>0.2</v>
      </c>
      <c r="AM24" s="280">
        <f t="shared" si="13"/>
        <v>0.3</v>
      </c>
      <c r="AN24" s="462" t="str">
        <f>+IF(C24="Corrupción","Moderado",IF(AM24&lt;=25%,"Bajo",IF(AM24&lt;=50%,"Moderado",IF(AM24&lt;=75%,"Alto",IF(AM24&gt;75%,"Extremo","")))))</f>
        <v>Moderado</v>
      </c>
      <c r="AO24" s="229" t="s">
        <v>74</v>
      </c>
      <c r="AP24" s="256">
        <v>2</v>
      </c>
      <c r="AQ24" s="307" t="s">
        <v>540</v>
      </c>
      <c r="AR24" s="177" t="s">
        <v>874</v>
      </c>
      <c r="AS24" s="178">
        <v>45658</v>
      </c>
      <c r="AT24" s="178">
        <v>46022</v>
      </c>
      <c r="AU24" s="178" t="s">
        <v>541</v>
      </c>
      <c r="AV24" s="256"/>
      <c r="AW24" s="256"/>
      <c r="AX24" s="256"/>
      <c r="AY24" s="256"/>
      <c r="AZ24" s="256"/>
      <c r="BA24" s="256"/>
      <c r="BB24" s="256"/>
      <c r="BC24" s="256"/>
      <c r="BD24" s="256"/>
      <c r="BE24" s="256"/>
      <c r="BF24" s="256"/>
      <c r="BG24" s="256"/>
    </row>
    <row r="25" spans="1:59" ht="87.6" customHeight="1" x14ac:dyDescent="0.25">
      <c r="A25" s="901" t="s">
        <v>66</v>
      </c>
      <c r="B25" s="963" t="s">
        <v>155</v>
      </c>
      <c r="C25" s="963" t="s">
        <v>124</v>
      </c>
      <c r="D25" s="963" t="s">
        <v>569</v>
      </c>
      <c r="E25" s="963" t="s">
        <v>34</v>
      </c>
      <c r="F25" s="79" t="s">
        <v>800</v>
      </c>
      <c r="G25" s="963" t="s">
        <v>801</v>
      </c>
      <c r="H25" s="963" t="s">
        <v>802</v>
      </c>
      <c r="I25" s="963" t="s">
        <v>803</v>
      </c>
      <c r="J25" s="1039" t="s">
        <v>48</v>
      </c>
      <c r="K25" s="1039">
        <v>0</v>
      </c>
      <c r="L25" s="948">
        <f t="shared" si="6"/>
        <v>0</v>
      </c>
      <c r="M25" s="963" t="s">
        <v>45</v>
      </c>
      <c r="N25" s="948">
        <f t="shared" si="7"/>
        <v>0.2</v>
      </c>
      <c r="O25" s="963" t="s">
        <v>79</v>
      </c>
      <c r="P25" s="948">
        <f t="shared" si="8"/>
        <v>0.6</v>
      </c>
      <c r="Q25" s="963" t="s">
        <v>88</v>
      </c>
      <c r="R25" s="948">
        <f t="shared" si="9"/>
        <v>0</v>
      </c>
      <c r="S25" s="1041" t="s">
        <v>87</v>
      </c>
      <c r="T25" s="1041" t="s">
        <v>43</v>
      </c>
      <c r="U25" s="948">
        <f t="shared" si="2"/>
        <v>0.6</v>
      </c>
      <c r="V25" s="913" t="str">
        <f t="shared" si="10"/>
        <v>Muy baja</v>
      </c>
      <c r="W25" s="948">
        <f>+IFERROR(VLOOKUP(V25,formulas!$F$1:$G$6,2,FALSE),"")</f>
        <v>0.2</v>
      </c>
      <c r="X25" s="813" t="str">
        <f t="shared" si="11"/>
        <v>Moderado</v>
      </c>
      <c r="Y25" s="948">
        <f>+IFERROR(VLOOKUP(X25,formulas!$H$1:$I$6,2,FALSE),"")</f>
        <v>0.6</v>
      </c>
      <c r="Z25" s="813" t="str">
        <f>+IFERROR(VLOOKUP(V25&amp;X25,formulas!$C$2:$D$26,2,FALSE),"")</f>
        <v>Moderado</v>
      </c>
      <c r="AA25" s="948">
        <f t="shared" si="3"/>
        <v>0.5</v>
      </c>
      <c r="AB25" s="1049" t="s">
        <v>829</v>
      </c>
      <c r="AC25" s="79" t="s">
        <v>846</v>
      </c>
      <c r="AD25" s="79" t="s">
        <v>72</v>
      </c>
      <c r="AE25" s="225">
        <f t="shared" si="0"/>
        <v>0.25</v>
      </c>
      <c r="AF25" s="79" t="s">
        <v>217</v>
      </c>
      <c r="AG25" s="225">
        <f t="shared" si="4"/>
        <v>0.15</v>
      </c>
      <c r="AH25" s="225">
        <f t="shared" si="5"/>
        <v>0.4</v>
      </c>
      <c r="AI25" s="694"/>
      <c r="AJ25" s="79" t="s">
        <v>39</v>
      </c>
      <c r="AK25" s="79" t="s">
        <v>864</v>
      </c>
      <c r="AL25" s="283">
        <f t="shared" si="12"/>
        <v>0.2</v>
      </c>
      <c r="AM25" s="283">
        <f t="shared" si="13"/>
        <v>0.3</v>
      </c>
      <c r="AN25" s="813" t="str">
        <f>+IF(C25="Corrupción","Moderado",IF(AM26&lt;=25%,"Bajo",IF(AM26&lt;=50%,"Moderado",IF(AM26&lt;=75%,"Alto",IF(AM26&gt;75%,"Extremo","")))))</f>
        <v>Bajo</v>
      </c>
      <c r="AO25" s="823" t="s">
        <v>74</v>
      </c>
      <c r="AP25" s="377">
        <v>1</v>
      </c>
      <c r="AQ25" s="694"/>
      <c r="AR25" s="711"/>
      <c r="AS25" s="712"/>
      <c r="AT25" s="712"/>
      <c r="AU25" s="694"/>
      <c r="AV25" s="377"/>
      <c r="AW25" s="377"/>
      <c r="AX25" s="377"/>
      <c r="AY25" s="377"/>
      <c r="AZ25" s="377"/>
      <c r="BA25" s="377"/>
      <c r="BB25" s="377"/>
      <c r="BC25" s="377"/>
      <c r="BD25" s="377"/>
      <c r="BE25" s="377"/>
      <c r="BF25" s="377"/>
      <c r="BG25" s="377"/>
    </row>
    <row r="26" spans="1:59" ht="87.6" customHeight="1" thickBot="1" x14ac:dyDescent="0.3">
      <c r="A26" s="903"/>
      <c r="B26" s="965"/>
      <c r="C26" s="965"/>
      <c r="D26" s="965"/>
      <c r="E26" s="965"/>
      <c r="F26" s="70" t="s">
        <v>804</v>
      </c>
      <c r="G26" s="965"/>
      <c r="H26" s="965"/>
      <c r="I26" s="965"/>
      <c r="J26" s="1040"/>
      <c r="K26" s="1040"/>
      <c r="L26" s="920"/>
      <c r="M26" s="965"/>
      <c r="N26" s="920"/>
      <c r="O26" s="965"/>
      <c r="P26" s="920"/>
      <c r="Q26" s="965"/>
      <c r="R26" s="920"/>
      <c r="S26" s="1042"/>
      <c r="T26" s="1042"/>
      <c r="U26" s="920">
        <f t="shared" si="2"/>
        <v>0</v>
      </c>
      <c r="V26" s="1028"/>
      <c r="W26" s="1043" t="str">
        <f>+IFERROR(VLOOKUP(V26,formulas!$F$1:$G$6,2,FALSE),"")</f>
        <v/>
      </c>
      <c r="X26" s="815"/>
      <c r="Y26" s="920" t="str">
        <f>+IFERROR(VLOOKUP(X26,formulas!$H$1:$I$6,2,FALSE),"")</f>
        <v/>
      </c>
      <c r="Z26" s="815"/>
      <c r="AA26" s="920" t="str">
        <f t="shared" si="3"/>
        <v/>
      </c>
      <c r="AB26" s="1050"/>
      <c r="AC26" s="70" t="s">
        <v>847</v>
      </c>
      <c r="AD26" s="70" t="s">
        <v>72</v>
      </c>
      <c r="AE26" s="222">
        <f t="shared" si="0"/>
        <v>0.25</v>
      </c>
      <c r="AF26" s="70" t="s">
        <v>217</v>
      </c>
      <c r="AG26" s="222">
        <f t="shared" si="4"/>
        <v>0.15</v>
      </c>
      <c r="AH26" s="222">
        <f t="shared" si="5"/>
        <v>0.4</v>
      </c>
      <c r="AI26" s="696"/>
      <c r="AJ26" s="70" t="s">
        <v>56</v>
      </c>
      <c r="AK26" s="70" t="s">
        <v>282</v>
      </c>
      <c r="AL26" s="277">
        <f>+AM25*AH26</f>
        <v>0.12</v>
      </c>
      <c r="AM26" s="277">
        <f>+AM25-AL26</f>
        <v>0.18</v>
      </c>
      <c r="AN26" s="815"/>
      <c r="AO26" s="825"/>
      <c r="AP26" s="146">
        <v>2</v>
      </c>
      <c r="AQ26" s="696"/>
      <c r="AR26" s="713"/>
      <c r="AS26" s="714"/>
      <c r="AT26" s="714"/>
      <c r="AU26" s="696"/>
      <c r="AV26" s="146"/>
      <c r="AW26" s="146"/>
      <c r="AX26" s="146"/>
      <c r="AY26" s="146"/>
      <c r="AZ26" s="146"/>
      <c r="BA26" s="146"/>
      <c r="BB26" s="146"/>
      <c r="BC26" s="146"/>
      <c r="BD26" s="146"/>
      <c r="BE26" s="146"/>
      <c r="BF26" s="146"/>
      <c r="BG26" s="146"/>
    </row>
    <row r="27" spans="1:59" ht="87.6" customHeight="1" thickBot="1" x14ac:dyDescent="0.3">
      <c r="A27" s="161" t="s">
        <v>66</v>
      </c>
      <c r="B27" s="162" t="s">
        <v>155</v>
      </c>
      <c r="C27" s="162" t="s">
        <v>124</v>
      </c>
      <c r="D27" s="162" t="s">
        <v>569</v>
      </c>
      <c r="E27" s="162" t="s">
        <v>34</v>
      </c>
      <c r="F27" s="162" t="s">
        <v>805</v>
      </c>
      <c r="G27" s="162" t="s">
        <v>806</v>
      </c>
      <c r="H27" s="162" t="s">
        <v>807</v>
      </c>
      <c r="I27" s="162" t="s">
        <v>808</v>
      </c>
      <c r="J27" s="162" t="s">
        <v>48</v>
      </c>
      <c r="K27" s="162"/>
      <c r="L27" s="228">
        <f t="shared" si="6"/>
        <v>0</v>
      </c>
      <c r="M27" s="162" t="s">
        <v>45</v>
      </c>
      <c r="N27" s="228">
        <f t="shared" si="7"/>
        <v>0.2</v>
      </c>
      <c r="O27" s="162" t="s">
        <v>79</v>
      </c>
      <c r="P27" s="228">
        <f t="shared" si="8"/>
        <v>0.6</v>
      </c>
      <c r="Q27" s="162" t="s">
        <v>88</v>
      </c>
      <c r="R27" s="228">
        <f t="shared" si="9"/>
        <v>0</v>
      </c>
      <c r="S27" s="165" t="s">
        <v>87</v>
      </c>
      <c r="T27" s="165" t="s">
        <v>43</v>
      </c>
      <c r="U27" s="228">
        <f t="shared" si="2"/>
        <v>0.6</v>
      </c>
      <c r="V27" s="564" t="str">
        <f t="shared" si="10"/>
        <v>Muy baja</v>
      </c>
      <c r="W27" s="228">
        <f>+IFERROR(VLOOKUP(V27,formulas!$F$1:$G$6,2,FALSE),"")</f>
        <v>0.2</v>
      </c>
      <c r="X27" s="462" t="str">
        <f t="shared" si="11"/>
        <v>Moderado</v>
      </c>
      <c r="Y27" s="228">
        <f>+IFERROR(VLOOKUP(X27,formulas!$H$1:$I$6,2,FALSE),"")</f>
        <v>0.6</v>
      </c>
      <c r="Z27" s="462" t="str">
        <f>+IFERROR(VLOOKUP(V27&amp;X27,formulas!$C$2:$D$26,2,FALSE),"")</f>
        <v>Moderado</v>
      </c>
      <c r="AA27" s="228">
        <f t="shared" si="3"/>
        <v>0.5</v>
      </c>
      <c r="AB27" s="381" t="s">
        <v>829</v>
      </c>
      <c r="AC27" s="162" t="s">
        <v>848</v>
      </c>
      <c r="AD27" s="162" t="s">
        <v>72</v>
      </c>
      <c r="AE27" s="228">
        <f t="shared" si="0"/>
        <v>0.25</v>
      </c>
      <c r="AF27" s="162" t="s">
        <v>217</v>
      </c>
      <c r="AG27" s="228">
        <f t="shared" si="4"/>
        <v>0.15</v>
      </c>
      <c r="AH27" s="228">
        <f t="shared" si="5"/>
        <v>0.4</v>
      </c>
      <c r="AI27" s="710"/>
      <c r="AJ27" s="261" t="s">
        <v>39</v>
      </c>
      <c r="AK27" s="261" t="s">
        <v>865</v>
      </c>
      <c r="AL27" s="280">
        <f t="shared" si="12"/>
        <v>0.2</v>
      </c>
      <c r="AM27" s="280">
        <f t="shared" si="13"/>
        <v>0.3</v>
      </c>
      <c r="AN27" s="462" t="str">
        <f>+IF(C27="Corrupción","Moderado",IF(AM27&lt;=25%,"Bajo",IF(AM27&lt;=50%,"Moderado",IF(AM27&lt;=75%,"Alto",IF(AM27&gt;75%,"Extremo","")))))</f>
        <v>Moderado</v>
      </c>
      <c r="AO27" s="229" t="s">
        <v>74</v>
      </c>
      <c r="AP27" s="256">
        <v>1</v>
      </c>
      <c r="AQ27" s="710"/>
      <c r="AR27" s="715"/>
      <c r="AS27" s="716"/>
      <c r="AT27" s="716"/>
      <c r="AU27" s="710"/>
      <c r="AV27" s="256"/>
      <c r="AW27" s="256"/>
      <c r="AX27" s="256"/>
      <c r="AY27" s="256"/>
      <c r="AZ27" s="256"/>
      <c r="BA27" s="256"/>
      <c r="BB27" s="256"/>
      <c r="BC27" s="256"/>
      <c r="BD27" s="256"/>
      <c r="BE27" s="256"/>
      <c r="BF27" s="256"/>
      <c r="BG27" s="256"/>
    </row>
    <row r="28" spans="1:59" ht="87.6" customHeight="1" x14ac:dyDescent="0.25">
      <c r="A28" s="901" t="s">
        <v>66</v>
      </c>
      <c r="B28" s="963" t="s">
        <v>155</v>
      </c>
      <c r="C28" s="963" t="s">
        <v>124</v>
      </c>
      <c r="D28" s="963" t="s">
        <v>569</v>
      </c>
      <c r="E28" s="963" t="s">
        <v>34</v>
      </c>
      <c r="F28" s="79" t="s">
        <v>809</v>
      </c>
      <c r="G28" s="963" t="s">
        <v>810</v>
      </c>
      <c r="H28" s="963" t="s">
        <v>811</v>
      </c>
      <c r="I28" s="963" t="s">
        <v>808</v>
      </c>
      <c r="J28" s="963" t="s">
        <v>48</v>
      </c>
      <c r="K28" s="963"/>
      <c r="L28" s="948">
        <f t="shared" si="6"/>
        <v>0</v>
      </c>
      <c r="M28" s="963" t="s">
        <v>45</v>
      </c>
      <c r="N28" s="948">
        <f t="shared" si="7"/>
        <v>0.2</v>
      </c>
      <c r="O28" s="963" t="s">
        <v>79</v>
      </c>
      <c r="P28" s="948">
        <f t="shared" si="8"/>
        <v>0.6</v>
      </c>
      <c r="Q28" s="963" t="s">
        <v>88</v>
      </c>
      <c r="R28" s="948">
        <f t="shared" si="9"/>
        <v>0</v>
      </c>
      <c r="S28" s="1041" t="s">
        <v>87</v>
      </c>
      <c r="T28" s="1041" t="s">
        <v>43</v>
      </c>
      <c r="U28" s="948">
        <f t="shared" si="2"/>
        <v>0.6</v>
      </c>
      <c r="V28" s="913" t="str">
        <f t="shared" si="10"/>
        <v>Muy baja</v>
      </c>
      <c r="W28" s="948">
        <f>+IFERROR(VLOOKUP(V28,formulas!$F$1:$G$6,2,FALSE),"")</f>
        <v>0.2</v>
      </c>
      <c r="X28" s="813" t="str">
        <f t="shared" si="11"/>
        <v>Moderado</v>
      </c>
      <c r="Y28" s="948">
        <f>+IFERROR(VLOOKUP(X28,formulas!$H$1:$I$6,2,FALSE),"")</f>
        <v>0.6</v>
      </c>
      <c r="Z28" s="813" t="str">
        <f>+IFERROR(VLOOKUP(V28&amp;X28,formulas!$C$2:$D$26,2,FALSE),"")</f>
        <v>Moderado</v>
      </c>
      <c r="AA28" s="948">
        <f t="shared" si="3"/>
        <v>0.5</v>
      </c>
      <c r="AB28" s="1049" t="s">
        <v>829</v>
      </c>
      <c r="AC28" s="79" t="s">
        <v>849</v>
      </c>
      <c r="AD28" s="79" t="s">
        <v>72</v>
      </c>
      <c r="AE28" s="225">
        <f t="shared" si="0"/>
        <v>0.25</v>
      </c>
      <c r="AF28" s="79" t="s">
        <v>217</v>
      </c>
      <c r="AG28" s="225">
        <f t="shared" si="4"/>
        <v>0.15</v>
      </c>
      <c r="AH28" s="225">
        <f t="shared" si="5"/>
        <v>0.4</v>
      </c>
      <c r="AI28" s="694"/>
      <c r="AJ28" s="118" t="s">
        <v>39</v>
      </c>
      <c r="AK28" s="118" t="s">
        <v>865</v>
      </c>
      <c r="AL28" s="283">
        <f t="shared" si="12"/>
        <v>0.2</v>
      </c>
      <c r="AM28" s="283">
        <f t="shared" si="13"/>
        <v>0.3</v>
      </c>
      <c r="AN28" s="813" t="str">
        <f>+IF(C28="Corrupción","Moderado",IF(AM29&lt;=25%,"Bajo",IF(AM29&lt;=50%,"Moderado",IF(AM29&lt;=75%,"Alto",IF(AM29&gt;75%,"Extremo","")))))</f>
        <v>Bajo</v>
      </c>
      <c r="AO28" s="823" t="s">
        <v>74</v>
      </c>
      <c r="AP28" s="377">
        <v>1</v>
      </c>
      <c r="AQ28" s="694"/>
      <c r="AR28" s="711"/>
      <c r="AS28" s="712"/>
      <c r="AT28" s="712"/>
      <c r="AU28" s="694"/>
      <c r="AV28" s="377"/>
      <c r="AW28" s="377"/>
      <c r="AX28" s="377"/>
      <c r="AY28" s="377"/>
      <c r="AZ28" s="377"/>
      <c r="BA28" s="377"/>
      <c r="BB28" s="377"/>
      <c r="BC28" s="377"/>
      <c r="BD28" s="377"/>
      <c r="BE28" s="377"/>
      <c r="BF28" s="377"/>
      <c r="BG28" s="377"/>
    </row>
    <row r="29" spans="1:59" ht="87.6" customHeight="1" thickBot="1" x14ac:dyDescent="0.3">
      <c r="A29" s="903"/>
      <c r="B29" s="965"/>
      <c r="C29" s="965"/>
      <c r="D29" s="965"/>
      <c r="E29" s="965"/>
      <c r="F29" s="70" t="s">
        <v>812</v>
      </c>
      <c r="G29" s="965"/>
      <c r="H29" s="965"/>
      <c r="I29" s="965"/>
      <c r="J29" s="965"/>
      <c r="K29" s="965"/>
      <c r="L29" s="920"/>
      <c r="M29" s="965"/>
      <c r="N29" s="920"/>
      <c r="O29" s="965"/>
      <c r="P29" s="920"/>
      <c r="Q29" s="965"/>
      <c r="R29" s="920"/>
      <c r="S29" s="1042"/>
      <c r="T29" s="1042"/>
      <c r="U29" s="920">
        <f t="shared" si="2"/>
        <v>0</v>
      </c>
      <c r="V29" s="1028"/>
      <c r="W29" s="1043" t="str">
        <f>+IFERROR(VLOOKUP(V29,formulas!$F$1:$G$6,2,FALSE),"")</f>
        <v/>
      </c>
      <c r="X29" s="815"/>
      <c r="Y29" s="920" t="str">
        <f>+IFERROR(VLOOKUP(X29,formulas!$H$1:$I$6,2,FALSE),"")</f>
        <v/>
      </c>
      <c r="Z29" s="815"/>
      <c r="AA29" s="920" t="str">
        <f t="shared" si="3"/>
        <v/>
      </c>
      <c r="AB29" s="1050"/>
      <c r="AC29" s="70" t="s">
        <v>846</v>
      </c>
      <c r="AD29" s="70" t="s">
        <v>72</v>
      </c>
      <c r="AE29" s="222">
        <f t="shared" si="0"/>
        <v>0.25</v>
      </c>
      <c r="AF29" s="70" t="s">
        <v>217</v>
      </c>
      <c r="AG29" s="222">
        <f t="shared" si="4"/>
        <v>0.15</v>
      </c>
      <c r="AH29" s="222">
        <f t="shared" si="5"/>
        <v>0.4</v>
      </c>
      <c r="AI29" s="696"/>
      <c r="AJ29" s="70" t="s">
        <v>39</v>
      </c>
      <c r="AK29" s="70" t="s">
        <v>864</v>
      </c>
      <c r="AL29" s="277">
        <f>+AM28*AH29</f>
        <v>0.12</v>
      </c>
      <c r="AM29" s="277">
        <f>+AM28-AL29</f>
        <v>0.18</v>
      </c>
      <c r="AN29" s="815"/>
      <c r="AO29" s="825"/>
      <c r="AP29" s="146">
        <v>2</v>
      </c>
      <c r="AQ29" s="696"/>
      <c r="AR29" s="713"/>
      <c r="AS29" s="714"/>
      <c r="AT29" s="714"/>
      <c r="AU29" s="696"/>
      <c r="AV29" s="146"/>
      <c r="AW29" s="146"/>
      <c r="AX29" s="146"/>
      <c r="AY29" s="146"/>
      <c r="AZ29" s="146"/>
      <c r="BA29" s="146"/>
      <c r="BB29" s="146"/>
      <c r="BC29" s="146"/>
      <c r="BD29" s="146"/>
      <c r="BE29" s="146"/>
      <c r="BF29" s="146"/>
      <c r="BG29" s="146"/>
    </row>
    <row r="30" spans="1:59" ht="87.6" customHeight="1" x14ac:dyDescent="0.25">
      <c r="A30" s="901" t="s">
        <v>66</v>
      </c>
      <c r="B30" s="963" t="s">
        <v>155</v>
      </c>
      <c r="C30" s="963" t="s">
        <v>149</v>
      </c>
      <c r="D30" s="963" t="s">
        <v>569</v>
      </c>
      <c r="E30" s="963" t="s">
        <v>51</v>
      </c>
      <c r="F30" s="79" t="s">
        <v>813</v>
      </c>
      <c r="G30" s="963" t="s">
        <v>814</v>
      </c>
      <c r="H30" s="963" t="s">
        <v>815</v>
      </c>
      <c r="I30" s="963" t="s">
        <v>816</v>
      </c>
      <c r="J30" s="963" t="s">
        <v>81</v>
      </c>
      <c r="K30" s="958">
        <v>0.08</v>
      </c>
      <c r="L30" s="948">
        <f t="shared" si="6"/>
        <v>6.6666666666666671E-3</v>
      </c>
      <c r="M30" s="963" t="s">
        <v>45</v>
      </c>
      <c r="N30" s="948">
        <f t="shared" si="7"/>
        <v>0.2</v>
      </c>
      <c r="O30" s="963" t="s">
        <v>79</v>
      </c>
      <c r="P30" s="948">
        <f t="shared" si="8"/>
        <v>0.6</v>
      </c>
      <c r="Q30" s="963" t="s">
        <v>88</v>
      </c>
      <c r="R30" s="948">
        <f t="shared" si="9"/>
        <v>0</v>
      </c>
      <c r="S30" s="1041" t="s">
        <v>87</v>
      </c>
      <c r="T30" s="1041" t="s">
        <v>43</v>
      </c>
      <c r="U30" s="948">
        <f t="shared" si="2"/>
        <v>0.6</v>
      </c>
      <c r="V30" s="913" t="str">
        <f t="shared" si="10"/>
        <v>Muy baja</v>
      </c>
      <c r="W30" s="948">
        <f>+IFERROR(VLOOKUP(V30,formulas!$F$1:$G$6,2,FALSE),"")</f>
        <v>0.2</v>
      </c>
      <c r="X30" s="813" t="str">
        <f t="shared" si="11"/>
        <v>Moderado</v>
      </c>
      <c r="Y30" s="948">
        <f>+IFERROR(VLOOKUP(X30,formulas!$H$1:$I$6,2,FALSE),"")</f>
        <v>0.6</v>
      </c>
      <c r="Z30" s="813" t="str">
        <f>+IFERROR(VLOOKUP(V30&amp;X30,formulas!$C$2:$D$26,2,FALSE),"")</f>
        <v>Moderado</v>
      </c>
      <c r="AA30" s="948">
        <f t="shared" si="3"/>
        <v>0.5</v>
      </c>
      <c r="AB30" s="1051"/>
      <c r="AC30" s="963" t="s">
        <v>850</v>
      </c>
      <c r="AD30" s="963" t="s">
        <v>72</v>
      </c>
      <c r="AE30" s="948">
        <f t="shared" si="0"/>
        <v>0.25</v>
      </c>
      <c r="AF30" s="963" t="s">
        <v>217</v>
      </c>
      <c r="AG30" s="948">
        <f t="shared" si="4"/>
        <v>0.15</v>
      </c>
      <c r="AH30" s="948">
        <f t="shared" si="5"/>
        <v>0.4</v>
      </c>
      <c r="AI30" s="694"/>
      <c r="AJ30" s="1039" t="s">
        <v>39</v>
      </c>
      <c r="AK30" s="1039" t="s">
        <v>866</v>
      </c>
      <c r="AL30" s="864">
        <f t="shared" si="12"/>
        <v>0.2</v>
      </c>
      <c r="AM30" s="864">
        <f t="shared" si="13"/>
        <v>0.3</v>
      </c>
      <c r="AN30" s="813" t="str">
        <f>+IF(C30="Corrupción","Moderado",IF(AM30&lt;=25%,"Bajo",IF(AM30&lt;=50%,"Moderado",IF(AM30&lt;=75%,"Alto",IF(AM30&gt;75%,"Extremo","")))))</f>
        <v>Moderado</v>
      </c>
      <c r="AO30" s="823" t="s">
        <v>74</v>
      </c>
      <c r="AP30" s="377">
        <v>1</v>
      </c>
      <c r="AQ30" s="694"/>
      <c r="AR30" s="711"/>
      <c r="AS30" s="712"/>
      <c r="AT30" s="712"/>
      <c r="AU30" s="694"/>
      <c r="AV30" s="377"/>
      <c r="AW30" s="377"/>
      <c r="AX30" s="377"/>
      <c r="AY30" s="377"/>
      <c r="AZ30" s="377"/>
      <c r="BA30" s="377"/>
      <c r="BB30" s="377"/>
      <c r="BC30" s="377"/>
      <c r="BD30" s="377"/>
      <c r="BE30" s="377"/>
      <c r="BF30" s="377"/>
      <c r="BG30" s="377"/>
    </row>
    <row r="31" spans="1:59" ht="87.6" customHeight="1" thickBot="1" x14ac:dyDescent="0.3">
      <c r="A31" s="903"/>
      <c r="B31" s="965"/>
      <c r="C31" s="965"/>
      <c r="D31" s="965"/>
      <c r="E31" s="965"/>
      <c r="F31" s="70" t="s">
        <v>817</v>
      </c>
      <c r="G31" s="965"/>
      <c r="H31" s="965"/>
      <c r="I31" s="965"/>
      <c r="J31" s="965"/>
      <c r="K31" s="957"/>
      <c r="L31" s="920"/>
      <c r="M31" s="965"/>
      <c r="N31" s="920"/>
      <c r="O31" s="965"/>
      <c r="P31" s="920"/>
      <c r="Q31" s="965"/>
      <c r="R31" s="920"/>
      <c r="S31" s="1042"/>
      <c r="T31" s="1042"/>
      <c r="U31" s="920">
        <f t="shared" si="2"/>
        <v>0</v>
      </c>
      <c r="V31" s="1028"/>
      <c r="W31" s="1043" t="str">
        <f>+IFERROR(VLOOKUP(V31,formulas!$F$1:$G$6,2,FALSE),"")</f>
        <v/>
      </c>
      <c r="X31" s="815"/>
      <c r="Y31" s="920" t="str">
        <f>+IFERROR(VLOOKUP(X31,formulas!$H$1:$I$6,2,FALSE),"")</f>
        <v/>
      </c>
      <c r="Z31" s="815"/>
      <c r="AA31" s="920" t="str">
        <f t="shared" si="3"/>
        <v/>
      </c>
      <c r="AB31" s="1052"/>
      <c r="AC31" s="965"/>
      <c r="AD31" s="965"/>
      <c r="AE31" s="920"/>
      <c r="AF31" s="965"/>
      <c r="AG31" s="920"/>
      <c r="AH31" s="920"/>
      <c r="AI31" s="696"/>
      <c r="AJ31" s="1040"/>
      <c r="AK31" s="1040"/>
      <c r="AL31" s="866"/>
      <c r="AM31" s="866"/>
      <c r="AN31" s="815"/>
      <c r="AO31" s="825"/>
      <c r="AP31" s="146">
        <v>2</v>
      </c>
      <c r="AQ31" s="696"/>
      <c r="AR31" s="713"/>
      <c r="AS31" s="714"/>
      <c r="AT31" s="714"/>
      <c r="AU31" s="696"/>
      <c r="AV31" s="146"/>
      <c r="AW31" s="146"/>
      <c r="AX31" s="146"/>
      <c r="AY31" s="146"/>
      <c r="AZ31" s="146"/>
      <c r="BA31" s="146"/>
      <c r="BB31" s="146"/>
      <c r="BC31" s="146"/>
      <c r="BD31" s="146"/>
      <c r="BE31" s="146"/>
      <c r="BF31" s="146"/>
      <c r="BG31" s="146"/>
    </row>
    <row r="32" spans="1:59" ht="87.6" customHeight="1" x14ac:dyDescent="0.25">
      <c r="A32" s="901" t="s">
        <v>66</v>
      </c>
      <c r="B32" s="963" t="s">
        <v>155</v>
      </c>
      <c r="C32" s="963" t="s">
        <v>149</v>
      </c>
      <c r="D32" s="963" t="s">
        <v>569</v>
      </c>
      <c r="E32" s="963" t="s">
        <v>51</v>
      </c>
      <c r="F32" s="79" t="s">
        <v>818</v>
      </c>
      <c r="G32" s="963" t="s">
        <v>819</v>
      </c>
      <c r="H32" s="963" t="s">
        <v>820</v>
      </c>
      <c r="I32" s="963" t="s">
        <v>821</v>
      </c>
      <c r="J32" s="963" t="s">
        <v>81</v>
      </c>
      <c r="K32" s="958">
        <v>0.08</v>
      </c>
      <c r="L32" s="948">
        <f t="shared" si="6"/>
        <v>6.6666666666666671E-3</v>
      </c>
      <c r="M32" s="963" t="s">
        <v>45</v>
      </c>
      <c r="N32" s="948">
        <f t="shared" si="7"/>
        <v>0.2</v>
      </c>
      <c r="O32" s="963" t="s">
        <v>79</v>
      </c>
      <c r="P32" s="948">
        <f t="shared" si="8"/>
        <v>0.6</v>
      </c>
      <c r="Q32" s="963" t="s">
        <v>88</v>
      </c>
      <c r="R32" s="948">
        <f t="shared" si="9"/>
        <v>0</v>
      </c>
      <c r="S32" s="1041" t="s">
        <v>87</v>
      </c>
      <c r="T32" s="1041" t="s">
        <v>43</v>
      </c>
      <c r="U32" s="948">
        <f t="shared" si="2"/>
        <v>0.6</v>
      </c>
      <c r="V32" s="913" t="str">
        <f t="shared" si="10"/>
        <v>Muy baja</v>
      </c>
      <c r="W32" s="948">
        <f>+IFERROR(VLOOKUP(V32,formulas!$F$1:$G$6,2,FALSE),"")</f>
        <v>0.2</v>
      </c>
      <c r="X32" s="813" t="str">
        <f t="shared" si="11"/>
        <v>Moderado</v>
      </c>
      <c r="Y32" s="948">
        <f>+IFERROR(VLOOKUP(X32,formulas!$H$1:$I$6,2,FALSE),"")</f>
        <v>0.6</v>
      </c>
      <c r="Z32" s="813" t="str">
        <f>+IFERROR(VLOOKUP(V32&amp;X32,formulas!$C$2:$D$26,2,FALSE),"")</f>
        <v>Moderado</v>
      </c>
      <c r="AA32" s="948">
        <f t="shared" si="3"/>
        <v>0.5</v>
      </c>
      <c r="AB32" s="1051"/>
      <c r="AC32" s="963" t="s">
        <v>851</v>
      </c>
      <c r="AD32" s="963" t="s">
        <v>72</v>
      </c>
      <c r="AE32" s="948">
        <f t="shared" si="0"/>
        <v>0.25</v>
      </c>
      <c r="AF32" s="963" t="s">
        <v>217</v>
      </c>
      <c r="AG32" s="948">
        <f t="shared" si="4"/>
        <v>0.15</v>
      </c>
      <c r="AH32" s="948">
        <f t="shared" si="5"/>
        <v>0.4</v>
      </c>
      <c r="AI32" s="694"/>
      <c r="AJ32" s="1039" t="s">
        <v>39</v>
      </c>
      <c r="AK32" s="1039" t="s">
        <v>867</v>
      </c>
      <c r="AL32" s="1053">
        <f t="shared" si="12"/>
        <v>0.2</v>
      </c>
      <c r="AM32" s="1053">
        <f t="shared" si="13"/>
        <v>0.3</v>
      </c>
      <c r="AN32" s="813" t="str">
        <f>+IF(C32="Corrupción","Moderado",IF(AM33&lt;=25%,"Bajo",IF(AM33&lt;=50%,"Moderado",IF(AM33&lt;=75%,"Alto",IF(AM33&gt;75%,"Extremo","")))))</f>
        <v>Bajo</v>
      </c>
      <c r="AO32" s="823" t="s">
        <v>74</v>
      </c>
      <c r="AP32" s="377">
        <v>1</v>
      </c>
      <c r="AQ32" s="694"/>
      <c r="AR32" s="711"/>
      <c r="AS32" s="712"/>
      <c r="AT32" s="712"/>
      <c r="AU32" s="694"/>
      <c r="AV32" s="377"/>
      <c r="AW32" s="377"/>
      <c r="AX32" s="377"/>
      <c r="AY32" s="377"/>
      <c r="AZ32" s="377"/>
      <c r="BA32" s="377"/>
      <c r="BB32" s="377"/>
      <c r="BC32" s="377"/>
      <c r="BD32" s="377"/>
      <c r="BE32" s="377"/>
      <c r="BF32" s="377"/>
      <c r="BG32" s="377"/>
    </row>
    <row r="33" spans="1:59" ht="87.6" customHeight="1" thickBot="1" x14ac:dyDescent="0.3">
      <c r="A33" s="903"/>
      <c r="B33" s="965"/>
      <c r="C33" s="965"/>
      <c r="D33" s="965"/>
      <c r="E33" s="965"/>
      <c r="F33" s="70" t="s">
        <v>822</v>
      </c>
      <c r="G33" s="965"/>
      <c r="H33" s="965"/>
      <c r="I33" s="965"/>
      <c r="J33" s="965"/>
      <c r="K33" s="957"/>
      <c r="L33" s="920"/>
      <c r="M33" s="965"/>
      <c r="N33" s="920"/>
      <c r="O33" s="965"/>
      <c r="P33" s="920"/>
      <c r="Q33" s="965"/>
      <c r="R33" s="920"/>
      <c r="S33" s="1042"/>
      <c r="T33" s="1042"/>
      <c r="U33" s="920">
        <f t="shared" si="2"/>
        <v>0</v>
      </c>
      <c r="V33" s="1028"/>
      <c r="W33" s="1043" t="str">
        <f>+IFERROR(VLOOKUP(V33,formulas!$F$1:$G$6,2,FALSE),"")</f>
        <v/>
      </c>
      <c r="X33" s="815"/>
      <c r="Y33" s="920" t="str">
        <f>+IFERROR(VLOOKUP(X33,formulas!$H$1:$I$6,2,FALSE),"")</f>
        <v/>
      </c>
      <c r="Z33" s="815"/>
      <c r="AA33" s="920" t="str">
        <f t="shared" si="3"/>
        <v/>
      </c>
      <c r="AB33" s="1052"/>
      <c r="AC33" s="965"/>
      <c r="AD33" s="965"/>
      <c r="AE33" s="920"/>
      <c r="AF33" s="965"/>
      <c r="AG33" s="920"/>
      <c r="AH33" s="920"/>
      <c r="AI33" s="696"/>
      <c r="AJ33" s="1040"/>
      <c r="AK33" s="1040"/>
      <c r="AL33" s="822"/>
      <c r="AM33" s="822"/>
      <c r="AN33" s="815"/>
      <c r="AO33" s="825"/>
      <c r="AP33" s="146">
        <v>2</v>
      </c>
      <c r="AQ33" s="696"/>
      <c r="AR33" s="713"/>
      <c r="AS33" s="714"/>
      <c r="AT33" s="714"/>
      <c r="AU33" s="696"/>
      <c r="AV33" s="146"/>
      <c r="AW33" s="146"/>
      <c r="AX33" s="146"/>
      <c r="AY33" s="146"/>
      <c r="AZ33" s="146"/>
      <c r="BA33" s="146"/>
      <c r="BB33" s="146"/>
      <c r="BC33" s="146"/>
      <c r="BD33" s="146"/>
      <c r="BE33" s="146"/>
      <c r="BF33" s="146"/>
      <c r="BG33" s="146"/>
    </row>
    <row r="34" spans="1:59" ht="87.6" customHeight="1" x14ac:dyDescent="0.25">
      <c r="A34" s="901" t="s">
        <v>66</v>
      </c>
      <c r="B34" s="963" t="s">
        <v>155</v>
      </c>
      <c r="C34" s="963" t="s">
        <v>149</v>
      </c>
      <c r="D34" s="963" t="s">
        <v>569</v>
      </c>
      <c r="E34" s="963" t="s">
        <v>51</v>
      </c>
      <c r="F34" s="79" t="s">
        <v>823</v>
      </c>
      <c r="G34" s="963" t="s">
        <v>824</v>
      </c>
      <c r="H34" s="963" t="s">
        <v>825</v>
      </c>
      <c r="I34" s="963" t="s">
        <v>821</v>
      </c>
      <c r="J34" s="963" t="s">
        <v>81</v>
      </c>
      <c r="K34" s="958">
        <v>0.08</v>
      </c>
      <c r="L34" s="948">
        <f t="shared" si="6"/>
        <v>6.6666666666666671E-3</v>
      </c>
      <c r="M34" s="963" t="s">
        <v>45</v>
      </c>
      <c r="N34" s="948">
        <f t="shared" si="7"/>
        <v>0.2</v>
      </c>
      <c r="O34" s="963" t="s">
        <v>79</v>
      </c>
      <c r="P34" s="948">
        <f t="shared" si="8"/>
        <v>0.6</v>
      </c>
      <c r="Q34" s="963" t="s">
        <v>88</v>
      </c>
      <c r="R34" s="948">
        <f t="shared" si="9"/>
        <v>0</v>
      </c>
      <c r="S34" s="1041" t="s">
        <v>87</v>
      </c>
      <c r="T34" s="1041" t="s">
        <v>43</v>
      </c>
      <c r="U34" s="948">
        <f t="shared" si="2"/>
        <v>0.6</v>
      </c>
      <c r="V34" s="913" t="str">
        <f t="shared" si="10"/>
        <v>Muy baja</v>
      </c>
      <c r="W34" s="948">
        <f>+IFERROR(VLOOKUP(V34,formulas!$F$1:$G$6,2,FALSE),"")</f>
        <v>0.2</v>
      </c>
      <c r="X34" s="813" t="str">
        <f t="shared" si="11"/>
        <v>Moderado</v>
      </c>
      <c r="Y34" s="948">
        <f>+IFERROR(VLOOKUP(X34,formulas!$H$1:$I$6,2,FALSE),"")</f>
        <v>0.6</v>
      </c>
      <c r="Z34" s="813" t="str">
        <f>+IFERROR(VLOOKUP(V34&amp;X34,formulas!$C$2:$D$26,2,FALSE),"")</f>
        <v>Moderado</v>
      </c>
      <c r="AA34" s="948">
        <f t="shared" si="3"/>
        <v>0.5</v>
      </c>
      <c r="AB34" s="1051"/>
      <c r="AC34" s="963" t="s">
        <v>852</v>
      </c>
      <c r="AD34" s="963" t="s">
        <v>72</v>
      </c>
      <c r="AE34" s="948">
        <f t="shared" si="0"/>
        <v>0.25</v>
      </c>
      <c r="AF34" s="963" t="s">
        <v>217</v>
      </c>
      <c r="AG34" s="948">
        <f t="shared" si="4"/>
        <v>0.15</v>
      </c>
      <c r="AH34" s="948">
        <f t="shared" si="5"/>
        <v>0.4</v>
      </c>
      <c r="AI34" s="694"/>
      <c r="AJ34" s="1039" t="s">
        <v>39</v>
      </c>
      <c r="AK34" s="1039" t="s">
        <v>868</v>
      </c>
      <c r="AL34" s="1053">
        <f t="shared" si="12"/>
        <v>0.2</v>
      </c>
      <c r="AM34" s="1053">
        <f t="shared" si="13"/>
        <v>0.3</v>
      </c>
      <c r="AN34" s="813" t="str">
        <f>+IF(C34="Corrupción","Moderado",IF(AM34&lt;=25%,"Bajo",IF(AM34&lt;=50%,"Moderado",IF(AM34&lt;=75%,"Alto",IF(AM34&gt;75%,"Extremo","")))))</f>
        <v>Moderado</v>
      </c>
      <c r="AO34" s="823" t="s">
        <v>74</v>
      </c>
      <c r="AP34" s="377">
        <v>1</v>
      </c>
      <c r="AQ34" s="694"/>
      <c r="AR34" s="711"/>
      <c r="AS34" s="712"/>
      <c r="AT34" s="712"/>
      <c r="AU34" s="694"/>
      <c r="AV34" s="377"/>
      <c r="AW34" s="377"/>
      <c r="AX34" s="377"/>
      <c r="AY34" s="377"/>
      <c r="AZ34" s="377"/>
      <c r="BA34" s="377"/>
      <c r="BB34" s="377"/>
      <c r="BC34" s="377"/>
      <c r="BD34" s="377"/>
      <c r="BE34" s="377"/>
      <c r="BF34" s="377"/>
      <c r="BG34" s="377"/>
    </row>
    <row r="35" spans="1:59" ht="87.6" customHeight="1" thickBot="1" x14ac:dyDescent="0.3">
      <c r="A35" s="903"/>
      <c r="B35" s="965"/>
      <c r="C35" s="965"/>
      <c r="D35" s="965"/>
      <c r="E35" s="965"/>
      <c r="F35" s="70" t="s">
        <v>826</v>
      </c>
      <c r="G35" s="965"/>
      <c r="H35" s="965"/>
      <c r="I35" s="965"/>
      <c r="J35" s="965"/>
      <c r="K35" s="957"/>
      <c r="L35" s="920"/>
      <c r="M35" s="965"/>
      <c r="N35" s="920"/>
      <c r="O35" s="965"/>
      <c r="P35" s="920"/>
      <c r="Q35" s="965"/>
      <c r="R35" s="920"/>
      <c r="S35" s="1042"/>
      <c r="T35" s="1042"/>
      <c r="U35" s="920"/>
      <c r="V35" s="1028"/>
      <c r="W35" s="1043"/>
      <c r="X35" s="815"/>
      <c r="Y35" s="920"/>
      <c r="Z35" s="815"/>
      <c r="AA35" s="920"/>
      <c r="AB35" s="1052"/>
      <c r="AC35" s="965"/>
      <c r="AD35" s="965"/>
      <c r="AE35" s="920"/>
      <c r="AF35" s="965"/>
      <c r="AG35" s="920"/>
      <c r="AH35" s="920"/>
      <c r="AI35" s="696"/>
      <c r="AJ35" s="1040"/>
      <c r="AK35" s="1040"/>
      <c r="AL35" s="822"/>
      <c r="AM35" s="822"/>
      <c r="AN35" s="815"/>
      <c r="AO35" s="825"/>
      <c r="AP35" s="146">
        <v>2</v>
      </c>
      <c r="AQ35" s="696"/>
      <c r="AR35" s="713"/>
      <c r="AS35" s="714"/>
      <c r="AT35" s="714"/>
      <c r="AU35" s="696"/>
      <c r="AV35" s="146"/>
      <c r="AW35" s="146"/>
      <c r="AX35" s="146"/>
      <c r="AY35" s="146"/>
      <c r="AZ35" s="146"/>
      <c r="BA35" s="146"/>
      <c r="BB35" s="146"/>
      <c r="BC35" s="146"/>
      <c r="BD35" s="146"/>
      <c r="BE35" s="146"/>
      <c r="BF35" s="146"/>
      <c r="BG35" s="146"/>
    </row>
    <row r="36" spans="1:59" ht="87.6" customHeight="1" thickBot="1" x14ac:dyDescent="0.3">
      <c r="A36" s="182" t="s">
        <v>66</v>
      </c>
      <c r="B36" s="162" t="s">
        <v>486</v>
      </c>
      <c r="C36" s="162" t="s">
        <v>73</v>
      </c>
      <c r="D36" s="162" t="s">
        <v>94</v>
      </c>
      <c r="E36" s="162" t="s">
        <v>95</v>
      </c>
      <c r="F36" s="174" t="s">
        <v>487</v>
      </c>
      <c r="G36" s="308" t="s">
        <v>441</v>
      </c>
      <c r="H36" s="309" t="s">
        <v>488</v>
      </c>
      <c r="I36" s="174" t="s">
        <v>489</v>
      </c>
      <c r="J36" s="310" t="s">
        <v>110</v>
      </c>
      <c r="K36" s="174">
        <v>1</v>
      </c>
      <c r="L36" s="228">
        <f t="shared" si="6"/>
        <v>0.5</v>
      </c>
      <c r="M36" s="174" t="s">
        <v>62</v>
      </c>
      <c r="N36" s="228">
        <f t="shared" si="7"/>
        <v>0.4</v>
      </c>
      <c r="O36" s="311" t="s">
        <v>91</v>
      </c>
      <c r="P36" s="228">
        <f t="shared" si="8"/>
        <v>0.8</v>
      </c>
      <c r="Q36" s="174" t="s">
        <v>88</v>
      </c>
      <c r="R36" s="228">
        <f t="shared" si="9"/>
        <v>0</v>
      </c>
      <c r="S36" s="312" t="s">
        <v>75</v>
      </c>
      <c r="T36" s="312" t="s">
        <v>88</v>
      </c>
      <c r="U36" s="228">
        <f t="shared" si="2"/>
        <v>0.8</v>
      </c>
      <c r="V36" s="564" t="str">
        <f t="shared" si="10"/>
        <v>Media</v>
      </c>
      <c r="W36" s="228">
        <f>+IFERROR(VLOOKUP(V36,formulas!$F$1:$G$6,2,FALSE),"")</f>
        <v>0.6</v>
      </c>
      <c r="X36" s="462" t="str">
        <f t="shared" si="11"/>
        <v>Mayor</v>
      </c>
      <c r="Y36" s="228">
        <f>+IFERROR(VLOOKUP(X36,formulas!$H$1:$I$6,2,FALSE),"")</f>
        <v>0.8</v>
      </c>
      <c r="Z36" s="462" t="str">
        <f>+IFERROR(VLOOKUP(V36&amp;X36,formulas!$C$2:$D$26,2,FALSE),"")</f>
        <v>Alto</v>
      </c>
      <c r="AA36" s="228">
        <f t="shared" si="3"/>
        <v>0.75</v>
      </c>
      <c r="AB36" s="305"/>
      <c r="AC36" s="310" t="s">
        <v>853</v>
      </c>
      <c r="AD36" s="174" t="s">
        <v>72</v>
      </c>
      <c r="AE36" s="228">
        <f t="shared" si="0"/>
        <v>0.25</v>
      </c>
      <c r="AF36" s="174" t="s">
        <v>217</v>
      </c>
      <c r="AG36" s="228">
        <f t="shared" si="4"/>
        <v>0.15</v>
      </c>
      <c r="AH36" s="228">
        <f t="shared" si="5"/>
        <v>0.4</v>
      </c>
      <c r="AI36" s="174" t="s">
        <v>218</v>
      </c>
      <c r="AJ36" s="174" t="s">
        <v>39</v>
      </c>
      <c r="AK36" s="174" t="s">
        <v>522</v>
      </c>
      <c r="AL36" s="280">
        <f t="shared" si="12"/>
        <v>0.30000000000000004</v>
      </c>
      <c r="AM36" s="280">
        <f t="shared" si="13"/>
        <v>0.44999999999999996</v>
      </c>
      <c r="AN36" s="462" t="str">
        <f>+IF(C36="Corrupción","Moderado",IF(AM36&lt;=25%,"Bajo",IF(AM36&lt;=50%,"Moderado",IF(AM36&lt;=75%,"Alto",IF(AM36&gt;75%,"Extremo","")))))</f>
        <v>Moderado</v>
      </c>
      <c r="AO36" s="229" t="s">
        <v>74</v>
      </c>
      <c r="AP36" s="256">
        <v>1</v>
      </c>
      <c r="AQ36" s="684"/>
      <c r="AR36" s="684"/>
      <c r="AS36" s="683"/>
      <c r="AT36" s="683"/>
      <c r="AU36" s="684"/>
      <c r="AV36" s="256"/>
      <c r="AW36" s="256"/>
      <c r="AX36" s="256"/>
      <c r="AY36" s="256"/>
      <c r="AZ36" s="256"/>
      <c r="BA36" s="256"/>
      <c r="BB36" s="256"/>
      <c r="BC36" s="256"/>
      <c r="BD36" s="256"/>
      <c r="BE36" s="256"/>
      <c r="BF36" s="256"/>
      <c r="BG36" s="256"/>
    </row>
    <row r="37" spans="1:59" ht="87.6" customHeight="1" thickBot="1" x14ac:dyDescent="0.3">
      <c r="A37" s="161" t="s">
        <v>219</v>
      </c>
      <c r="B37" s="162" t="s">
        <v>44</v>
      </c>
      <c r="C37" s="162" t="s">
        <v>107</v>
      </c>
      <c r="D37" s="162" t="s">
        <v>94</v>
      </c>
      <c r="E37" s="162" t="s">
        <v>51</v>
      </c>
      <c r="F37" s="162" t="s">
        <v>490</v>
      </c>
      <c r="G37" s="162" t="s">
        <v>491</v>
      </c>
      <c r="H37" s="164" t="s">
        <v>492</v>
      </c>
      <c r="I37" s="162" t="s">
        <v>493</v>
      </c>
      <c r="J37" s="162" t="s">
        <v>81</v>
      </c>
      <c r="K37" s="162">
        <v>1</v>
      </c>
      <c r="L37" s="228">
        <f t="shared" si="6"/>
        <v>8.3333333333333329E-2</v>
      </c>
      <c r="M37" s="162" t="s">
        <v>88</v>
      </c>
      <c r="N37" s="228">
        <f t="shared" si="7"/>
        <v>0</v>
      </c>
      <c r="O37" s="162" t="s">
        <v>46</v>
      </c>
      <c r="P37" s="228">
        <f t="shared" si="8"/>
        <v>0.2</v>
      </c>
      <c r="Q37" s="162" t="s">
        <v>88</v>
      </c>
      <c r="R37" s="228">
        <f t="shared" si="9"/>
        <v>0</v>
      </c>
      <c r="S37" s="165" t="s">
        <v>75</v>
      </c>
      <c r="T37" s="165" t="s">
        <v>60</v>
      </c>
      <c r="U37" s="228">
        <f t="shared" si="2"/>
        <v>0.2</v>
      </c>
      <c r="V37" s="564" t="str">
        <f t="shared" si="10"/>
        <v>Muy baja</v>
      </c>
      <c r="W37" s="228">
        <f>+IFERROR(VLOOKUP(V37,formulas!$F$1:$G$6,2,FALSE),"")</f>
        <v>0.2</v>
      </c>
      <c r="X37" s="462" t="str">
        <f t="shared" si="11"/>
        <v>Leve</v>
      </c>
      <c r="Y37" s="228">
        <f>+IFERROR(VLOOKUP(X37,formulas!$H$1:$I$6,2,FALSE),"")</f>
        <v>0.2</v>
      </c>
      <c r="Z37" s="462" t="str">
        <f>+IFERROR(VLOOKUP(V37&amp;X37,formulas!$C$2:$D$26,2,FALSE),"")</f>
        <v>Bajo</v>
      </c>
      <c r="AA37" s="228">
        <f t="shared" si="3"/>
        <v>0.25</v>
      </c>
      <c r="AB37" s="303" t="s">
        <v>500</v>
      </c>
      <c r="AC37" s="164" t="s">
        <v>514</v>
      </c>
      <c r="AD37" s="162" t="s">
        <v>72</v>
      </c>
      <c r="AE37" s="228">
        <f t="shared" si="0"/>
        <v>0.25</v>
      </c>
      <c r="AF37" s="162" t="s">
        <v>451</v>
      </c>
      <c r="AG37" s="228">
        <f t="shared" si="4"/>
        <v>0.25</v>
      </c>
      <c r="AH37" s="228">
        <f t="shared" si="5"/>
        <v>0.5</v>
      </c>
      <c r="AI37" s="710"/>
      <c r="AJ37" s="162" t="s">
        <v>39</v>
      </c>
      <c r="AK37" s="162" t="s">
        <v>523</v>
      </c>
      <c r="AL37" s="280">
        <f t="shared" si="12"/>
        <v>0.125</v>
      </c>
      <c r="AM37" s="280">
        <f t="shared" si="13"/>
        <v>0.125</v>
      </c>
      <c r="AN37" s="462" t="str">
        <f>+IF(C37="Corrupción","Moderado",IF(AM37&lt;=25%,"Bajo",IF(AM37&lt;=50%,"Moderado",IF(AM37&lt;=75%,"Alto",IF(AM37&gt;75%,"Extremo","")))))</f>
        <v>Bajo</v>
      </c>
      <c r="AO37" s="229" t="s">
        <v>74</v>
      </c>
      <c r="AP37" s="256">
        <v>1</v>
      </c>
      <c r="AQ37" s="686"/>
      <c r="AR37" s="667"/>
      <c r="AS37" s="675"/>
      <c r="AT37" s="675"/>
      <c r="AU37" s="687"/>
      <c r="AV37" s="256"/>
      <c r="AW37" s="256"/>
      <c r="AX37" s="256"/>
      <c r="AY37" s="256"/>
      <c r="AZ37" s="256"/>
      <c r="BA37" s="256"/>
      <c r="BB37" s="256"/>
      <c r="BC37" s="256"/>
      <c r="BD37" s="256"/>
      <c r="BE37" s="256"/>
      <c r="BF37" s="256"/>
      <c r="BG37" s="256"/>
    </row>
  </sheetData>
  <mergeCells count="380">
    <mergeCell ref="AO15:AO16"/>
    <mergeCell ref="AN15:AN16"/>
    <mergeCell ref="AO17:AO19"/>
    <mergeCell ref="AN17:AN19"/>
    <mergeCell ref="AN21:AN22"/>
    <mergeCell ref="AO21:AO22"/>
    <mergeCell ref="AN4:AN6"/>
    <mergeCell ref="AN7:AN11"/>
    <mergeCell ref="AN12:AN14"/>
    <mergeCell ref="AO12:AO14"/>
    <mergeCell ref="AO4:AO6"/>
    <mergeCell ref="AO7:AO11"/>
    <mergeCell ref="AN34:AN35"/>
    <mergeCell ref="AO34:AO35"/>
    <mergeCell ref="AL32:AL33"/>
    <mergeCell ref="AM32:AM33"/>
    <mergeCell ref="AL34:AL35"/>
    <mergeCell ref="AM34:AM35"/>
    <mergeCell ref="AN25:AN26"/>
    <mergeCell ref="AO25:AO26"/>
    <mergeCell ref="AN28:AN29"/>
    <mergeCell ref="AN30:AN31"/>
    <mergeCell ref="AO30:AO31"/>
    <mergeCell ref="AO28:AO29"/>
    <mergeCell ref="AL30:AL31"/>
    <mergeCell ref="AM30:AM31"/>
    <mergeCell ref="AN32:AN33"/>
    <mergeCell ref="AO32:AO33"/>
    <mergeCell ref="AJ30:AJ31"/>
    <mergeCell ref="AK30:AK31"/>
    <mergeCell ref="AJ32:AJ33"/>
    <mergeCell ref="AK32:AK33"/>
    <mergeCell ref="AJ34:AJ35"/>
    <mergeCell ref="AK34:AK35"/>
    <mergeCell ref="AG34:AG35"/>
    <mergeCell ref="AH34:AH35"/>
    <mergeCell ref="AG32:AG33"/>
    <mergeCell ref="AH32:AH33"/>
    <mergeCell ref="AG30:AG31"/>
    <mergeCell ref="AH30:AH31"/>
    <mergeCell ref="AE30:AE31"/>
    <mergeCell ref="AE32:AE33"/>
    <mergeCell ref="AE34:AE35"/>
    <mergeCell ref="AF30:AF31"/>
    <mergeCell ref="AF32:AF33"/>
    <mergeCell ref="AF34:AF35"/>
    <mergeCell ref="AB30:AB31"/>
    <mergeCell ref="AB32:AB33"/>
    <mergeCell ref="AB34:AB35"/>
    <mergeCell ref="AC30:AC31"/>
    <mergeCell ref="AD30:AD31"/>
    <mergeCell ref="AC32:AC33"/>
    <mergeCell ref="AD32:AD33"/>
    <mergeCell ref="AC34:AC35"/>
    <mergeCell ref="AD34:AD35"/>
    <mergeCell ref="AB25:AB26"/>
    <mergeCell ref="AB28:AB29"/>
    <mergeCell ref="W7:W11"/>
    <mergeCell ref="X7:X11"/>
    <mergeCell ref="Y7:Y11"/>
    <mergeCell ref="Z7:Z11"/>
    <mergeCell ref="AA7:AA11"/>
    <mergeCell ref="AA17:AA19"/>
    <mergeCell ref="AA25:AA26"/>
    <mergeCell ref="AB7:AB11"/>
    <mergeCell ref="AA12:AA14"/>
    <mergeCell ref="AA21:AA22"/>
    <mergeCell ref="AA28:AA29"/>
    <mergeCell ref="X17:X19"/>
    <mergeCell ref="Y17:Y19"/>
    <mergeCell ref="Z17:Z19"/>
    <mergeCell ref="Z4:Z6"/>
    <mergeCell ref="AA4:AA6"/>
    <mergeCell ref="U7:U11"/>
    <mergeCell ref="V7:V11"/>
    <mergeCell ref="AB15:AB16"/>
    <mergeCell ref="AB17:AB19"/>
    <mergeCell ref="AB21:AB22"/>
    <mergeCell ref="U12:U14"/>
    <mergeCell ref="V12:V14"/>
    <mergeCell ref="W12:W14"/>
    <mergeCell ref="X12:X14"/>
    <mergeCell ref="Y12:Y14"/>
    <mergeCell ref="Z12:Z14"/>
    <mergeCell ref="AB12:AB14"/>
    <mergeCell ref="U15:U16"/>
    <mergeCell ref="V15:V16"/>
    <mergeCell ref="W15:W16"/>
    <mergeCell ref="X15:X16"/>
    <mergeCell ref="Y15:Y16"/>
    <mergeCell ref="Z15:Z16"/>
    <mergeCell ref="AA15:AA16"/>
    <mergeCell ref="U17:U19"/>
    <mergeCell ref="V17:V19"/>
    <mergeCell ref="W17:W19"/>
    <mergeCell ref="X21:X22"/>
    <mergeCell ref="Y21:Y22"/>
    <mergeCell ref="Z21:Z22"/>
    <mergeCell ref="U30:U31"/>
    <mergeCell ref="V30:V31"/>
    <mergeCell ref="W30:W31"/>
    <mergeCell ref="X30:X31"/>
    <mergeCell ref="Y30:Y31"/>
    <mergeCell ref="Z30:Z31"/>
    <mergeCell ref="X25:X26"/>
    <mergeCell ref="Y25:Y26"/>
    <mergeCell ref="Z25:Z26"/>
    <mergeCell ref="X28:X29"/>
    <mergeCell ref="Y28:Y29"/>
    <mergeCell ref="Z28:Z29"/>
    <mergeCell ref="S21:S22"/>
    <mergeCell ref="T21:T22"/>
    <mergeCell ref="S25:S26"/>
    <mergeCell ref="T25:T26"/>
    <mergeCell ref="S28:S29"/>
    <mergeCell ref="T28:T29"/>
    <mergeCell ref="U25:U26"/>
    <mergeCell ref="V25:V26"/>
    <mergeCell ref="W25:W26"/>
    <mergeCell ref="U21:U22"/>
    <mergeCell ref="V21:V22"/>
    <mergeCell ref="W21:W22"/>
    <mergeCell ref="AA34:AA35"/>
    <mergeCell ref="U32:U33"/>
    <mergeCell ref="V32:V33"/>
    <mergeCell ref="W32:W33"/>
    <mergeCell ref="X32:X33"/>
    <mergeCell ref="Y32:Y33"/>
    <mergeCell ref="Z32:Z33"/>
    <mergeCell ref="AA32:AA33"/>
    <mergeCell ref="U34:U35"/>
    <mergeCell ref="V34:V35"/>
    <mergeCell ref="W34:W35"/>
    <mergeCell ref="X34:X35"/>
    <mergeCell ref="Y34:Y35"/>
    <mergeCell ref="Z34:Z35"/>
    <mergeCell ref="AA30:AA31"/>
    <mergeCell ref="U28:U29"/>
    <mergeCell ref="V28:V29"/>
    <mergeCell ref="W28:W29"/>
    <mergeCell ref="S7:S11"/>
    <mergeCell ref="R34:R35"/>
    <mergeCell ref="R32:R33"/>
    <mergeCell ref="R30:R31"/>
    <mergeCell ref="R28:R29"/>
    <mergeCell ref="R25:R26"/>
    <mergeCell ref="R21:R22"/>
    <mergeCell ref="T7:T11"/>
    <mergeCell ref="S12:S14"/>
    <mergeCell ref="T12:T14"/>
    <mergeCell ref="S15:S16"/>
    <mergeCell ref="T15:T16"/>
    <mergeCell ref="S17:S19"/>
    <mergeCell ref="T17:T19"/>
    <mergeCell ref="R17:R19"/>
    <mergeCell ref="R15:R16"/>
    <mergeCell ref="R12:R14"/>
    <mergeCell ref="R7:R11"/>
    <mergeCell ref="S30:S31"/>
    <mergeCell ref="T30:T31"/>
    <mergeCell ref="S32:S33"/>
    <mergeCell ref="T32:T33"/>
    <mergeCell ref="S34:S35"/>
    <mergeCell ref="T34:T35"/>
    <mergeCell ref="P7:P11"/>
    <mergeCell ref="P4:P6"/>
    <mergeCell ref="Q4:Q6"/>
    <mergeCell ref="Q7:Q11"/>
    <mergeCell ref="Q12:Q14"/>
    <mergeCell ref="Q15:Q16"/>
    <mergeCell ref="Q17:Q19"/>
    <mergeCell ref="P34:P35"/>
    <mergeCell ref="P32:P33"/>
    <mergeCell ref="P30:P31"/>
    <mergeCell ref="P28:P29"/>
    <mergeCell ref="P25:P26"/>
    <mergeCell ref="P21:P22"/>
    <mergeCell ref="Q21:Q22"/>
    <mergeCell ref="Q25:Q26"/>
    <mergeCell ref="Q28:Q29"/>
    <mergeCell ref="Q30:Q31"/>
    <mergeCell ref="Q32:Q33"/>
    <mergeCell ref="Q34:Q35"/>
    <mergeCell ref="P17:P19"/>
    <mergeCell ref="P15:P16"/>
    <mergeCell ref="P12:P14"/>
    <mergeCell ref="O7:O11"/>
    <mergeCell ref="O12:O14"/>
    <mergeCell ref="O15:O16"/>
    <mergeCell ref="O17:O19"/>
    <mergeCell ref="N34:N35"/>
    <mergeCell ref="N32:N33"/>
    <mergeCell ref="N30:N31"/>
    <mergeCell ref="N28:N29"/>
    <mergeCell ref="N25:N26"/>
    <mergeCell ref="N21:N22"/>
    <mergeCell ref="O21:O22"/>
    <mergeCell ref="O25:O26"/>
    <mergeCell ref="O28:O29"/>
    <mergeCell ref="O30:O31"/>
    <mergeCell ref="O32:O33"/>
    <mergeCell ref="O34:O35"/>
    <mergeCell ref="N17:N19"/>
    <mergeCell ref="N12:N14"/>
    <mergeCell ref="N7:N11"/>
    <mergeCell ref="M25:M26"/>
    <mergeCell ref="M28:M29"/>
    <mergeCell ref="M30:M31"/>
    <mergeCell ref="M32:M33"/>
    <mergeCell ref="M34:M35"/>
    <mergeCell ref="L25:L26"/>
    <mergeCell ref="L28:L29"/>
    <mergeCell ref="L30:L31"/>
    <mergeCell ref="L32:L33"/>
    <mergeCell ref="L34:L35"/>
    <mergeCell ref="M7:M11"/>
    <mergeCell ref="M12:M14"/>
    <mergeCell ref="M15:M16"/>
    <mergeCell ref="M17:M19"/>
    <mergeCell ref="H34:H35"/>
    <mergeCell ref="I34:I35"/>
    <mergeCell ref="J34:J35"/>
    <mergeCell ref="K34:K35"/>
    <mergeCell ref="L4:L6"/>
    <mergeCell ref="L7:L11"/>
    <mergeCell ref="L12:L14"/>
    <mergeCell ref="L15:L16"/>
    <mergeCell ref="L17:L19"/>
    <mergeCell ref="L21:L22"/>
    <mergeCell ref="H32:H33"/>
    <mergeCell ref="I32:I33"/>
    <mergeCell ref="J32:J33"/>
    <mergeCell ref="K32:K33"/>
    <mergeCell ref="K30:K31"/>
    <mergeCell ref="H28:H29"/>
    <mergeCell ref="I28:I29"/>
    <mergeCell ref="J28:J29"/>
    <mergeCell ref="K28:K29"/>
    <mergeCell ref="M21:M22"/>
    <mergeCell ref="A34:A35"/>
    <mergeCell ref="B34:B35"/>
    <mergeCell ref="C34:C35"/>
    <mergeCell ref="D34:D35"/>
    <mergeCell ref="E34:E35"/>
    <mergeCell ref="G34:G35"/>
    <mergeCell ref="H30:H31"/>
    <mergeCell ref="I30:I31"/>
    <mergeCell ref="J30:J31"/>
    <mergeCell ref="A32:A33"/>
    <mergeCell ref="B32:B33"/>
    <mergeCell ref="C32:C33"/>
    <mergeCell ref="D32:D33"/>
    <mergeCell ref="E32:E33"/>
    <mergeCell ref="G32:G33"/>
    <mergeCell ref="A30:A31"/>
    <mergeCell ref="B30:B31"/>
    <mergeCell ref="C30:C31"/>
    <mergeCell ref="D30:D31"/>
    <mergeCell ref="E30:E31"/>
    <mergeCell ref="G30:G31"/>
    <mergeCell ref="H25:H26"/>
    <mergeCell ref="I25:I26"/>
    <mergeCell ref="J25:J26"/>
    <mergeCell ref="K25:K26"/>
    <mergeCell ref="A28:A29"/>
    <mergeCell ref="B28:B29"/>
    <mergeCell ref="C28:C29"/>
    <mergeCell ref="D28:D29"/>
    <mergeCell ref="E28:E29"/>
    <mergeCell ref="G28:G29"/>
    <mergeCell ref="A25:A26"/>
    <mergeCell ref="B25:B26"/>
    <mergeCell ref="C25:C26"/>
    <mergeCell ref="D25:D26"/>
    <mergeCell ref="E25:E26"/>
    <mergeCell ref="G25:G26"/>
    <mergeCell ref="H21:H22"/>
    <mergeCell ref="I21:I22"/>
    <mergeCell ref="J21:J22"/>
    <mergeCell ref="K21:K22"/>
    <mergeCell ref="G17:G19"/>
    <mergeCell ref="H17:H19"/>
    <mergeCell ref="I17:I19"/>
    <mergeCell ref="J17:J19"/>
    <mergeCell ref="K17:K19"/>
    <mergeCell ref="H15:H16"/>
    <mergeCell ref="I15:I16"/>
    <mergeCell ref="J15:J16"/>
    <mergeCell ref="K15:K16"/>
    <mergeCell ref="A17:A19"/>
    <mergeCell ref="B17:B19"/>
    <mergeCell ref="C17:C19"/>
    <mergeCell ref="D17:D19"/>
    <mergeCell ref="E17:E19"/>
    <mergeCell ref="F17:F19"/>
    <mergeCell ref="A15:A16"/>
    <mergeCell ref="B15:B16"/>
    <mergeCell ref="C15:C16"/>
    <mergeCell ref="D15:D16"/>
    <mergeCell ref="E15:E16"/>
    <mergeCell ref="F15:F16"/>
    <mergeCell ref="G15:G16"/>
    <mergeCell ref="A21:A22"/>
    <mergeCell ref="B21:B22"/>
    <mergeCell ref="C21:C22"/>
    <mergeCell ref="D21:D22"/>
    <mergeCell ref="E21:E22"/>
    <mergeCell ref="F21:F22"/>
    <mergeCell ref="G21:G22"/>
    <mergeCell ref="A4:A6"/>
    <mergeCell ref="B4:B6"/>
    <mergeCell ref="C4:C6"/>
    <mergeCell ref="D4:D6"/>
    <mergeCell ref="E4:E6"/>
    <mergeCell ref="J7:J11"/>
    <mergeCell ref="K7:K11"/>
    <mergeCell ref="A12:A14"/>
    <mergeCell ref="B12:B14"/>
    <mergeCell ref="C12:C14"/>
    <mergeCell ref="D12:D14"/>
    <mergeCell ref="E12:E14"/>
    <mergeCell ref="F12:F14"/>
    <mergeCell ref="G12:G14"/>
    <mergeCell ref="H12:H14"/>
    <mergeCell ref="I12:I14"/>
    <mergeCell ref="J12:J14"/>
    <mergeCell ref="K12:K14"/>
    <mergeCell ref="A7:A11"/>
    <mergeCell ref="B7:B11"/>
    <mergeCell ref="C7:C11"/>
    <mergeCell ref="D7:D11"/>
    <mergeCell ref="E7:E11"/>
    <mergeCell ref="F7:F11"/>
    <mergeCell ref="G7:G11"/>
    <mergeCell ref="H7:H11"/>
    <mergeCell ref="I7:I11"/>
    <mergeCell ref="T4:T6"/>
    <mergeCell ref="G4:G6"/>
    <mergeCell ref="H4:H6"/>
    <mergeCell ref="I4:I6"/>
    <mergeCell ref="J4:J6"/>
    <mergeCell ref="F4:F6"/>
    <mergeCell ref="AU2:AU3"/>
    <mergeCell ref="K4:K6"/>
    <mergeCell ref="M4:M6"/>
    <mergeCell ref="N4:N6"/>
    <mergeCell ref="O4:O6"/>
    <mergeCell ref="R4:R6"/>
    <mergeCell ref="S4:S6"/>
    <mergeCell ref="AB4:AB6"/>
    <mergeCell ref="AQ4:AQ5"/>
    <mergeCell ref="AR4:AR5"/>
    <mergeCell ref="AS4:AS5"/>
    <mergeCell ref="AT4:AT5"/>
    <mergeCell ref="AU4:AU5"/>
    <mergeCell ref="U4:U6"/>
    <mergeCell ref="V4:V6"/>
    <mergeCell ref="W4:W6"/>
    <mergeCell ref="X4:X6"/>
    <mergeCell ref="Y4:Y6"/>
    <mergeCell ref="AV2:AZ2"/>
    <mergeCell ref="BA2:BE2"/>
    <mergeCell ref="G3:H3"/>
    <mergeCell ref="AJ3:AK3"/>
    <mergeCell ref="AL2:AN3"/>
    <mergeCell ref="AO2:AO3"/>
    <mergeCell ref="AP2:AQ3"/>
    <mergeCell ref="AR2:AR3"/>
    <mergeCell ref="AS2:AS3"/>
    <mergeCell ref="AT2:AT3"/>
    <mergeCell ref="A1:T2"/>
    <mergeCell ref="U1:AB2"/>
    <mergeCell ref="AC1:AK1"/>
    <mergeCell ref="AM1:AO1"/>
    <mergeCell ref="AP1:AU1"/>
    <mergeCell ref="AV1:BE1"/>
    <mergeCell ref="AC2:AC3"/>
    <mergeCell ref="AD2:AG2"/>
    <mergeCell ref="AH2:AH3"/>
    <mergeCell ref="AI2:AK2"/>
  </mergeCells>
  <conditionalFormatting sqref="V4 V7 V12 V15 V17 V20:V21 V23:V25 V27:V28 V30 V32 V34 V36:V37">
    <cfRule type="beginsWith" dxfId="357" priority="14" operator="beginsWith" text="Muy baja">
      <formula>LEFT(V4,LEN("Muy baja"))="Muy baja"</formula>
    </cfRule>
    <cfRule type="containsText" dxfId="356" priority="15" operator="containsText" text="Muy alta">
      <formula>NOT(ISERROR(SEARCH("Muy alta",V4)))</formula>
    </cfRule>
    <cfRule type="containsText" dxfId="355" priority="16" operator="containsText" text="Alta">
      <formula>NOT(ISERROR(SEARCH("Alta",V4)))</formula>
    </cfRule>
    <cfRule type="containsText" dxfId="354" priority="17" operator="containsText" text="Media">
      <formula>NOT(ISERROR(SEARCH("Media",V4)))</formula>
    </cfRule>
    <cfRule type="containsText" dxfId="353" priority="18" operator="containsText" text="Baja">
      <formula>NOT(ISERROR(SEARCH("Baja",V4)))</formula>
    </cfRule>
  </conditionalFormatting>
  <conditionalFormatting sqref="X4 X7 X12 X15 X17 X20:X21 X23:X25 X27:X28 X30 X32 X34 X36:X37">
    <cfRule type="containsText" dxfId="352" priority="9" operator="containsText" text="Catastrófico">
      <formula>NOT(ISERROR(SEARCH("Catastrófico",X4)))</formula>
    </cfRule>
    <cfRule type="containsText" dxfId="351" priority="10" operator="containsText" text="Mayor">
      <formula>NOT(ISERROR(SEARCH("Mayor",X4)))</formula>
    </cfRule>
    <cfRule type="containsText" dxfId="350" priority="11" operator="containsText" text="Moderado">
      <formula>NOT(ISERROR(SEARCH("Moderado",X4)))</formula>
    </cfRule>
    <cfRule type="containsText" dxfId="349" priority="12" operator="containsText" text="Menor">
      <formula>NOT(ISERROR(SEARCH("Menor",X4)))</formula>
    </cfRule>
    <cfRule type="containsText" dxfId="348" priority="13" operator="containsText" text="Leve">
      <formula>NOT(ISERROR(SEARCH("Leve",X4)))</formula>
    </cfRule>
  </conditionalFormatting>
  <conditionalFormatting sqref="Z4 Z7 Z12 Z15 Z17 Z20:Z21 Z23:Z25 Z27:Z28 Z30 Z32 Z34 Z36:Z37">
    <cfRule type="containsText" dxfId="347" priority="5" operator="containsText" text="Alto">
      <formula>NOT(ISERROR(SEARCH("Alto",Z4)))</formula>
    </cfRule>
    <cfRule type="containsText" dxfId="346" priority="6" operator="containsText" text="Moderado">
      <formula>NOT(ISERROR(SEARCH("Moderado",Z4)))</formula>
    </cfRule>
    <cfRule type="containsText" dxfId="345" priority="7" operator="containsText" text="Extremo">
      <formula>NOT(ISERROR(SEARCH("Extremo",Z4)))</formula>
    </cfRule>
    <cfRule type="containsText" dxfId="344" priority="8" operator="containsText" text="Bajo">
      <formula>NOT(ISERROR(SEARCH("Bajo",Z4)))</formula>
    </cfRule>
  </conditionalFormatting>
  <conditionalFormatting sqref="AC7 AC15:AD15">
    <cfRule type="containsText" dxfId="343" priority="53" operator="containsText" text="BAJA">
      <formula>NOT(ISERROR(SEARCH("BAJA",AC7)))</formula>
    </cfRule>
    <cfRule type="containsText" dxfId="342" priority="54" operator="containsText" text="MEDIA">
      <formula>NOT(ISERROR(SEARCH("MEDIA",AC7)))</formula>
    </cfRule>
    <cfRule type="containsText" dxfId="341" priority="55" operator="containsText" text="ALTA">
      <formula>NOT(ISERROR(SEARCH("ALTA",AC7)))</formula>
    </cfRule>
  </conditionalFormatting>
  <conditionalFormatting sqref="AC17:AC18 AC20:AC22 AC23:AD23">
    <cfRule type="containsText" dxfId="340" priority="52" operator="containsText" text="ALTA">
      <formula>NOT(ISERROR(SEARCH("ALTA",AC17)))</formula>
    </cfRule>
  </conditionalFormatting>
  <conditionalFormatting sqref="AC17:AC18 AC20:AC23">
    <cfRule type="containsText" dxfId="339" priority="50" operator="containsText" text="BAJA">
      <formula>NOT(ISERROR(SEARCH("BAJA",AC17)))</formula>
    </cfRule>
    <cfRule type="containsText" dxfId="338" priority="51" operator="containsText" text="MEDIA">
      <formula>NOT(ISERROR(SEARCH("MEDIA",AC17)))</formula>
    </cfRule>
  </conditionalFormatting>
  <conditionalFormatting sqref="AF15">
    <cfRule type="containsText" dxfId="337" priority="47" operator="containsText" text="BAJA">
      <formula>NOT(ISERROR(SEARCH("BAJA",AF15)))</formula>
    </cfRule>
    <cfRule type="containsText" dxfId="336" priority="48" operator="containsText" text="MEDIA">
      <formula>NOT(ISERROR(SEARCH("MEDIA",AF15)))</formula>
    </cfRule>
    <cfRule type="containsText" dxfId="335" priority="49" operator="containsText" text="ALTA">
      <formula>NOT(ISERROR(SEARCH("ALTA",AF15)))</formula>
    </cfRule>
  </conditionalFormatting>
  <conditionalFormatting sqref="AF23">
    <cfRule type="containsText" dxfId="334" priority="46" operator="containsText" text="ALTA">
      <formula>NOT(ISERROR(SEARCH("ALTA",AF23)))</formula>
    </cfRule>
  </conditionalFormatting>
  <conditionalFormatting sqref="AI4:AI6">
    <cfRule type="containsText" dxfId="333" priority="65" operator="containsText" text="BAJA">
      <formula>NOT(ISERROR(SEARCH("BAJA",AI4)))</formula>
    </cfRule>
    <cfRule type="containsText" dxfId="332" priority="66" operator="containsText" text="MEDIA">
      <formula>NOT(ISERROR(SEARCH("MEDIA",AI4)))</formula>
    </cfRule>
    <cfRule type="containsText" dxfId="331" priority="67" operator="containsText" text="ALTA">
      <formula>NOT(ISERROR(SEARCH("ALTA",AI4)))</formula>
    </cfRule>
  </conditionalFormatting>
  <conditionalFormatting sqref="AI36">
    <cfRule type="containsText" dxfId="330" priority="22" operator="containsText" text="BAJA">
      <formula>NOT(ISERROR(SEARCH("BAJA",AI36)))</formula>
    </cfRule>
  </conditionalFormatting>
  <conditionalFormatting sqref="AJ17:AK17 AJ20:AK20">
    <cfRule type="containsText" dxfId="329" priority="33" operator="containsText" text="BAJA">
      <formula>NOT(ISERROR(SEARCH("BAJA",AJ17)))</formula>
    </cfRule>
    <cfRule type="containsText" dxfId="328" priority="34" operator="containsText" text="MEDIA">
      <formula>NOT(ISERROR(SEARCH("MEDIA",AJ17)))</formula>
    </cfRule>
  </conditionalFormatting>
  <conditionalFormatting sqref="AJ21:AK21">
    <cfRule type="containsText" dxfId="327" priority="26" operator="containsText" text="ALTA">
      <formula>NOT(ISERROR(SEARCH("ALTA",AJ21)))</formula>
    </cfRule>
  </conditionalFormatting>
  <conditionalFormatting sqref="AJ23:AK24">
    <cfRule type="containsText" dxfId="326" priority="25" operator="containsText" text="ALTA">
      <formula>NOT(ISERROR(SEARCH("ALTA",AJ23)))</formula>
    </cfRule>
  </conditionalFormatting>
  <conditionalFormatting sqref="AJ24:AK24">
    <cfRule type="containsText" dxfId="325" priority="23" operator="containsText" text="BAJA">
      <formula>NOT(ISERROR(SEARCH("BAJA",AJ24)))</formula>
    </cfRule>
    <cfRule type="containsText" dxfId="324" priority="24" operator="containsText" text="MEDIA">
      <formula>NOT(ISERROR(SEARCH("MEDIA",AJ24)))</formula>
    </cfRule>
  </conditionalFormatting>
  <conditionalFormatting sqref="AK7:AK8">
    <cfRule type="containsText" dxfId="323" priority="41" operator="containsText" text="BAJA">
      <formula>NOT(ISERROR(SEARCH("BAJA",AK7)))</formula>
    </cfRule>
    <cfRule type="containsText" dxfId="322" priority="42" operator="containsText" text="MEDIA">
      <formula>NOT(ISERROR(SEARCH("MEDIA",AK7)))</formula>
    </cfRule>
    <cfRule type="containsText" dxfId="321" priority="43" operator="containsText" text="ALTA">
      <formula>NOT(ISERROR(SEARCH("ALTA",AK7)))</formula>
    </cfRule>
  </conditionalFormatting>
  <conditionalFormatting sqref="AK12">
    <cfRule type="containsText" dxfId="320" priority="38" operator="containsText" text="BAJA">
      <formula>NOT(ISERROR(SEARCH("BAJA",AK12)))</formula>
    </cfRule>
    <cfRule type="containsText" dxfId="319" priority="39" operator="containsText" text="MEDIA">
      <formula>NOT(ISERROR(SEARCH("MEDIA",AK12)))</formula>
    </cfRule>
    <cfRule type="containsText" dxfId="318" priority="40" operator="containsText" text="ALTA">
      <formula>NOT(ISERROR(SEARCH("ALTA",AK12)))</formula>
    </cfRule>
  </conditionalFormatting>
  <conditionalFormatting sqref="AK15">
    <cfRule type="containsText" dxfId="317" priority="35" operator="containsText" text="BAJA">
      <formula>NOT(ISERROR(SEARCH("BAJA",AK15)))</formula>
    </cfRule>
    <cfRule type="containsText" dxfId="316" priority="36" operator="containsText" text="MEDIA">
      <formula>NOT(ISERROR(SEARCH("MEDIA",AK15)))</formula>
    </cfRule>
    <cfRule type="containsText" dxfId="315" priority="37" operator="containsText" text="ALTA">
      <formula>NOT(ISERROR(SEARCH("ALTA",AK15)))</formula>
    </cfRule>
  </conditionalFormatting>
  <conditionalFormatting sqref="AK17:AK19">
    <cfRule type="containsText" dxfId="314" priority="32" operator="containsText" text="ALTA">
      <formula>NOT(ISERROR(SEARCH("ALTA",AK17)))</formula>
    </cfRule>
  </conditionalFormatting>
  <conditionalFormatting sqref="AK18:AK19">
    <cfRule type="containsText" dxfId="313" priority="30" operator="containsText" text="BAJA">
      <formula>NOT(ISERROR(SEARCH("BAJA",AK18)))</formula>
    </cfRule>
    <cfRule type="containsText" dxfId="312" priority="31" operator="containsText" text="MEDIA">
      <formula>NOT(ISERROR(SEARCH("MEDIA",AK18)))</formula>
    </cfRule>
  </conditionalFormatting>
  <conditionalFormatting sqref="AK20:AK22">
    <cfRule type="containsText" dxfId="311" priority="29" operator="containsText" text="ALTA">
      <formula>NOT(ISERROR(SEARCH("ALTA",AK20)))</formula>
    </cfRule>
  </conditionalFormatting>
  <conditionalFormatting sqref="AK21:AK23">
    <cfRule type="containsText" dxfId="310" priority="27" operator="containsText" text="BAJA">
      <formula>NOT(ISERROR(SEARCH("BAJA",AK21)))</formula>
    </cfRule>
    <cfRule type="containsText" dxfId="309" priority="28" operator="containsText" text="MEDIA">
      <formula>NOT(ISERROR(SEARCH("MEDIA",AK21)))</formula>
    </cfRule>
  </conditionalFormatting>
  <conditionalFormatting sqref="AN4 AN7 AN12 AN15 AN17 AN20:AN21 AN23:AN25 AN27:AN28 AN30 AN32 AN34 AN36:AN37">
    <cfRule type="containsText" dxfId="308" priority="1" operator="containsText" text="Extremo">
      <formula>NOT(ISERROR(SEARCH("Extremo",AN4)))</formula>
    </cfRule>
    <cfRule type="containsText" dxfId="307" priority="2" operator="containsText" text="Alto">
      <formula>NOT(ISERROR(SEARCH("Alto",AN4)))</formula>
    </cfRule>
    <cfRule type="containsText" dxfId="306" priority="3" operator="containsText" text="Moderado">
      <formula>NOT(ISERROR(SEARCH("Moderado",AN4)))</formula>
    </cfRule>
    <cfRule type="containsText" dxfId="305" priority="4" operator="containsText" text="Bajo">
      <formula>NOT(ISERROR(SEARCH("Bajo",AN4)))</formula>
    </cfRule>
  </conditionalFormatting>
  <conditionalFormatting sqref="AR24">
    <cfRule type="containsText" dxfId="304" priority="19" operator="containsText" text="BAJA">
      <formula>NOT(ISERROR(SEARCH("BAJA",AR24)))</formula>
    </cfRule>
    <cfRule type="containsText" dxfId="303" priority="20" operator="containsText" text="MEDIA">
      <formula>NOT(ISERROR(SEARCH("MEDIA",AR24)))</formula>
    </cfRule>
    <cfRule type="containsText" dxfId="302" priority="21" operator="containsText" text="ALTA">
      <formula>NOT(ISERROR(SEARCH("ALTA",AR24)))</formula>
    </cfRule>
  </conditionalFormatting>
  <dataValidations count="3">
    <dataValidation type="list" allowBlank="1" showInputMessage="1" showErrorMessage="1" sqref="A4:A37">
      <formula1>"SI,NO"</formula1>
    </dataValidation>
    <dataValidation type="list" allowBlank="1" showInputMessage="1" showErrorMessage="1" sqref="AF4:AF37">
      <formula1>"Manual,Automático"</formula1>
    </dataValidation>
    <dataValidation type="list" allowBlank="1" showInputMessage="1" showErrorMessage="1" sqref="AI4:AI37">
      <formula1>"Confiable,No confiable"</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12">
        <x14:dataValidation type="list" allowBlank="1" showInputMessage="1" showErrorMessage="1">
          <x14:formula1>
            <xm:f>Listas!$M$2:$M$15</xm:f>
          </x14:formula1>
          <xm:sqref>B4:B37</xm:sqref>
        </x14:dataValidation>
        <x14:dataValidation type="list" allowBlank="1" showInputMessage="1" showErrorMessage="1">
          <x14:formula1>
            <xm:f>Listas!$G$2:$G$13</xm:f>
          </x14:formula1>
          <xm:sqref>C4:C37</xm:sqref>
        </x14:dataValidation>
        <x14:dataValidation type="list" allowBlank="1" showInputMessage="1" showErrorMessage="1">
          <x14:formula1>
            <xm:f>Listas!$B$2:$B$7</xm:f>
          </x14:formula1>
          <xm:sqref>D4:D37</xm:sqref>
        </x14:dataValidation>
        <x14:dataValidation type="list" allowBlank="1" showInputMessage="1" showErrorMessage="1">
          <x14:formula1>
            <xm:f>Listas!$C$2:$C$9</xm:f>
          </x14:formula1>
          <xm:sqref>E4:E37</xm:sqref>
        </x14:dataValidation>
        <x14:dataValidation type="list" allowBlank="1" showInputMessage="1" showErrorMessage="1">
          <x14:formula1>
            <xm:f>Listas!$Q$2:$Q$8</xm:f>
          </x14:formula1>
          <xm:sqref>J4:J37</xm:sqref>
        </x14:dataValidation>
        <x14:dataValidation type="list" allowBlank="1" showInputMessage="1" showErrorMessage="1">
          <x14:formula1>
            <xm:f>Listas!$N$2:$N$7</xm:f>
          </x14:formula1>
          <xm:sqref>M4:M37</xm:sqref>
        </x14:dataValidation>
        <x14:dataValidation type="list" allowBlank="1" showInputMessage="1" showErrorMessage="1">
          <x14:formula1>
            <xm:f>Listas!$O$2:$O$7</xm:f>
          </x14:formula1>
          <xm:sqref>O4:O37</xm:sqref>
        </x14:dataValidation>
        <x14:dataValidation type="list" allowBlank="1" showInputMessage="1" showErrorMessage="1">
          <x14:formula1>
            <xm:f>Listas!$P$2:$P$7</xm:f>
          </x14:formula1>
          <xm:sqref>Q4:Q37</xm:sqref>
        </x14:dataValidation>
        <x14:dataValidation type="list" allowBlank="1" showInputMessage="1" showErrorMessage="1">
          <x14:formula1>
            <xm:f>Listas!$K$2:$K$8</xm:f>
          </x14:formula1>
          <xm:sqref>S4:S37</xm:sqref>
        </x14:dataValidation>
        <x14:dataValidation type="list" allowBlank="1" showInputMessage="1" showErrorMessage="1">
          <x14:formula1>
            <xm:f>Listas!$L$2:$L$6</xm:f>
          </x14:formula1>
          <xm:sqref>T4:T37</xm:sqref>
        </x14:dataValidation>
        <x14:dataValidation type="list" allowBlank="1" showInputMessage="1" showErrorMessage="1">
          <x14:formula1>
            <xm:f>Listas!$F$2:$F$4</xm:f>
          </x14:formula1>
          <xm:sqref>AD4:AD37</xm:sqref>
        </x14:dataValidation>
        <x14:dataValidation type="list" allowBlank="1" showInputMessage="1" showErrorMessage="1">
          <x14:formula1>
            <xm:f>Listas!$H$2:$H$3</xm:f>
          </x14:formula1>
          <xm:sqref>AJ4:AJ37</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H23"/>
  <sheetViews>
    <sheetView topLeftCell="Z22" zoomScale="41" zoomScaleNormal="41" workbookViewId="0">
      <selection activeCell="AI6" sqref="AI6:AI9"/>
    </sheetView>
  </sheetViews>
  <sheetFormatPr baseColWidth="10" defaultColWidth="11.42578125" defaultRowHeight="106.9" customHeight="1" x14ac:dyDescent="0.25"/>
  <cols>
    <col min="1" max="1" width="14.140625" style="104" customWidth="1"/>
    <col min="2" max="2" width="14" style="83" customWidth="1"/>
    <col min="3" max="3" width="17.28515625" style="83" customWidth="1"/>
    <col min="4" max="4" width="19.42578125" style="83" customWidth="1"/>
    <col min="5" max="5" width="19.5703125" style="83" customWidth="1"/>
    <col min="6" max="6" width="59.7109375" style="69" customWidth="1"/>
    <col min="7" max="7" width="9.7109375" style="69" customWidth="1"/>
    <col min="8" max="8" width="20" style="69" customWidth="1"/>
    <col min="9" max="9" width="44.28515625" style="69" customWidth="1"/>
    <col min="10" max="10" width="14.7109375" style="69" bestFit="1" customWidth="1"/>
    <col min="11" max="11" width="16.7109375" style="69" customWidth="1"/>
    <col min="12" max="12" width="19.28515625" style="69" customWidth="1"/>
    <col min="13" max="13" width="46.140625" style="69" customWidth="1"/>
    <col min="14" max="14" width="19.28515625" style="69" customWidth="1"/>
    <col min="15" max="15" width="45.28515625" style="69" customWidth="1"/>
    <col min="16" max="16" width="17.7109375" style="69" customWidth="1"/>
    <col min="17" max="17" width="32.42578125" style="69" customWidth="1"/>
    <col min="18" max="18" width="17.140625" style="69" customWidth="1"/>
    <col min="19" max="21" width="21.85546875" style="69" customWidth="1"/>
    <col min="22" max="22" width="15" style="69" customWidth="1"/>
    <col min="23" max="23" width="12.28515625" style="84" customWidth="1"/>
    <col min="24" max="24" width="13.7109375" style="69" customWidth="1"/>
    <col min="25" max="25" width="14.7109375" style="84" customWidth="1"/>
    <col min="26" max="26" width="16.85546875" style="69" bestFit="1" customWidth="1"/>
    <col min="27" max="27" width="7.85546875" style="69" customWidth="1"/>
    <col min="28" max="28" width="39" style="69" customWidth="1"/>
    <col min="29" max="29" width="28" style="69" customWidth="1"/>
    <col min="30" max="30" width="10" style="69" bestFit="1" customWidth="1"/>
    <col min="31" max="31" width="8.42578125" style="84" customWidth="1"/>
    <col min="32" max="32" width="20.28515625" style="84" customWidth="1"/>
    <col min="33" max="33" width="9" style="84" customWidth="1"/>
    <col min="34" max="34" width="14.140625" style="84" customWidth="1"/>
    <col min="35" max="35" width="16.42578125" style="69" customWidth="1"/>
    <col min="36" max="36" width="14.7109375" style="83" customWidth="1"/>
    <col min="37" max="37" width="36.5703125" style="69" customWidth="1"/>
    <col min="38" max="38" width="13.7109375" style="69" customWidth="1"/>
    <col min="39" max="39" width="13.7109375" style="85" customWidth="1"/>
    <col min="40" max="40" width="13.7109375" style="69" customWidth="1"/>
    <col min="41" max="41" width="15.28515625" style="69" customWidth="1"/>
    <col min="42" max="42" width="2.28515625" style="86" customWidth="1"/>
    <col min="43" max="43" width="49.28515625" style="86" customWidth="1"/>
    <col min="44" max="44" width="17" style="83" customWidth="1"/>
    <col min="45" max="46" width="11.5703125" style="105" customWidth="1"/>
    <col min="47" max="47" width="21.85546875" style="69" customWidth="1"/>
    <col min="48" max="57" width="18.140625" style="104" customWidth="1"/>
    <col min="58" max="216" width="11.42578125" style="104"/>
    <col min="217" max="217" width="21.85546875" style="104" customWidth="1"/>
    <col min="218" max="218" width="13.85546875" style="104" customWidth="1"/>
    <col min="219" max="219" width="38.7109375" style="104" customWidth="1"/>
    <col min="220" max="220" width="3" style="104" bestFit="1" customWidth="1"/>
    <col min="221" max="221" width="32.28515625" style="104" customWidth="1"/>
    <col min="222" max="222" width="46.28515625" style="104" customWidth="1"/>
    <col min="223" max="223" width="19" style="104" customWidth="1"/>
    <col min="224" max="224" width="11.42578125" style="104"/>
    <col min="225" max="225" width="17.7109375" style="104" customWidth="1"/>
    <col min="226" max="226" width="11.42578125" style="104"/>
    <col min="227" max="227" width="22.28515625" style="104" customWidth="1"/>
    <col min="228" max="228" width="5.28515625" style="104" customWidth="1"/>
    <col min="229" max="229" width="36.28515625" style="104" customWidth="1"/>
    <col min="230" max="230" width="5.7109375" style="104" customWidth="1"/>
    <col min="231" max="231" width="11.42578125" style="104"/>
    <col min="232" max="232" width="20.7109375" style="104" customWidth="1"/>
    <col min="233" max="233" width="4.85546875" style="104" customWidth="1"/>
    <col min="234" max="234" width="11.42578125" style="104"/>
    <col min="235" max="235" width="24.7109375" style="104" customWidth="1"/>
    <col min="236" max="236" width="12.28515625" style="104" customWidth="1"/>
    <col min="237" max="237" width="11.42578125" style="104"/>
    <col min="238" max="238" width="3.42578125" style="104" customWidth="1"/>
    <col min="239" max="239" width="11.42578125" style="104"/>
    <col min="240" max="240" width="17.7109375" style="104" customWidth="1"/>
    <col min="241" max="241" width="3.42578125" style="104" customWidth="1"/>
    <col min="242" max="242" width="11.42578125" style="104"/>
    <col min="243" max="243" width="23.7109375" style="104" customWidth="1"/>
    <col min="244" max="244" width="10" style="104" customWidth="1"/>
    <col min="245" max="245" width="11.42578125" style="104"/>
    <col min="246" max="247" width="14.7109375" style="104" customWidth="1"/>
    <col min="248" max="248" width="12.85546875" style="104" customWidth="1"/>
    <col min="249" max="249" width="3.28515625" style="104" customWidth="1"/>
    <col min="250" max="250" width="30.28515625" style="104" customWidth="1"/>
    <col min="251" max="251" width="5" style="104" customWidth="1"/>
    <col min="252" max="252" width="11.42578125" style="104"/>
    <col min="253" max="253" width="14.28515625" style="104" customWidth="1"/>
    <col min="254" max="254" width="5.7109375" style="104" customWidth="1"/>
    <col min="255" max="255" width="11.42578125" style="104"/>
    <col min="256" max="256" width="17.28515625" style="104" customWidth="1"/>
    <col min="257" max="257" width="12.7109375" style="104" customWidth="1"/>
    <col min="258" max="258" width="11.42578125" style="104"/>
    <col min="259" max="259" width="5.28515625" style="104" customWidth="1"/>
    <col min="260" max="260" width="11.42578125" style="104"/>
    <col min="261" max="261" width="17" style="104" customWidth="1"/>
    <col min="262" max="262" width="6.28515625" style="104" customWidth="1"/>
    <col min="263" max="263" width="11.42578125" style="104"/>
    <col min="264" max="264" width="14.28515625" style="104" customWidth="1"/>
    <col min="265" max="265" width="7.5703125" style="104" customWidth="1"/>
    <col min="266" max="266" width="11.42578125" style="104"/>
    <col min="267" max="268" width="14.28515625" style="104" customWidth="1"/>
    <col min="269" max="269" width="20.85546875" style="104" customWidth="1"/>
    <col min="270" max="270" width="14.42578125" style="104" customWidth="1"/>
    <col min="271" max="271" width="15" style="104" customWidth="1"/>
    <col min="272" max="272" width="2.7109375" style="104" customWidth="1"/>
    <col min="273" max="273" width="11.7109375" style="104" customWidth="1"/>
    <col min="274" max="274" width="11.5703125" style="104" customWidth="1"/>
    <col min="275" max="275" width="2.28515625" style="104" customWidth="1"/>
    <col min="276" max="276" width="41" style="104" customWidth="1"/>
    <col min="277" max="277" width="14.28515625" style="104" customWidth="1"/>
    <col min="278" max="279" width="11.5703125" style="104" customWidth="1"/>
    <col min="280" max="280" width="21.85546875" style="104" customWidth="1"/>
    <col min="281" max="472" width="11.42578125" style="104"/>
    <col min="473" max="473" width="21.85546875" style="104" customWidth="1"/>
    <col min="474" max="474" width="13.85546875" style="104" customWidth="1"/>
    <col min="475" max="475" width="38.7109375" style="104" customWidth="1"/>
    <col min="476" max="476" width="3" style="104" bestFit="1" customWidth="1"/>
    <col min="477" max="477" width="32.28515625" style="104" customWidth="1"/>
    <col min="478" max="478" width="46.28515625" style="104" customWidth="1"/>
    <col min="479" max="479" width="19" style="104" customWidth="1"/>
    <col min="480" max="480" width="11.42578125" style="104"/>
    <col min="481" max="481" width="17.7109375" style="104" customWidth="1"/>
    <col min="482" max="482" width="11.42578125" style="104"/>
    <col min="483" max="483" width="22.28515625" style="104" customWidth="1"/>
    <col min="484" max="484" width="5.28515625" style="104" customWidth="1"/>
    <col min="485" max="485" width="36.28515625" style="104" customWidth="1"/>
    <col min="486" max="486" width="5.7109375" style="104" customWidth="1"/>
    <col min="487" max="487" width="11.42578125" style="104"/>
    <col min="488" max="488" width="20.7109375" style="104" customWidth="1"/>
    <col min="489" max="489" width="4.85546875" style="104" customWidth="1"/>
    <col min="490" max="490" width="11.42578125" style="104"/>
    <col min="491" max="491" width="24.7109375" style="104" customWidth="1"/>
    <col min="492" max="492" width="12.28515625" style="104" customWidth="1"/>
    <col min="493" max="493" width="11.42578125" style="104"/>
    <col min="494" max="494" width="3.42578125" style="104" customWidth="1"/>
    <col min="495" max="495" width="11.42578125" style="104"/>
    <col min="496" max="496" width="17.7109375" style="104" customWidth="1"/>
    <col min="497" max="497" width="3.42578125" style="104" customWidth="1"/>
    <col min="498" max="498" width="11.42578125" style="104"/>
    <col min="499" max="499" width="23.7109375" style="104" customWidth="1"/>
    <col min="500" max="500" width="10" style="104" customWidth="1"/>
    <col min="501" max="501" width="11.42578125" style="104"/>
    <col min="502" max="503" width="14.7109375" style="104" customWidth="1"/>
    <col min="504" max="504" width="12.85546875" style="104" customWidth="1"/>
    <col min="505" max="505" width="3.28515625" style="104" customWidth="1"/>
    <col min="506" max="506" width="30.28515625" style="104" customWidth="1"/>
    <col min="507" max="507" width="5" style="104" customWidth="1"/>
    <col min="508" max="508" width="11.42578125" style="104"/>
    <col min="509" max="509" width="14.28515625" style="104" customWidth="1"/>
    <col min="510" max="510" width="5.7109375" style="104" customWidth="1"/>
    <col min="511" max="511" width="11.42578125" style="104"/>
    <col min="512" max="512" width="17.28515625" style="104" customWidth="1"/>
    <col min="513" max="513" width="12.7109375" style="104" customWidth="1"/>
    <col min="514" max="514" width="11.42578125" style="104"/>
    <col min="515" max="515" width="5.28515625" style="104" customWidth="1"/>
    <col min="516" max="516" width="11.42578125" style="104"/>
    <col min="517" max="517" width="17" style="104" customWidth="1"/>
    <col min="518" max="518" width="6.28515625" style="104" customWidth="1"/>
    <col min="519" max="519" width="11.42578125" style="104"/>
    <col min="520" max="520" width="14.28515625" style="104" customWidth="1"/>
    <col min="521" max="521" width="7.5703125" style="104" customWidth="1"/>
    <col min="522" max="522" width="11.42578125" style="104"/>
    <col min="523" max="524" width="14.28515625" style="104" customWidth="1"/>
    <col min="525" max="525" width="20.85546875" style="104" customWidth="1"/>
    <col min="526" max="526" width="14.42578125" style="104" customWidth="1"/>
    <col min="527" max="527" width="15" style="104" customWidth="1"/>
    <col min="528" max="528" width="2.7109375" style="104" customWidth="1"/>
    <col min="529" max="529" width="11.7109375" style="104" customWidth="1"/>
    <col min="530" max="530" width="11.5703125" style="104" customWidth="1"/>
    <col min="531" max="531" width="2.28515625" style="104" customWidth="1"/>
    <col min="532" max="532" width="41" style="104" customWidth="1"/>
    <col min="533" max="533" width="14.28515625" style="104" customWidth="1"/>
    <col min="534" max="535" width="11.5703125" style="104" customWidth="1"/>
    <col min="536" max="536" width="21.85546875" style="104" customWidth="1"/>
    <col min="537" max="728" width="11.42578125" style="104"/>
    <col min="729" max="729" width="21.85546875" style="104" customWidth="1"/>
    <col min="730" max="730" width="13.85546875" style="104" customWidth="1"/>
    <col min="731" max="731" width="38.7109375" style="104" customWidth="1"/>
    <col min="732" max="732" width="3" style="104" bestFit="1" customWidth="1"/>
    <col min="733" max="733" width="32.28515625" style="104" customWidth="1"/>
    <col min="734" max="734" width="46.28515625" style="104" customWidth="1"/>
    <col min="735" max="735" width="19" style="104" customWidth="1"/>
    <col min="736" max="736" width="11.42578125" style="104"/>
    <col min="737" max="737" width="17.7109375" style="104" customWidth="1"/>
    <col min="738" max="738" width="11.42578125" style="104"/>
    <col min="739" max="739" width="22.28515625" style="104" customWidth="1"/>
    <col min="740" max="740" width="5.28515625" style="104" customWidth="1"/>
    <col min="741" max="741" width="36.28515625" style="104" customWidth="1"/>
    <col min="742" max="742" width="5.7109375" style="104" customWidth="1"/>
    <col min="743" max="743" width="11.42578125" style="104"/>
    <col min="744" max="744" width="20.7109375" style="104" customWidth="1"/>
    <col min="745" max="745" width="4.85546875" style="104" customWidth="1"/>
    <col min="746" max="746" width="11.42578125" style="104"/>
    <col min="747" max="747" width="24.7109375" style="104" customWidth="1"/>
    <col min="748" max="748" width="12.28515625" style="104" customWidth="1"/>
    <col min="749" max="749" width="11.42578125" style="104"/>
    <col min="750" max="750" width="3.42578125" style="104" customWidth="1"/>
    <col min="751" max="751" width="11.42578125" style="104"/>
    <col min="752" max="752" width="17.7109375" style="104" customWidth="1"/>
    <col min="753" max="753" width="3.42578125" style="104" customWidth="1"/>
    <col min="754" max="754" width="11.42578125" style="104"/>
    <col min="755" max="755" width="23.7109375" style="104" customWidth="1"/>
    <col min="756" max="756" width="10" style="104" customWidth="1"/>
    <col min="757" max="757" width="11.42578125" style="104"/>
    <col min="758" max="759" width="14.7109375" style="104" customWidth="1"/>
    <col min="760" max="760" width="12.85546875" style="104" customWidth="1"/>
    <col min="761" max="761" width="3.28515625" style="104" customWidth="1"/>
    <col min="762" max="762" width="30.28515625" style="104" customWidth="1"/>
    <col min="763" max="763" width="5" style="104" customWidth="1"/>
    <col min="764" max="764" width="11.42578125" style="104"/>
    <col min="765" max="765" width="14.28515625" style="104" customWidth="1"/>
    <col min="766" max="766" width="5.7109375" style="104" customWidth="1"/>
    <col min="767" max="767" width="11.42578125" style="104"/>
    <col min="768" max="768" width="17.28515625" style="104" customWidth="1"/>
    <col min="769" max="769" width="12.7109375" style="104" customWidth="1"/>
    <col min="770" max="770" width="11.42578125" style="104"/>
    <col min="771" max="771" width="5.28515625" style="104" customWidth="1"/>
    <col min="772" max="772" width="11.42578125" style="104"/>
    <col min="773" max="773" width="17" style="104" customWidth="1"/>
    <col min="774" max="774" width="6.28515625" style="104" customWidth="1"/>
    <col min="775" max="775" width="11.42578125" style="104"/>
    <col min="776" max="776" width="14.28515625" style="104" customWidth="1"/>
    <col min="777" max="777" width="7.5703125" style="104" customWidth="1"/>
    <col min="778" max="778" width="11.42578125" style="104"/>
    <col min="779" max="780" width="14.28515625" style="104" customWidth="1"/>
    <col min="781" max="781" width="20.85546875" style="104" customWidth="1"/>
    <col min="782" max="782" width="14.42578125" style="104" customWidth="1"/>
    <col min="783" max="783" width="15" style="104" customWidth="1"/>
    <col min="784" max="784" width="2.7109375" style="104" customWidth="1"/>
    <col min="785" max="785" width="11.7109375" style="104" customWidth="1"/>
    <col min="786" max="786" width="11.5703125" style="104" customWidth="1"/>
    <col min="787" max="787" width="2.28515625" style="104" customWidth="1"/>
    <col min="788" max="788" width="41" style="104" customWidth="1"/>
    <col min="789" max="789" width="14.28515625" style="104" customWidth="1"/>
    <col min="790" max="791" width="11.5703125" style="104" customWidth="1"/>
    <col min="792" max="792" width="21.85546875" style="104" customWidth="1"/>
    <col min="793" max="984" width="11.42578125" style="104"/>
    <col min="985" max="985" width="21.85546875" style="104" customWidth="1"/>
    <col min="986" max="986" width="13.85546875" style="104" customWidth="1"/>
    <col min="987" max="987" width="38.7109375" style="104" customWidth="1"/>
    <col min="988" max="988" width="3" style="104" bestFit="1" customWidth="1"/>
    <col min="989" max="989" width="32.28515625" style="104" customWidth="1"/>
    <col min="990" max="990" width="46.28515625" style="104" customWidth="1"/>
    <col min="991" max="991" width="19" style="104" customWidth="1"/>
    <col min="992" max="992" width="11.42578125" style="104"/>
    <col min="993" max="993" width="17.7109375" style="104" customWidth="1"/>
    <col min="994" max="994" width="11.42578125" style="104"/>
    <col min="995" max="995" width="22.28515625" style="104" customWidth="1"/>
    <col min="996" max="996" width="5.28515625" style="104" customWidth="1"/>
    <col min="997" max="997" width="36.28515625" style="104" customWidth="1"/>
    <col min="998" max="998" width="5.7109375" style="104" customWidth="1"/>
    <col min="999" max="999" width="11.42578125" style="104"/>
    <col min="1000" max="1000" width="20.7109375" style="104" customWidth="1"/>
    <col min="1001" max="1001" width="4.85546875" style="104" customWidth="1"/>
    <col min="1002" max="1002" width="11.42578125" style="104"/>
    <col min="1003" max="1003" width="24.7109375" style="104" customWidth="1"/>
    <col min="1004" max="1004" width="12.28515625" style="104" customWidth="1"/>
    <col min="1005" max="1005" width="11.42578125" style="104"/>
    <col min="1006" max="1006" width="3.42578125" style="104" customWidth="1"/>
    <col min="1007" max="1007" width="11.42578125" style="104"/>
    <col min="1008" max="1008" width="17.7109375" style="104" customWidth="1"/>
    <col min="1009" max="1009" width="3.42578125" style="104" customWidth="1"/>
    <col min="1010" max="1010" width="11.42578125" style="104"/>
    <col min="1011" max="1011" width="23.7109375" style="104" customWidth="1"/>
    <col min="1012" max="1012" width="10" style="104" customWidth="1"/>
    <col min="1013" max="1013" width="11.42578125" style="104"/>
    <col min="1014" max="1015" width="14.7109375" style="104" customWidth="1"/>
    <col min="1016" max="1016" width="12.85546875" style="104" customWidth="1"/>
    <col min="1017" max="1017" width="3.28515625" style="104" customWidth="1"/>
    <col min="1018" max="1018" width="30.28515625" style="104" customWidth="1"/>
    <col min="1019" max="1019" width="5" style="104" customWidth="1"/>
    <col min="1020" max="1020" width="11.42578125" style="104"/>
    <col min="1021" max="1021" width="14.28515625" style="104" customWidth="1"/>
    <col min="1022" max="1022" width="5.7109375" style="104" customWidth="1"/>
    <col min="1023" max="1023" width="11.42578125" style="104"/>
    <col min="1024" max="1024" width="17.28515625" style="104" customWidth="1"/>
    <col min="1025" max="1025" width="12.7109375" style="104" customWidth="1"/>
    <col min="1026" max="1026" width="11.42578125" style="104"/>
    <col min="1027" max="1027" width="5.28515625" style="104" customWidth="1"/>
    <col min="1028" max="1028" width="11.42578125" style="104"/>
    <col min="1029" max="1029" width="17" style="104" customWidth="1"/>
    <col min="1030" max="1030" width="6.28515625" style="104" customWidth="1"/>
    <col min="1031" max="1031" width="11.42578125" style="104"/>
    <col min="1032" max="1032" width="14.28515625" style="104" customWidth="1"/>
    <col min="1033" max="1033" width="7.5703125" style="104" customWidth="1"/>
    <col min="1034" max="1034" width="11.42578125" style="104"/>
    <col min="1035" max="1036" width="14.28515625" style="104" customWidth="1"/>
    <col min="1037" max="1037" width="20.85546875" style="104" customWidth="1"/>
    <col min="1038" max="1038" width="14.42578125" style="104" customWidth="1"/>
    <col min="1039" max="1039" width="15" style="104" customWidth="1"/>
    <col min="1040" max="1040" width="2.7109375" style="104" customWidth="1"/>
    <col min="1041" max="1041" width="11.7109375" style="104" customWidth="1"/>
    <col min="1042" max="1042" width="11.5703125" style="104" customWidth="1"/>
    <col min="1043" max="1043" width="2.28515625" style="104" customWidth="1"/>
    <col min="1044" max="1044" width="41" style="104" customWidth="1"/>
    <col min="1045" max="1045" width="14.28515625" style="104" customWidth="1"/>
    <col min="1046" max="1047" width="11.5703125" style="104" customWidth="1"/>
    <col min="1048" max="1048" width="21.85546875" style="104" customWidth="1"/>
    <col min="1049" max="1240" width="11.42578125" style="104"/>
    <col min="1241" max="1241" width="21.85546875" style="104" customWidth="1"/>
    <col min="1242" max="1242" width="13.85546875" style="104" customWidth="1"/>
    <col min="1243" max="1243" width="38.7109375" style="104" customWidth="1"/>
    <col min="1244" max="1244" width="3" style="104" bestFit="1" customWidth="1"/>
    <col min="1245" max="1245" width="32.28515625" style="104" customWidth="1"/>
    <col min="1246" max="1246" width="46.28515625" style="104" customWidth="1"/>
    <col min="1247" max="1247" width="19" style="104" customWidth="1"/>
    <col min="1248" max="1248" width="11.42578125" style="104"/>
    <col min="1249" max="1249" width="17.7109375" style="104" customWidth="1"/>
    <col min="1250" max="1250" width="11.42578125" style="104"/>
    <col min="1251" max="1251" width="22.28515625" style="104" customWidth="1"/>
    <col min="1252" max="1252" width="5.28515625" style="104" customWidth="1"/>
    <col min="1253" max="1253" width="36.28515625" style="104" customWidth="1"/>
    <col min="1254" max="1254" width="5.7109375" style="104" customWidth="1"/>
    <col min="1255" max="1255" width="11.42578125" style="104"/>
    <col min="1256" max="1256" width="20.7109375" style="104" customWidth="1"/>
    <col min="1257" max="1257" width="4.85546875" style="104" customWidth="1"/>
    <col min="1258" max="1258" width="11.42578125" style="104"/>
    <col min="1259" max="1259" width="24.7109375" style="104" customWidth="1"/>
    <col min="1260" max="1260" width="12.28515625" style="104" customWidth="1"/>
    <col min="1261" max="1261" width="11.42578125" style="104"/>
    <col min="1262" max="1262" width="3.42578125" style="104" customWidth="1"/>
    <col min="1263" max="1263" width="11.42578125" style="104"/>
    <col min="1264" max="1264" width="17.7109375" style="104" customWidth="1"/>
    <col min="1265" max="1265" width="3.42578125" style="104" customWidth="1"/>
    <col min="1266" max="1266" width="11.42578125" style="104"/>
    <col min="1267" max="1267" width="23.7109375" style="104" customWidth="1"/>
    <col min="1268" max="1268" width="10" style="104" customWidth="1"/>
    <col min="1269" max="1269" width="11.42578125" style="104"/>
    <col min="1270" max="1271" width="14.7109375" style="104" customWidth="1"/>
    <col min="1272" max="1272" width="12.85546875" style="104" customWidth="1"/>
    <col min="1273" max="1273" width="3.28515625" style="104" customWidth="1"/>
    <col min="1274" max="1274" width="30.28515625" style="104" customWidth="1"/>
    <col min="1275" max="1275" width="5" style="104" customWidth="1"/>
    <col min="1276" max="1276" width="11.42578125" style="104"/>
    <col min="1277" max="1277" width="14.28515625" style="104" customWidth="1"/>
    <col min="1278" max="1278" width="5.7109375" style="104" customWidth="1"/>
    <col min="1279" max="1279" width="11.42578125" style="104"/>
    <col min="1280" max="1280" width="17.28515625" style="104" customWidth="1"/>
    <col min="1281" max="1281" width="12.7109375" style="104" customWidth="1"/>
    <col min="1282" max="1282" width="11.42578125" style="104"/>
    <col min="1283" max="1283" width="5.28515625" style="104" customWidth="1"/>
    <col min="1284" max="1284" width="11.42578125" style="104"/>
    <col min="1285" max="1285" width="17" style="104" customWidth="1"/>
    <col min="1286" max="1286" width="6.28515625" style="104" customWidth="1"/>
    <col min="1287" max="1287" width="11.42578125" style="104"/>
    <col min="1288" max="1288" width="14.28515625" style="104" customWidth="1"/>
    <col min="1289" max="1289" width="7.5703125" style="104" customWidth="1"/>
    <col min="1290" max="1290" width="11.42578125" style="104"/>
    <col min="1291" max="1292" width="14.28515625" style="104" customWidth="1"/>
    <col min="1293" max="1293" width="20.85546875" style="104" customWidth="1"/>
    <col min="1294" max="1294" width="14.42578125" style="104" customWidth="1"/>
    <col min="1295" max="1295" width="15" style="104" customWidth="1"/>
    <col min="1296" max="1296" width="2.7109375" style="104" customWidth="1"/>
    <col min="1297" max="1297" width="11.7109375" style="104" customWidth="1"/>
    <col min="1298" max="1298" width="11.5703125" style="104" customWidth="1"/>
    <col min="1299" max="1299" width="2.28515625" style="104" customWidth="1"/>
    <col min="1300" max="1300" width="41" style="104" customWidth="1"/>
    <col min="1301" max="1301" width="14.28515625" style="104" customWidth="1"/>
    <col min="1302" max="1303" width="11.5703125" style="104" customWidth="1"/>
    <col min="1304" max="1304" width="21.85546875" style="104" customWidth="1"/>
    <col min="1305" max="1496" width="11.42578125" style="104"/>
    <col min="1497" max="1497" width="21.85546875" style="104" customWidth="1"/>
    <col min="1498" max="1498" width="13.85546875" style="104" customWidth="1"/>
    <col min="1499" max="1499" width="38.7109375" style="104" customWidth="1"/>
    <col min="1500" max="1500" width="3" style="104" bestFit="1" customWidth="1"/>
    <col min="1501" max="1501" width="32.28515625" style="104" customWidth="1"/>
    <col min="1502" max="1502" width="46.28515625" style="104" customWidth="1"/>
    <col min="1503" max="1503" width="19" style="104" customWidth="1"/>
    <col min="1504" max="1504" width="11.42578125" style="104"/>
    <col min="1505" max="1505" width="17.7109375" style="104" customWidth="1"/>
    <col min="1506" max="1506" width="11.42578125" style="104"/>
    <col min="1507" max="1507" width="22.28515625" style="104" customWidth="1"/>
    <col min="1508" max="1508" width="5.28515625" style="104" customWidth="1"/>
    <col min="1509" max="1509" width="36.28515625" style="104" customWidth="1"/>
    <col min="1510" max="1510" width="5.7109375" style="104" customWidth="1"/>
    <col min="1511" max="1511" width="11.42578125" style="104"/>
    <col min="1512" max="1512" width="20.7109375" style="104" customWidth="1"/>
    <col min="1513" max="1513" width="4.85546875" style="104" customWidth="1"/>
    <col min="1514" max="1514" width="11.42578125" style="104"/>
    <col min="1515" max="1515" width="24.7109375" style="104" customWidth="1"/>
    <col min="1516" max="1516" width="12.28515625" style="104" customWidth="1"/>
    <col min="1517" max="1517" width="11.42578125" style="104"/>
    <col min="1518" max="1518" width="3.42578125" style="104" customWidth="1"/>
    <col min="1519" max="1519" width="11.42578125" style="104"/>
    <col min="1520" max="1520" width="17.7109375" style="104" customWidth="1"/>
    <col min="1521" max="1521" width="3.42578125" style="104" customWidth="1"/>
    <col min="1522" max="1522" width="11.42578125" style="104"/>
    <col min="1523" max="1523" width="23.7109375" style="104" customWidth="1"/>
    <col min="1524" max="1524" width="10" style="104" customWidth="1"/>
    <col min="1525" max="1525" width="11.42578125" style="104"/>
    <col min="1526" max="1527" width="14.7109375" style="104" customWidth="1"/>
    <col min="1528" max="1528" width="12.85546875" style="104" customWidth="1"/>
    <col min="1529" max="1529" width="3.28515625" style="104" customWidth="1"/>
    <col min="1530" max="1530" width="30.28515625" style="104" customWidth="1"/>
    <col min="1531" max="1531" width="5" style="104" customWidth="1"/>
    <col min="1532" max="1532" width="11.42578125" style="104"/>
    <col min="1533" max="1533" width="14.28515625" style="104" customWidth="1"/>
    <col min="1534" max="1534" width="5.7109375" style="104" customWidth="1"/>
    <col min="1535" max="1535" width="11.42578125" style="104"/>
    <col min="1536" max="1536" width="17.28515625" style="104" customWidth="1"/>
    <col min="1537" max="1537" width="12.7109375" style="104" customWidth="1"/>
    <col min="1538" max="1538" width="11.42578125" style="104"/>
    <col min="1539" max="1539" width="5.28515625" style="104" customWidth="1"/>
    <col min="1540" max="1540" width="11.42578125" style="104"/>
    <col min="1541" max="1541" width="17" style="104" customWidth="1"/>
    <col min="1542" max="1542" width="6.28515625" style="104" customWidth="1"/>
    <col min="1543" max="1543" width="11.42578125" style="104"/>
    <col min="1544" max="1544" width="14.28515625" style="104" customWidth="1"/>
    <col min="1545" max="1545" width="7.5703125" style="104" customWidth="1"/>
    <col min="1546" max="1546" width="11.42578125" style="104"/>
    <col min="1547" max="1548" width="14.28515625" style="104" customWidth="1"/>
    <col min="1549" max="1549" width="20.85546875" style="104" customWidth="1"/>
    <col min="1550" max="1550" width="14.42578125" style="104" customWidth="1"/>
    <col min="1551" max="1551" width="15" style="104" customWidth="1"/>
    <col min="1552" max="1552" width="2.7109375" style="104" customWidth="1"/>
    <col min="1553" max="1553" width="11.7109375" style="104" customWidth="1"/>
    <col min="1554" max="1554" width="11.5703125" style="104" customWidth="1"/>
    <col min="1555" max="1555" width="2.28515625" style="104" customWidth="1"/>
    <col min="1556" max="1556" width="41" style="104" customWidth="1"/>
    <col min="1557" max="1557" width="14.28515625" style="104" customWidth="1"/>
    <col min="1558" max="1559" width="11.5703125" style="104" customWidth="1"/>
    <col min="1560" max="1560" width="21.85546875" style="104" customWidth="1"/>
    <col min="1561" max="1752" width="11.42578125" style="104"/>
    <col min="1753" max="1753" width="21.85546875" style="104" customWidth="1"/>
    <col min="1754" max="1754" width="13.85546875" style="104" customWidth="1"/>
    <col min="1755" max="1755" width="38.7109375" style="104" customWidth="1"/>
    <col min="1756" max="1756" width="3" style="104" bestFit="1" customWidth="1"/>
    <col min="1757" max="1757" width="32.28515625" style="104" customWidth="1"/>
    <col min="1758" max="1758" width="46.28515625" style="104" customWidth="1"/>
    <col min="1759" max="1759" width="19" style="104" customWidth="1"/>
    <col min="1760" max="1760" width="11.42578125" style="104"/>
    <col min="1761" max="1761" width="17.7109375" style="104" customWidth="1"/>
    <col min="1762" max="1762" width="11.42578125" style="104"/>
    <col min="1763" max="1763" width="22.28515625" style="104" customWidth="1"/>
    <col min="1764" max="1764" width="5.28515625" style="104" customWidth="1"/>
    <col min="1765" max="1765" width="36.28515625" style="104" customWidth="1"/>
    <col min="1766" max="1766" width="5.7109375" style="104" customWidth="1"/>
    <col min="1767" max="1767" width="11.42578125" style="104"/>
    <col min="1768" max="1768" width="20.7109375" style="104" customWidth="1"/>
    <col min="1769" max="1769" width="4.85546875" style="104" customWidth="1"/>
    <col min="1770" max="1770" width="11.42578125" style="104"/>
    <col min="1771" max="1771" width="24.7109375" style="104" customWidth="1"/>
    <col min="1772" max="1772" width="12.28515625" style="104" customWidth="1"/>
    <col min="1773" max="1773" width="11.42578125" style="104"/>
    <col min="1774" max="1774" width="3.42578125" style="104" customWidth="1"/>
    <col min="1775" max="1775" width="11.42578125" style="104"/>
    <col min="1776" max="1776" width="17.7109375" style="104" customWidth="1"/>
    <col min="1777" max="1777" width="3.42578125" style="104" customWidth="1"/>
    <col min="1778" max="1778" width="11.42578125" style="104"/>
    <col min="1779" max="1779" width="23.7109375" style="104" customWidth="1"/>
    <col min="1780" max="1780" width="10" style="104" customWidth="1"/>
    <col min="1781" max="1781" width="11.42578125" style="104"/>
    <col min="1782" max="1783" width="14.7109375" style="104" customWidth="1"/>
    <col min="1784" max="1784" width="12.85546875" style="104" customWidth="1"/>
    <col min="1785" max="1785" width="3.28515625" style="104" customWidth="1"/>
    <col min="1786" max="1786" width="30.28515625" style="104" customWidth="1"/>
    <col min="1787" max="1787" width="5" style="104" customWidth="1"/>
    <col min="1788" max="1788" width="11.42578125" style="104"/>
    <col min="1789" max="1789" width="14.28515625" style="104" customWidth="1"/>
    <col min="1790" max="1790" width="5.7109375" style="104" customWidth="1"/>
    <col min="1791" max="1791" width="11.42578125" style="104"/>
    <col min="1792" max="1792" width="17.28515625" style="104" customWidth="1"/>
    <col min="1793" max="1793" width="12.7109375" style="104" customWidth="1"/>
    <col min="1794" max="1794" width="11.42578125" style="104"/>
    <col min="1795" max="1795" width="5.28515625" style="104" customWidth="1"/>
    <col min="1796" max="1796" width="11.42578125" style="104"/>
    <col min="1797" max="1797" width="17" style="104" customWidth="1"/>
    <col min="1798" max="1798" width="6.28515625" style="104" customWidth="1"/>
    <col min="1799" max="1799" width="11.42578125" style="104"/>
    <col min="1800" max="1800" width="14.28515625" style="104" customWidth="1"/>
    <col min="1801" max="1801" width="7.5703125" style="104" customWidth="1"/>
    <col min="1802" max="1802" width="11.42578125" style="104"/>
    <col min="1803" max="1804" width="14.28515625" style="104" customWidth="1"/>
    <col min="1805" max="1805" width="20.85546875" style="104" customWidth="1"/>
    <col min="1806" max="1806" width="14.42578125" style="104" customWidth="1"/>
    <col min="1807" max="1807" width="15" style="104" customWidth="1"/>
    <col min="1808" max="1808" width="2.7109375" style="104" customWidth="1"/>
    <col min="1809" max="1809" width="11.7109375" style="104" customWidth="1"/>
    <col min="1810" max="1810" width="11.5703125" style="104" customWidth="1"/>
    <col min="1811" max="1811" width="2.28515625" style="104" customWidth="1"/>
    <col min="1812" max="1812" width="41" style="104" customWidth="1"/>
    <col min="1813" max="1813" width="14.28515625" style="104" customWidth="1"/>
    <col min="1814" max="1815" width="11.5703125" style="104" customWidth="1"/>
    <col min="1816" max="1816" width="21.85546875" style="104" customWidth="1"/>
    <col min="1817" max="2008" width="11.42578125" style="104"/>
    <col min="2009" max="2009" width="21.85546875" style="104" customWidth="1"/>
    <col min="2010" max="2010" width="13.85546875" style="104" customWidth="1"/>
    <col min="2011" max="2011" width="38.7109375" style="104" customWidth="1"/>
    <col min="2012" max="2012" width="3" style="104" bestFit="1" customWidth="1"/>
    <col min="2013" max="2013" width="32.28515625" style="104" customWidth="1"/>
    <col min="2014" max="2014" width="46.28515625" style="104" customWidth="1"/>
    <col min="2015" max="2015" width="19" style="104" customWidth="1"/>
    <col min="2016" max="2016" width="11.42578125" style="104"/>
    <col min="2017" max="2017" width="17.7109375" style="104" customWidth="1"/>
    <col min="2018" max="2018" width="11.42578125" style="104"/>
    <col min="2019" max="2019" width="22.28515625" style="104" customWidth="1"/>
    <col min="2020" max="2020" width="5.28515625" style="104" customWidth="1"/>
    <col min="2021" max="2021" width="36.28515625" style="104" customWidth="1"/>
    <col min="2022" max="2022" width="5.7109375" style="104" customWidth="1"/>
    <col min="2023" max="2023" width="11.42578125" style="104"/>
    <col min="2024" max="2024" width="20.7109375" style="104" customWidth="1"/>
    <col min="2025" max="2025" width="4.85546875" style="104" customWidth="1"/>
    <col min="2026" max="2026" width="11.42578125" style="104"/>
    <col min="2027" max="2027" width="24.7109375" style="104" customWidth="1"/>
    <col min="2028" max="2028" width="12.28515625" style="104" customWidth="1"/>
    <col min="2029" max="2029" width="11.42578125" style="104"/>
    <col min="2030" max="2030" width="3.42578125" style="104" customWidth="1"/>
    <col min="2031" max="2031" width="11.42578125" style="104"/>
    <col min="2032" max="2032" width="17.7109375" style="104" customWidth="1"/>
    <col min="2033" max="2033" width="3.42578125" style="104" customWidth="1"/>
    <col min="2034" max="2034" width="11.42578125" style="104"/>
    <col min="2035" max="2035" width="23.7109375" style="104" customWidth="1"/>
    <col min="2036" max="2036" width="10" style="104" customWidth="1"/>
    <col min="2037" max="2037" width="11.42578125" style="104"/>
    <col min="2038" max="2039" width="14.7109375" style="104" customWidth="1"/>
    <col min="2040" max="2040" width="12.85546875" style="104" customWidth="1"/>
    <col min="2041" max="2041" width="3.28515625" style="104" customWidth="1"/>
    <col min="2042" max="2042" width="30.28515625" style="104" customWidth="1"/>
    <col min="2043" max="2043" width="5" style="104" customWidth="1"/>
    <col min="2044" max="2044" width="11.42578125" style="104"/>
    <col min="2045" max="2045" width="14.28515625" style="104" customWidth="1"/>
    <col min="2046" max="2046" width="5.7109375" style="104" customWidth="1"/>
    <col min="2047" max="2047" width="11.42578125" style="104"/>
    <col min="2048" max="2048" width="17.28515625" style="104" customWidth="1"/>
    <col min="2049" max="2049" width="12.7109375" style="104" customWidth="1"/>
    <col min="2050" max="2050" width="11.42578125" style="104"/>
    <col min="2051" max="2051" width="5.28515625" style="104" customWidth="1"/>
    <col min="2052" max="2052" width="11.42578125" style="104"/>
    <col min="2053" max="2053" width="17" style="104" customWidth="1"/>
    <col min="2054" max="2054" width="6.28515625" style="104" customWidth="1"/>
    <col min="2055" max="2055" width="11.42578125" style="104"/>
    <col min="2056" max="2056" width="14.28515625" style="104" customWidth="1"/>
    <col min="2057" max="2057" width="7.5703125" style="104" customWidth="1"/>
    <col min="2058" max="2058" width="11.42578125" style="104"/>
    <col min="2059" max="2060" width="14.28515625" style="104" customWidth="1"/>
    <col min="2061" max="2061" width="20.85546875" style="104" customWidth="1"/>
    <col min="2062" max="2062" width="14.42578125" style="104" customWidth="1"/>
    <col min="2063" max="2063" width="15" style="104" customWidth="1"/>
    <col min="2064" max="2064" width="2.7109375" style="104" customWidth="1"/>
    <col min="2065" max="2065" width="11.7109375" style="104" customWidth="1"/>
    <col min="2066" max="2066" width="11.5703125" style="104" customWidth="1"/>
    <col min="2067" max="2067" width="2.28515625" style="104" customWidth="1"/>
    <col min="2068" max="2068" width="41" style="104" customWidth="1"/>
    <col min="2069" max="2069" width="14.28515625" style="104" customWidth="1"/>
    <col min="2070" max="2071" width="11.5703125" style="104" customWidth="1"/>
    <col min="2072" max="2072" width="21.85546875" style="104" customWidth="1"/>
    <col min="2073" max="2264" width="11.42578125" style="104"/>
    <col min="2265" max="2265" width="21.85546875" style="104" customWidth="1"/>
    <col min="2266" max="2266" width="13.85546875" style="104" customWidth="1"/>
    <col min="2267" max="2267" width="38.7109375" style="104" customWidth="1"/>
    <col min="2268" max="2268" width="3" style="104" bestFit="1" customWidth="1"/>
    <col min="2269" max="2269" width="32.28515625" style="104" customWidth="1"/>
    <col min="2270" max="2270" width="46.28515625" style="104" customWidth="1"/>
    <col min="2271" max="2271" width="19" style="104" customWidth="1"/>
    <col min="2272" max="2272" width="11.42578125" style="104"/>
    <col min="2273" max="2273" width="17.7109375" style="104" customWidth="1"/>
    <col min="2274" max="2274" width="11.42578125" style="104"/>
    <col min="2275" max="2275" width="22.28515625" style="104" customWidth="1"/>
    <col min="2276" max="2276" width="5.28515625" style="104" customWidth="1"/>
    <col min="2277" max="2277" width="36.28515625" style="104" customWidth="1"/>
    <col min="2278" max="2278" width="5.7109375" style="104" customWidth="1"/>
    <col min="2279" max="2279" width="11.42578125" style="104"/>
    <col min="2280" max="2280" width="20.7109375" style="104" customWidth="1"/>
    <col min="2281" max="2281" width="4.85546875" style="104" customWidth="1"/>
    <col min="2282" max="2282" width="11.42578125" style="104"/>
    <col min="2283" max="2283" width="24.7109375" style="104" customWidth="1"/>
    <col min="2284" max="2284" width="12.28515625" style="104" customWidth="1"/>
    <col min="2285" max="2285" width="11.42578125" style="104"/>
    <col min="2286" max="2286" width="3.42578125" style="104" customWidth="1"/>
    <col min="2287" max="2287" width="11.42578125" style="104"/>
    <col min="2288" max="2288" width="17.7109375" style="104" customWidth="1"/>
    <col min="2289" max="2289" width="3.42578125" style="104" customWidth="1"/>
    <col min="2290" max="2290" width="11.42578125" style="104"/>
    <col min="2291" max="2291" width="23.7109375" style="104" customWidth="1"/>
    <col min="2292" max="2292" width="10" style="104" customWidth="1"/>
    <col min="2293" max="2293" width="11.42578125" style="104"/>
    <col min="2294" max="2295" width="14.7109375" style="104" customWidth="1"/>
    <col min="2296" max="2296" width="12.85546875" style="104" customWidth="1"/>
    <col min="2297" max="2297" width="3.28515625" style="104" customWidth="1"/>
    <col min="2298" max="2298" width="30.28515625" style="104" customWidth="1"/>
    <col min="2299" max="2299" width="5" style="104" customWidth="1"/>
    <col min="2300" max="2300" width="11.42578125" style="104"/>
    <col min="2301" max="2301" width="14.28515625" style="104" customWidth="1"/>
    <col min="2302" max="2302" width="5.7109375" style="104" customWidth="1"/>
    <col min="2303" max="2303" width="11.42578125" style="104"/>
    <col min="2304" max="2304" width="17.28515625" style="104" customWidth="1"/>
    <col min="2305" max="2305" width="12.7109375" style="104" customWidth="1"/>
    <col min="2306" max="2306" width="11.42578125" style="104"/>
    <col min="2307" max="2307" width="5.28515625" style="104" customWidth="1"/>
    <col min="2308" max="2308" width="11.42578125" style="104"/>
    <col min="2309" max="2309" width="17" style="104" customWidth="1"/>
    <col min="2310" max="2310" width="6.28515625" style="104" customWidth="1"/>
    <col min="2311" max="2311" width="11.42578125" style="104"/>
    <col min="2312" max="2312" width="14.28515625" style="104" customWidth="1"/>
    <col min="2313" max="2313" width="7.5703125" style="104" customWidth="1"/>
    <col min="2314" max="2314" width="11.42578125" style="104"/>
    <col min="2315" max="2316" width="14.28515625" style="104" customWidth="1"/>
    <col min="2317" max="2317" width="20.85546875" style="104" customWidth="1"/>
    <col min="2318" max="2318" width="14.42578125" style="104" customWidth="1"/>
    <col min="2319" max="2319" width="15" style="104" customWidth="1"/>
    <col min="2320" max="2320" width="2.7109375" style="104" customWidth="1"/>
    <col min="2321" max="2321" width="11.7109375" style="104" customWidth="1"/>
    <col min="2322" max="2322" width="11.5703125" style="104" customWidth="1"/>
    <col min="2323" max="2323" width="2.28515625" style="104" customWidth="1"/>
    <col min="2324" max="2324" width="41" style="104" customWidth="1"/>
    <col min="2325" max="2325" width="14.28515625" style="104" customWidth="1"/>
    <col min="2326" max="2327" width="11.5703125" style="104" customWidth="1"/>
    <col min="2328" max="2328" width="21.85546875" style="104" customWidth="1"/>
    <col min="2329" max="2520" width="11.42578125" style="104"/>
    <col min="2521" max="2521" width="21.85546875" style="104" customWidth="1"/>
    <col min="2522" max="2522" width="13.85546875" style="104" customWidth="1"/>
    <col min="2523" max="2523" width="38.7109375" style="104" customWidth="1"/>
    <col min="2524" max="2524" width="3" style="104" bestFit="1" customWidth="1"/>
    <col min="2525" max="2525" width="32.28515625" style="104" customWidth="1"/>
    <col min="2526" max="2526" width="46.28515625" style="104" customWidth="1"/>
    <col min="2527" max="2527" width="19" style="104" customWidth="1"/>
    <col min="2528" max="2528" width="11.42578125" style="104"/>
    <col min="2529" max="2529" width="17.7109375" style="104" customWidth="1"/>
    <col min="2530" max="2530" width="11.42578125" style="104"/>
    <col min="2531" max="2531" width="22.28515625" style="104" customWidth="1"/>
    <col min="2532" max="2532" width="5.28515625" style="104" customWidth="1"/>
    <col min="2533" max="2533" width="36.28515625" style="104" customWidth="1"/>
    <col min="2534" max="2534" width="5.7109375" style="104" customWidth="1"/>
    <col min="2535" max="2535" width="11.42578125" style="104"/>
    <col min="2536" max="2536" width="20.7109375" style="104" customWidth="1"/>
    <col min="2537" max="2537" width="4.85546875" style="104" customWidth="1"/>
    <col min="2538" max="2538" width="11.42578125" style="104"/>
    <col min="2539" max="2539" width="24.7109375" style="104" customWidth="1"/>
    <col min="2540" max="2540" width="12.28515625" style="104" customWidth="1"/>
    <col min="2541" max="2541" width="11.42578125" style="104"/>
    <col min="2542" max="2542" width="3.42578125" style="104" customWidth="1"/>
    <col min="2543" max="2543" width="11.42578125" style="104"/>
    <col min="2544" max="2544" width="17.7109375" style="104" customWidth="1"/>
    <col min="2545" max="2545" width="3.42578125" style="104" customWidth="1"/>
    <col min="2546" max="2546" width="11.42578125" style="104"/>
    <col min="2547" max="2547" width="23.7109375" style="104" customWidth="1"/>
    <col min="2548" max="2548" width="10" style="104" customWidth="1"/>
    <col min="2549" max="2549" width="11.42578125" style="104"/>
    <col min="2550" max="2551" width="14.7109375" style="104" customWidth="1"/>
    <col min="2552" max="2552" width="12.85546875" style="104" customWidth="1"/>
    <col min="2553" max="2553" width="3.28515625" style="104" customWidth="1"/>
    <col min="2554" max="2554" width="30.28515625" style="104" customWidth="1"/>
    <col min="2555" max="2555" width="5" style="104" customWidth="1"/>
    <col min="2556" max="2556" width="11.42578125" style="104"/>
    <col min="2557" max="2557" width="14.28515625" style="104" customWidth="1"/>
    <col min="2558" max="2558" width="5.7109375" style="104" customWidth="1"/>
    <col min="2559" max="2559" width="11.42578125" style="104"/>
    <col min="2560" max="2560" width="17.28515625" style="104" customWidth="1"/>
    <col min="2561" max="2561" width="12.7109375" style="104" customWidth="1"/>
    <col min="2562" max="2562" width="11.42578125" style="104"/>
    <col min="2563" max="2563" width="5.28515625" style="104" customWidth="1"/>
    <col min="2564" max="2564" width="11.42578125" style="104"/>
    <col min="2565" max="2565" width="17" style="104" customWidth="1"/>
    <col min="2566" max="2566" width="6.28515625" style="104" customWidth="1"/>
    <col min="2567" max="2567" width="11.42578125" style="104"/>
    <col min="2568" max="2568" width="14.28515625" style="104" customWidth="1"/>
    <col min="2569" max="2569" width="7.5703125" style="104" customWidth="1"/>
    <col min="2570" max="2570" width="11.42578125" style="104"/>
    <col min="2571" max="2572" width="14.28515625" style="104" customWidth="1"/>
    <col min="2573" max="2573" width="20.85546875" style="104" customWidth="1"/>
    <col min="2574" max="2574" width="14.42578125" style="104" customWidth="1"/>
    <col min="2575" max="2575" width="15" style="104" customWidth="1"/>
    <col min="2576" max="2576" width="2.7109375" style="104" customWidth="1"/>
    <col min="2577" max="2577" width="11.7109375" style="104" customWidth="1"/>
    <col min="2578" max="2578" width="11.5703125" style="104" customWidth="1"/>
    <col min="2579" max="2579" width="2.28515625" style="104" customWidth="1"/>
    <col min="2580" max="2580" width="41" style="104" customWidth="1"/>
    <col min="2581" max="2581" width="14.28515625" style="104" customWidth="1"/>
    <col min="2582" max="2583" width="11.5703125" style="104" customWidth="1"/>
    <col min="2584" max="2584" width="21.85546875" style="104" customWidth="1"/>
    <col min="2585" max="2776" width="11.42578125" style="104"/>
    <col min="2777" max="2777" width="21.85546875" style="104" customWidth="1"/>
    <col min="2778" max="2778" width="13.85546875" style="104" customWidth="1"/>
    <col min="2779" max="2779" width="38.7109375" style="104" customWidth="1"/>
    <col min="2780" max="2780" width="3" style="104" bestFit="1" customWidth="1"/>
    <col min="2781" max="2781" width="32.28515625" style="104" customWidth="1"/>
    <col min="2782" max="2782" width="46.28515625" style="104" customWidth="1"/>
    <col min="2783" max="2783" width="19" style="104" customWidth="1"/>
    <col min="2784" max="2784" width="11.42578125" style="104"/>
    <col min="2785" max="2785" width="17.7109375" style="104" customWidth="1"/>
    <col min="2786" max="2786" width="11.42578125" style="104"/>
    <col min="2787" max="2787" width="22.28515625" style="104" customWidth="1"/>
    <col min="2788" max="2788" width="5.28515625" style="104" customWidth="1"/>
    <col min="2789" max="2789" width="36.28515625" style="104" customWidth="1"/>
    <col min="2790" max="2790" width="5.7109375" style="104" customWidth="1"/>
    <col min="2791" max="2791" width="11.42578125" style="104"/>
    <col min="2792" max="2792" width="20.7109375" style="104" customWidth="1"/>
    <col min="2793" max="2793" width="4.85546875" style="104" customWidth="1"/>
    <col min="2794" max="2794" width="11.42578125" style="104"/>
    <col min="2795" max="2795" width="24.7109375" style="104" customWidth="1"/>
    <col min="2796" max="2796" width="12.28515625" style="104" customWidth="1"/>
    <col min="2797" max="2797" width="11.42578125" style="104"/>
    <col min="2798" max="2798" width="3.42578125" style="104" customWidth="1"/>
    <col min="2799" max="2799" width="11.42578125" style="104"/>
    <col min="2800" max="2800" width="17.7109375" style="104" customWidth="1"/>
    <col min="2801" max="2801" width="3.42578125" style="104" customWidth="1"/>
    <col min="2802" max="2802" width="11.42578125" style="104"/>
    <col min="2803" max="2803" width="23.7109375" style="104" customWidth="1"/>
    <col min="2804" max="2804" width="10" style="104" customWidth="1"/>
    <col min="2805" max="2805" width="11.42578125" style="104"/>
    <col min="2806" max="2807" width="14.7109375" style="104" customWidth="1"/>
    <col min="2808" max="2808" width="12.85546875" style="104" customWidth="1"/>
    <col min="2809" max="2809" width="3.28515625" style="104" customWidth="1"/>
    <col min="2810" max="2810" width="30.28515625" style="104" customWidth="1"/>
    <col min="2811" max="2811" width="5" style="104" customWidth="1"/>
    <col min="2812" max="2812" width="11.42578125" style="104"/>
    <col min="2813" max="2813" width="14.28515625" style="104" customWidth="1"/>
    <col min="2814" max="2814" width="5.7109375" style="104" customWidth="1"/>
    <col min="2815" max="2815" width="11.42578125" style="104"/>
    <col min="2816" max="2816" width="17.28515625" style="104" customWidth="1"/>
    <col min="2817" max="2817" width="12.7109375" style="104" customWidth="1"/>
    <col min="2818" max="2818" width="11.42578125" style="104"/>
    <col min="2819" max="2819" width="5.28515625" style="104" customWidth="1"/>
    <col min="2820" max="2820" width="11.42578125" style="104"/>
    <col min="2821" max="2821" width="17" style="104" customWidth="1"/>
    <col min="2822" max="2822" width="6.28515625" style="104" customWidth="1"/>
    <col min="2823" max="2823" width="11.42578125" style="104"/>
    <col min="2824" max="2824" width="14.28515625" style="104" customWidth="1"/>
    <col min="2825" max="2825" width="7.5703125" style="104" customWidth="1"/>
    <col min="2826" max="2826" width="11.42578125" style="104"/>
    <col min="2827" max="2828" width="14.28515625" style="104" customWidth="1"/>
    <col min="2829" max="2829" width="20.85546875" style="104" customWidth="1"/>
    <col min="2830" max="2830" width="14.42578125" style="104" customWidth="1"/>
    <col min="2831" max="2831" width="15" style="104" customWidth="1"/>
    <col min="2832" max="2832" width="2.7109375" style="104" customWidth="1"/>
    <col min="2833" max="2833" width="11.7109375" style="104" customWidth="1"/>
    <col min="2834" max="2834" width="11.5703125" style="104" customWidth="1"/>
    <col min="2835" max="2835" width="2.28515625" style="104" customWidth="1"/>
    <col min="2836" max="2836" width="41" style="104" customWidth="1"/>
    <col min="2837" max="2837" width="14.28515625" style="104" customWidth="1"/>
    <col min="2838" max="2839" width="11.5703125" style="104" customWidth="1"/>
    <col min="2840" max="2840" width="21.85546875" style="104" customWidth="1"/>
    <col min="2841" max="3032" width="11.42578125" style="104"/>
    <col min="3033" max="3033" width="21.85546875" style="104" customWidth="1"/>
    <col min="3034" max="3034" width="13.85546875" style="104" customWidth="1"/>
    <col min="3035" max="3035" width="38.7109375" style="104" customWidth="1"/>
    <col min="3036" max="3036" width="3" style="104" bestFit="1" customWidth="1"/>
    <col min="3037" max="3037" width="32.28515625" style="104" customWidth="1"/>
    <col min="3038" max="3038" width="46.28515625" style="104" customWidth="1"/>
    <col min="3039" max="3039" width="19" style="104" customWidth="1"/>
    <col min="3040" max="3040" width="11.42578125" style="104"/>
    <col min="3041" max="3041" width="17.7109375" style="104" customWidth="1"/>
    <col min="3042" max="3042" width="11.42578125" style="104"/>
    <col min="3043" max="3043" width="22.28515625" style="104" customWidth="1"/>
    <col min="3044" max="3044" width="5.28515625" style="104" customWidth="1"/>
    <col min="3045" max="3045" width="36.28515625" style="104" customWidth="1"/>
    <col min="3046" max="3046" width="5.7109375" style="104" customWidth="1"/>
    <col min="3047" max="3047" width="11.42578125" style="104"/>
    <col min="3048" max="3048" width="20.7109375" style="104" customWidth="1"/>
    <col min="3049" max="3049" width="4.85546875" style="104" customWidth="1"/>
    <col min="3050" max="3050" width="11.42578125" style="104"/>
    <col min="3051" max="3051" width="24.7109375" style="104" customWidth="1"/>
    <col min="3052" max="3052" width="12.28515625" style="104" customWidth="1"/>
    <col min="3053" max="3053" width="11.42578125" style="104"/>
    <col min="3054" max="3054" width="3.42578125" style="104" customWidth="1"/>
    <col min="3055" max="3055" width="11.42578125" style="104"/>
    <col min="3056" max="3056" width="17.7109375" style="104" customWidth="1"/>
    <col min="3057" max="3057" width="3.42578125" style="104" customWidth="1"/>
    <col min="3058" max="3058" width="11.42578125" style="104"/>
    <col min="3059" max="3059" width="23.7109375" style="104" customWidth="1"/>
    <col min="3060" max="3060" width="10" style="104" customWidth="1"/>
    <col min="3061" max="3061" width="11.42578125" style="104"/>
    <col min="3062" max="3063" width="14.7109375" style="104" customWidth="1"/>
    <col min="3064" max="3064" width="12.85546875" style="104" customWidth="1"/>
    <col min="3065" max="3065" width="3.28515625" style="104" customWidth="1"/>
    <col min="3066" max="3066" width="30.28515625" style="104" customWidth="1"/>
    <col min="3067" max="3067" width="5" style="104" customWidth="1"/>
    <col min="3068" max="3068" width="11.42578125" style="104"/>
    <col min="3069" max="3069" width="14.28515625" style="104" customWidth="1"/>
    <col min="3070" max="3070" width="5.7109375" style="104" customWidth="1"/>
    <col min="3071" max="3071" width="11.42578125" style="104"/>
    <col min="3072" max="3072" width="17.28515625" style="104" customWidth="1"/>
    <col min="3073" max="3073" width="12.7109375" style="104" customWidth="1"/>
    <col min="3074" max="3074" width="11.42578125" style="104"/>
    <col min="3075" max="3075" width="5.28515625" style="104" customWidth="1"/>
    <col min="3076" max="3076" width="11.42578125" style="104"/>
    <col min="3077" max="3077" width="17" style="104" customWidth="1"/>
    <col min="3078" max="3078" width="6.28515625" style="104" customWidth="1"/>
    <col min="3079" max="3079" width="11.42578125" style="104"/>
    <col min="3080" max="3080" width="14.28515625" style="104" customWidth="1"/>
    <col min="3081" max="3081" width="7.5703125" style="104" customWidth="1"/>
    <col min="3082" max="3082" width="11.42578125" style="104"/>
    <col min="3083" max="3084" width="14.28515625" style="104" customWidth="1"/>
    <col min="3085" max="3085" width="20.85546875" style="104" customWidth="1"/>
    <col min="3086" max="3086" width="14.42578125" style="104" customWidth="1"/>
    <col min="3087" max="3087" width="15" style="104" customWidth="1"/>
    <col min="3088" max="3088" width="2.7109375" style="104" customWidth="1"/>
    <col min="3089" max="3089" width="11.7109375" style="104" customWidth="1"/>
    <col min="3090" max="3090" width="11.5703125" style="104" customWidth="1"/>
    <col min="3091" max="3091" width="2.28515625" style="104" customWidth="1"/>
    <col min="3092" max="3092" width="41" style="104" customWidth="1"/>
    <col min="3093" max="3093" width="14.28515625" style="104" customWidth="1"/>
    <col min="3094" max="3095" width="11.5703125" style="104" customWidth="1"/>
    <col min="3096" max="3096" width="21.85546875" style="104" customWidth="1"/>
    <col min="3097" max="3288" width="11.42578125" style="104"/>
    <col min="3289" max="3289" width="21.85546875" style="104" customWidth="1"/>
    <col min="3290" max="3290" width="13.85546875" style="104" customWidth="1"/>
    <col min="3291" max="3291" width="38.7109375" style="104" customWidth="1"/>
    <col min="3292" max="3292" width="3" style="104" bestFit="1" customWidth="1"/>
    <col min="3293" max="3293" width="32.28515625" style="104" customWidth="1"/>
    <col min="3294" max="3294" width="46.28515625" style="104" customWidth="1"/>
    <col min="3295" max="3295" width="19" style="104" customWidth="1"/>
    <col min="3296" max="3296" width="11.42578125" style="104"/>
    <col min="3297" max="3297" width="17.7109375" style="104" customWidth="1"/>
    <col min="3298" max="3298" width="11.42578125" style="104"/>
    <col min="3299" max="3299" width="22.28515625" style="104" customWidth="1"/>
    <col min="3300" max="3300" width="5.28515625" style="104" customWidth="1"/>
    <col min="3301" max="3301" width="36.28515625" style="104" customWidth="1"/>
    <col min="3302" max="3302" width="5.7109375" style="104" customWidth="1"/>
    <col min="3303" max="3303" width="11.42578125" style="104"/>
    <col min="3304" max="3304" width="20.7109375" style="104" customWidth="1"/>
    <col min="3305" max="3305" width="4.85546875" style="104" customWidth="1"/>
    <col min="3306" max="3306" width="11.42578125" style="104"/>
    <col min="3307" max="3307" width="24.7109375" style="104" customWidth="1"/>
    <col min="3308" max="3308" width="12.28515625" style="104" customWidth="1"/>
    <col min="3309" max="3309" width="11.42578125" style="104"/>
    <col min="3310" max="3310" width="3.42578125" style="104" customWidth="1"/>
    <col min="3311" max="3311" width="11.42578125" style="104"/>
    <col min="3312" max="3312" width="17.7109375" style="104" customWidth="1"/>
    <col min="3313" max="3313" width="3.42578125" style="104" customWidth="1"/>
    <col min="3314" max="3314" width="11.42578125" style="104"/>
    <col min="3315" max="3315" width="23.7109375" style="104" customWidth="1"/>
    <col min="3316" max="3316" width="10" style="104" customWidth="1"/>
    <col min="3317" max="3317" width="11.42578125" style="104"/>
    <col min="3318" max="3319" width="14.7109375" style="104" customWidth="1"/>
    <col min="3320" max="3320" width="12.85546875" style="104" customWidth="1"/>
    <col min="3321" max="3321" width="3.28515625" style="104" customWidth="1"/>
    <col min="3322" max="3322" width="30.28515625" style="104" customWidth="1"/>
    <col min="3323" max="3323" width="5" style="104" customWidth="1"/>
    <col min="3324" max="3324" width="11.42578125" style="104"/>
    <col min="3325" max="3325" width="14.28515625" style="104" customWidth="1"/>
    <col min="3326" max="3326" width="5.7109375" style="104" customWidth="1"/>
    <col min="3327" max="3327" width="11.42578125" style="104"/>
    <col min="3328" max="3328" width="17.28515625" style="104" customWidth="1"/>
    <col min="3329" max="3329" width="12.7109375" style="104" customWidth="1"/>
    <col min="3330" max="3330" width="11.42578125" style="104"/>
    <col min="3331" max="3331" width="5.28515625" style="104" customWidth="1"/>
    <col min="3332" max="3332" width="11.42578125" style="104"/>
    <col min="3333" max="3333" width="17" style="104" customWidth="1"/>
    <col min="3334" max="3334" width="6.28515625" style="104" customWidth="1"/>
    <col min="3335" max="3335" width="11.42578125" style="104"/>
    <col min="3336" max="3336" width="14.28515625" style="104" customWidth="1"/>
    <col min="3337" max="3337" width="7.5703125" style="104" customWidth="1"/>
    <col min="3338" max="3338" width="11.42578125" style="104"/>
    <col min="3339" max="3340" width="14.28515625" style="104" customWidth="1"/>
    <col min="3341" max="3341" width="20.85546875" style="104" customWidth="1"/>
    <col min="3342" max="3342" width="14.42578125" style="104" customWidth="1"/>
    <col min="3343" max="3343" width="15" style="104" customWidth="1"/>
    <col min="3344" max="3344" width="2.7109375" style="104" customWidth="1"/>
    <col min="3345" max="3345" width="11.7109375" style="104" customWidth="1"/>
    <col min="3346" max="3346" width="11.5703125" style="104" customWidth="1"/>
    <col min="3347" max="3347" width="2.28515625" style="104" customWidth="1"/>
    <col min="3348" max="3348" width="41" style="104" customWidth="1"/>
    <col min="3349" max="3349" width="14.28515625" style="104" customWidth="1"/>
    <col min="3350" max="3351" width="11.5703125" style="104" customWidth="1"/>
    <col min="3352" max="3352" width="21.85546875" style="104" customWidth="1"/>
    <col min="3353" max="3544" width="11.42578125" style="104"/>
    <col min="3545" max="3545" width="21.85546875" style="104" customWidth="1"/>
    <col min="3546" max="3546" width="13.85546875" style="104" customWidth="1"/>
    <col min="3547" max="3547" width="38.7109375" style="104" customWidth="1"/>
    <col min="3548" max="3548" width="3" style="104" bestFit="1" customWidth="1"/>
    <col min="3549" max="3549" width="32.28515625" style="104" customWidth="1"/>
    <col min="3550" max="3550" width="46.28515625" style="104" customWidth="1"/>
    <col min="3551" max="3551" width="19" style="104" customWidth="1"/>
    <col min="3552" max="3552" width="11.42578125" style="104"/>
    <col min="3553" max="3553" width="17.7109375" style="104" customWidth="1"/>
    <col min="3554" max="3554" width="11.42578125" style="104"/>
    <col min="3555" max="3555" width="22.28515625" style="104" customWidth="1"/>
    <col min="3556" max="3556" width="5.28515625" style="104" customWidth="1"/>
    <col min="3557" max="3557" width="36.28515625" style="104" customWidth="1"/>
    <col min="3558" max="3558" width="5.7109375" style="104" customWidth="1"/>
    <col min="3559" max="3559" width="11.42578125" style="104"/>
    <col min="3560" max="3560" width="20.7109375" style="104" customWidth="1"/>
    <col min="3561" max="3561" width="4.85546875" style="104" customWidth="1"/>
    <col min="3562" max="3562" width="11.42578125" style="104"/>
    <col min="3563" max="3563" width="24.7109375" style="104" customWidth="1"/>
    <col min="3564" max="3564" width="12.28515625" style="104" customWidth="1"/>
    <col min="3565" max="3565" width="11.42578125" style="104"/>
    <col min="3566" max="3566" width="3.42578125" style="104" customWidth="1"/>
    <col min="3567" max="3567" width="11.42578125" style="104"/>
    <col min="3568" max="3568" width="17.7109375" style="104" customWidth="1"/>
    <col min="3569" max="3569" width="3.42578125" style="104" customWidth="1"/>
    <col min="3570" max="3570" width="11.42578125" style="104"/>
    <col min="3571" max="3571" width="23.7109375" style="104" customWidth="1"/>
    <col min="3572" max="3572" width="10" style="104" customWidth="1"/>
    <col min="3573" max="3573" width="11.42578125" style="104"/>
    <col min="3574" max="3575" width="14.7109375" style="104" customWidth="1"/>
    <col min="3576" max="3576" width="12.85546875" style="104" customWidth="1"/>
    <col min="3577" max="3577" width="3.28515625" style="104" customWidth="1"/>
    <col min="3578" max="3578" width="30.28515625" style="104" customWidth="1"/>
    <col min="3579" max="3579" width="5" style="104" customWidth="1"/>
    <col min="3580" max="3580" width="11.42578125" style="104"/>
    <col min="3581" max="3581" width="14.28515625" style="104" customWidth="1"/>
    <col min="3582" max="3582" width="5.7109375" style="104" customWidth="1"/>
    <col min="3583" max="3583" width="11.42578125" style="104"/>
    <col min="3584" max="3584" width="17.28515625" style="104" customWidth="1"/>
    <col min="3585" max="3585" width="12.7109375" style="104" customWidth="1"/>
    <col min="3586" max="3586" width="11.42578125" style="104"/>
    <col min="3587" max="3587" width="5.28515625" style="104" customWidth="1"/>
    <col min="3588" max="3588" width="11.42578125" style="104"/>
    <col min="3589" max="3589" width="17" style="104" customWidth="1"/>
    <col min="3590" max="3590" width="6.28515625" style="104" customWidth="1"/>
    <col min="3591" max="3591" width="11.42578125" style="104"/>
    <col min="3592" max="3592" width="14.28515625" style="104" customWidth="1"/>
    <col min="3593" max="3593" width="7.5703125" style="104" customWidth="1"/>
    <col min="3594" max="3594" width="11.42578125" style="104"/>
    <col min="3595" max="3596" width="14.28515625" style="104" customWidth="1"/>
    <col min="3597" max="3597" width="20.85546875" style="104" customWidth="1"/>
    <col min="3598" max="3598" width="14.42578125" style="104" customWidth="1"/>
    <col min="3599" max="3599" width="15" style="104" customWidth="1"/>
    <col min="3600" max="3600" width="2.7109375" style="104" customWidth="1"/>
    <col min="3601" max="3601" width="11.7109375" style="104" customWidth="1"/>
    <col min="3602" max="3602" width="11.5703125" style="104" customWidth="1"/>
    <col min="3603" max="3603" width="2.28515625" style="104" customWidth="1"/>
    <col min="3604" max="3604" width="41" style="104" customWidth="1"/>
    <col min="3605" max="3605" width="14.28515625" style="104" customWidth="1"/>
    <col min="3606" max="3607" width="11.5703125" style="104" customWidth="1"/>
    <col min="3608" max="3608" width="21.85546875" style="104" customWidth="1"/>
    <col min="3609" max="3800" width="11.42578125" style="104"/>
    <col min="3801" max="3801" width="21.85546875" style="104" customWidth="1"/>
    <col min="3802" max="3802" width="13.85546875" style="104" customWidth="1"/>
    <col min="3803" max="3803" width="38.7109375" style="104" customWidth="1"/>
    <col min="3804" max="3804" width="3" style="104" bestFit="1" customWidth="1"/>
    <col min="3805" max="3805" width="32.28515625" style="104" customWidth="1"/>
    <col min="3806" max="3806" width="46.28515625" style="104" customWidth="1"/>
    <col min="3807" max="3807" width="19" style="104" customWidth="1"/>
    <col min="3808" max="3808" width="11.42578125" style="104"/>
    <col min="3809" max="3809" width="17.7109375" style="104" customWidth="1"/>
    <col min="3810" max="3810" width="11.42578125" style="104"/>
    <col min="3811" max="3811" width="22.28515625" style="104" customWidth="1"/>
    <col min="3812" max="3812" width="5.28515625" style="104" customWidth="1"/>
    <col min="3813" max="3813" width="36.28515625" style="104" customWidth="1"/>
    <col min="3814" max="3814" width="5.7109375" style="104" customWidth="1"/>
    <col min="3815" max="3815" width="11.42578125" style="104"/>
    <col min="3816" max="3816" width="20.7109375" style="104" customWidth="1"/>
    <col min="3817" max="3817" width="4.85546875" style="104" customWidth="1"/>
    <col min="3818" max="3818" width="11.42578125" style="104"/>
    <col min="3819" max="3819" width="24.7109375" style="104" customWidth="1"/>
    <col min="3820" max="3820" width="12.28515625" style="104" customWidth="1"/>
    <col min="3821" max="3821" width="11.42578125" style="104"/>
    <col min="3822" max="3822" width="3.42578125" style="104" customWidth="1"/>
    <col min="3823" max="3823" width="11.42578125" style="104"/>
    <col min="3824" max="3824" width="17.7109375" style="104" customWidth="1"/>
    <col min="3825" max="3825" width="3.42578125" style="104" customWidth="1"/>
    <col min="3826" max="3826" width="11.42578125" style="104"/>
    <col min="3827" max="3827" width="23.7109375" style="104" customWidth="1"/>
    <col min="3828" max="3828" width="10" style="104" customWidth="1"/>
    <col min="3829" max="3829" width="11.42578125" style="104"/>
    <col min="3830" max="3831" width="14.7109375" style="104" customWidth="1"/>
    <col min="3832" max="3832" width="12.85546875" style="104" customWidth="1"/>
    <col min="3833" max="3833" width="3.28515625" style="104" customWidth="1"/>
    <col min="3834" max="3834" width="30.28515625" style="104" customWidth="1"/>
    <col min="3835" max="3835" width="5" style="104" customWidth="1"/>
    <col min="3836" max="3836" width="11.42578125" style="104"/>
    <col min="3837" max="3837" width="14.28515625" style="104" customWidth="1"/>
    <col min="3838" max="3838" width="5.7109375" style="104" customWidth="1"/>
    <col min="3839" max="3839" width="11.42578125" style="104"/>
    <col min="3840" max="3840" width="17.28515625" style="104" customWidth="1"/>
    <col min="3841" max="3841" width="12.7109375" style="104" customWidth="1"/>
    <col min="3842" max="3842" width="11.42578125" style="104"/>
    <col min="3843" max="3843" width="5.28515625" style="104" customWidth="1"/>
    <col min="3844" max="3844" width="11.42578125" style="104"/>
    <col min="3845" max="3845" width="17" style="104" customWidth="1"/>
    <col min="3846" max="3846" width="6.28515625" style="104" customWidth="1"/>
    <col min="3847" max="3847" width="11.42578125" style="104"/>
    <col min="3848" max="3848" width="14.28515625" style="104" customWidth="1"/>
    <col min="3849" max="3849" width="7.5703125" style="104" customWidth="1"/>
    <col min="3850" max="3850" width="11.42578125" style="104"/>
    <col min="3851" max="3852" width="14.28515625" style="104" customWidth="1"/>
    <col min="3853" max="3853" width="20.85546875" style="104" customWidth="1"/>
    <col min="3854" max="3854" width="14.42578125" style="104" customWidth="1"/>
    <col min="3855" max="3855" width="15" style="104" customWidth="1"/>
    <col min="3856" max="3856" width="2.7109375" style="104" customWidth="1"/>
    <col min="3857" max="3857" width="11.7109375" style="104" customWidth="1"/>
    <col min="3858" max="3858" width="11.5703125" style="104" customWidth="1"/>
    <col min="3859" max="3859" width="2.28515625" style="104" customWidth="1"/>
    <col min="3860" max="3860" width="41" style="104" customWidth="1"/>
    <col min="3861" max="3861" width="14.28515625" style="104" customWidth="1"/>
    <col min="3862" max="3863" width="11.5703125" style="104" customWidth="1"/>
    <col min="3864" max="3864" width="21.85546875" style="104" customWidth="1"/>
    <col min="3865" max="4056" width="11.42578125" style="104"/>
    <col min="4057" max="4057" width="21.85546875" style="104" customWidth="1"/>
    <col min="4058" max="4058" width="13.85546875" style="104" customWidth="1"/>
    <col min="4059" max="4059" width="38.7109375" style="104" customWidth="1"/>
    <col min="4060" max="4060" width="3" style="104" bestFit="1" customWidth="1"/>
    <col min="4061" max="4061" width="32.28515625" style="104" customWidth="1"/>
    <col min="4062" max="4062" width="46.28515625" style="104" customWidth="1"/>
    <col min="4063" max="4063" width="19" style="104" customWidth="1"/>
    <col min="4064" max="4064" width="11.42578125" style="104"/>
    <col min="4065" max="4065" width="17.7109375" style="104" customWidth="1"/>
    <col min="4066" max="4066" width="11.42578125" style="104"/>
    <col min="4067" max="4067" width="22.28515625" style="104" customWidth="1"/>
    <col min="4068" max="4068" width="5.28515625" style="104" customWidth="1"/>
    <col min="4069" max="4069" width="36.28515625" style="104" customWidth="1"/>
    <col min="4070" max="4070" width="5.7109375" style="104" customWidth="1"/>
    <col min="4071" max="4071" width="11.42578125" style="104"/>
    <col min="4072" max="4072" width="20.7109375" style="104" customWidth="1"/>
    <col min="4073" max="4073" width="4.85546875" style="104" customWidth="1"/>
    <col min="4074" max="4074" width="11.42578125" style="104"/>
    <col min="4075" max="4075" width="24.7109375" style="104" customWidth="1"/>
    <col min="4076" max="4076" width="12.28515625" style="104" customWidth="1"/>
    <col min="4077" max="4077" width="11.42578125" style="104"/>
    <col min="4078" max="4078" width="3.42578125" style="104" customWidth="1"/>
    <col min="4079" max="4079" width="11.42578125" style="104"/>
    <col min="4080" max="4080" width="17.7109375" style="104" customWidth="1"/>
    <col min="4081" max="4081" width="3.42578125" style="104" customWidth="1"/>
    <col min="4082" max="4082" width="11.42578125" style="104"/>
    <col min="4083" max="4083" width="23.7109375" style="104" customWidth="1"/>
    <col min="4084" max="4084" width="10" style="104" customWidth="1"/>
    <col min="4085" max="4085" width="11.42578125" style="104"/>
    <col min="4086" max="4087" width="14.7109375" style="104" customWidth="1"/>
    <col min="4088" max="4088" width="12.85546875" style="104" customWidth="1"/>
    <col min="4089" max="4089" width="3.28515625" style="104" customWidth="1"/>
    <col min="4090" max="4090" width="30.28515625" style="104" customWidth="1"/>
    <col min="4091" max="4091" width="5" style="104" customWidth="1"/>
    <col min="4092" max="4092" width="11.42578125" style="104"/>
    <col min="4093" max="4093" width="14.28515625" style="104" customWidth="1"/>
    <col min="4094" max="4094" width="5.7109375" style="104" customWidth="1"/>
    <col min="4095" max="4095" width="11.42578125" style="104"/>
    <col min="4096" max="4096" width="17.28515625" style="104" customWidth="1"/>
    <col min="4097" max="4097" width="12.7109375" style="104" customWidth="1"/>
    <col min="4098" max="4098" width="11.42578125" style="104"/>
    <col min="4099" max="4099" width="5.28515625" style="104" customWidth="1"/>
    <col min="4100" max="4100" width="11.42578125" style="104"/>
    <col min="4101" max="4101" width="17" style="104" customWidth="1"/>
    <col min="4102" max="4102" width="6.28515625" style="104" customWidth="1"/>
    <col min="4103" max="4103" width="11.42578125" style="104"/>
    <col min="4104" max="4104" width="14.28515625" style="104" customWidth="1"/>
    <col min="4105" max="4105" width="7.5703125" style="104" customWidth="1"/>
    <col min="4106" max="4106" width="11.42578125" style="104"/>
    <col min="4107" max="4108" width="14.28515625" style="104" customWidth="1"/>
    <col min="4109" max="4109" width="20.85546875" style="104" customWidth="1"/>
    <col min="4110" max="4110" width="14.42578125" style="104" customWidth="1"/>
    <col min="4111" max="4111" width="15" style="104" customWidth="1"/>
    <col min="4112" max="4112" width="2.7109375" style="104" customWidth="1"/>
    <col min="4113" max="4113" width="11.7109375" style="104" customWidth="1"/>
    <col min="4114" max="4114" width="11.5703125" style="104" customWidth="1"/>
    <col min="4115" max="4115" width="2.28515625" style="104" customWidth="1"/>
    <col min="4116" max="4116" width="41" style="104" customWidth="1"/>
    <col min="4117" max="4117" width="14.28515625" style="104" customWidth="1"/>
    <col min="4118" max="4119" width="11.5703125" style="104" customWidth="1"/>
    <col min="4120" max="4120" width="21.85546875" style="104" customWidth="1"/>
    <col min="4121" max="4312" width="11.42578125" style="104"/>
    <col min="4313" max="4313" width="21.85546875" style="104" customWidth="1"/>
    <col min="4314" max="4314" width="13.85546875" style="104" customWidth="1"/>
    <col min="4315" max="4315" width="38.7109375" style="104" customWidth="1"/>
    <col min="4316" max="4316" width="3" style="104" bestFit="1" customWidth="1"/>
    <col min="4317" max="4317" width="32.28515625" style="104" customWidth="1"/>
    <col min="4318" max="4318" width="46.28515625" style="104" customWidth="1"/>
    <col min="4319" max="4319" width="19" style="104" customWidth="1"/>
    <col min="4320" max="4320" width="11.42578125" style="104"/>
    <col min="4321" max="4321" width="17.7109375" style="104" customWidth="1"/>
    <col min="4322" max="4322" width="11.42578125" style="104"/>
    <col min="4323" max="4323" width="22.28515625" style="104" customWidth="1"/>
    <col min="4324" max="4324" width="5.28515625" style="104" customWidth="1"/>
    <col min="4325" max="4325" width="36.28515625" style="104" customWidth="1"/>
    <col min="4326" max="4326" width="5.7109375" style="104" customWidth="1"/>
    <col min="4327" max="4327" width="11.42578125" style="104"/>
    <col min="4328" max="4328" width="20.7109375" style="104" customWidth="1"/>
    <col min="4329" max="4329" width="4.85546875" style="104" customWidth="1"/>
    <col min="4330" max="4330" width="11.42578125" style="104"/>
    <col min="4331" max="4331" width="24.7109375" style="104" customWidth="1"/>
    <col min="4332" max="4332" width="12.28515625" style="104" customWidth="1"/>
    <col min="4333" max="4333" width="11.42578125" style="104"/>
    <col min="4334" max="4334" width="3.42578125" style="104" customWidth="1"/>
    <col min="4335" max="4335" width="11.42578125" style="104"/>
    <col min="4336" max="4336" width="17.7109375" style="104" customWidth="1"/>
    <col min="4337" max="4337" width="3.42578125" style="104" customWidth="1"/>
    <col min="4338" max="4338" width="11.42578125" style="104"/>
    <col min="4339" max="4339" width="23.7109375" style="104" customWidth="1"/>
    <col min="4340" max="4340" width="10" style="104" customWidth="1"/>
    <col min="4341" max="4341" width="11.42578125" style="104"/>
    <col min="4342" max="4343" width="14.7109375" style="104" customWidth="1"/>
    <col min="4344" max="4344" width="12.85546875" style="104" customWidth="1"/>
    <col min="4345" max="4345" width="3.28515625" style="104" customWidth="1"/>
    <col min="4346" max="4346" width="30.28515625" style="104" customWidth="1"/>
    <col min="4347" max="4347" width="5" style="104" customWidth="1"/>
    <col min="4348" max="4348" width="11.42578125" style="104"/>
    <col min="4349" max="4349" width="14.28515625" style="104" customWidth="1"/>
    <col min="4350" max="4350" width="5.7109375" style="104" customWidth="1"/>
    <col min="4351" max="4351" width="11.42578125" style="104"/>
    <col min="4352" max="4352" width="17.28515625" style="104" customWidth="1"/>
    <col min="4353" max="4353" width="12.7109375" style="104" customWidth="1"/>
    <col min="4354" max="4354" width="11.42578125" style="104"/>
    <col min="4355" max="4355" width="5.28515625" style="104" customWidth="1"/>
    <col min="4356" max="4356" width="11.42578125" style="104"/>
    <col min="4357" max="4357" width="17" style="104" customWidth="1"/>
    <col min="4358" max="4358" width="6.28515625" style="104" customWidth="1"/>
    <col min="4359" max="4359" width="11.42578125" style="104"/>
    <col min="4360" max="4360" width="14.28515625" style="104" customWidth="1"/>
    <col min="4361" max="4361" width="7.5703125" style="104" customWidth="1"/>
    <col min="4362" max="4362" width="11.42578125" style="104"/>
    <col min="4363" max="4364" width="14.28515625" style="104" customWidth="1"/>
    <col min="4365" max="4365" width="20.85546875" style="104" customWidth="1"/>
    <col min="4366" max="4366" width="14.42578125" style="104" customWidth="1"/>
    <col min="4367" max="4367" width="15" style="104" customWidth="1"/>
    <col min="4368" max="4368" width="2.7109375" style="104" customWidth="1"/>
    <col min="4369" max="4369" width="11.7109375" style="104" customWidth="1"/>
    <col min="4370" max="4370" width="11.5703125" style="104" customWidth="1"/>
    <col min="4371" max="4371" width="2.28515625" style="104" customWidth="1"/>
    <col min="4372" max="4372" width="41" style="104" customWidth="1"/>
    <col min="4373" max="4373" width="14.28515625" style="104" customWidth="1"/>
    <col min="4374" max="4375" width="11.5703125" style="104" customWidth="1"/>
    <col min="4376" max="4376" width="21.85546875" style="104" customWidth="1"/>
    <col min="4377" max="4568" width="11.42578125" style="104"/>
    <col min="4569" max="4569" width="21.85546875" style="104" customWidth="1"/>
    <col min="4570" max="4570" width="13.85546875" style="104" customWidth="1"/>
    <col min="4571" max="4571" width="38.7109375" style="104" customWidth="1"/>
    <col min="4572" max="4572" width="3" style="104" bestFit="1" customWidth="1"/>
    <col min="4573" max="4573" width="32.28515625" style="104" customWidth="1"/>
    <col min="4574" max="4574" width="46.28515625" style="104" customWidth="1"/>
    <col min="4575" max="4575" width="19" style="104" customWidth="1"/>
    <col min="4576" max="4576" width="11.42578125" style="104"/>
    <col min="4577" max="4577" width="17.7109375" style="104" customWidth="1"/>
    <col min="4578" max="4578" width="11.42578125" style="104"/>
    <col min="4579" max="4579" width="22.28515625" style="104" customWidth="1"/>
    <col min="4580" max="4580" width="5.28515625" style="104" customWidth="1"/>
    <col min="4581" max="4581" width="36.28515625" style="104" customWidth="1"/>
    <col min="4582" max="4582" width="5.7109375" style="104" customWidth="1"/>
    <col min="4583" max="4583" width="11.42578125" style="104"/>
    <col min="4584" max="4584" width="20.7109375" style="104" customWidth="1"/>
    <col min="4585" max="4585" width="4.85546875" style="104" customWidth="1"/>
    <col min="4586" max="4586" width="11.42578125" style="104"/>
    <col min="4587" max="4587" width="24.7109375" style="104" customWidth="1"/>
    <col min="4588" max="4588" width="12.28515625" style="104" customWidth="1"/>
    <col min="4589" max="4589" width="11.42578125" style="104"/>
    <col min="4590" max="4590" width="3.42578125" style="104" customWidth="1"/>
    <col min="4591" max="4591" width="11.42578125" style="104"/>
    <col min="4592" max="4592" width="17.7109375" style="104" customWidth="1"/>
    <col min="4593" max="4593" width="3.42578125" style="104" customWidth="1"/>
    <col min="4594" max="4594" width="11.42578125" style="104"/>
    <col min="4595" max="4595" width="23.7109375" style="104" customWidth="1"/>
    <col min="4596" max="4596" width="10" style="104" customWidth="1"/>
    <col min="4597" max="4597" width="11.42578125" style="104"/>
    <col min="4598" max="4599" width="14.7109375" style="104" customWidth="1"/>
    <col min="4600" max="4600" width="12.85546875" style="104" customWidth="1"/>
    <col min="4601" max="4601" width="3.28515625" style="104" customWidth="1"/>
    <col min="4602" max="4602" width="30.28515625" style="104" customWidth="1"/>
    <col min="4603" max="4603" width="5" style="104" customWidth="1"/>
    <col min="4604" max="4604" width="11.42578125" style="104"/>
    <col min="4605" max="4605" width="14.28515625" style="104" customWidth="1"/>
    <col min="4606" max="4606" width="5.7109375" style="104" customWidth="1"/>
    <col min="4607" max="4607" width="11.42578125" style="104"/>
    <col min="4608" max="4608" width="17.28515625" style="104" customWidth="1"/>
    <col min="4609" max="4609" width="12.7109375" style="104" customWidth="1"/>
    <col min="4610" max="4610" width="11.42578125" style="104"/>
    <col min="4611" max="4611" width="5.28515625" style="104" customWidth="1"/>
    <col min="4612" max="4612" width="11.42578125" style="104"/>
    <col min="4613" max="4613" width="17" style="104" customWidth="1"/>
    <col min="4614" max="4614" width="6.28515625" style="104" customWidth="1"/>
    <col min="4615" max="4615" width="11.42578125" style="104"/>
    <col min="4616" max="4616" width="14.28515625" style="104" customWidth="1"/>
    <col min="4617" max="4617" width="7.5703125" style="104" customWidth="1"/>
    <col min="4618" max="4618" width="11.42578125" style="104"/>
    <col min="4619" max="4620" width="14.28515625" style="104" customWidth="1"/>
    <col min="4621" max="4621" width="20.85546875" style="104" customWidth="1"/>
    <col min="4622" max="4622" width="14.42578125" style="104" customWidth="1"/>
    <col min="4623" max="4623" width="15" style="104" customWidth="1"/>
    <col min="4624" max="4624" width="2.7109375" style="104" customWidth="1"/>
    <col min="4625" max="4625" width="11.7109375" style="104" customWidth="1"/>
    <col min="4626" max="4626" width="11.5703125" style="104" customWidth="1"/>
    <col min="4627" max="4627" width="2.28515625" style="104" customWidth="1"/>
    <col min="4628" max="4628" width="41" style="104" customWidth="1"/>
    <col min="4629" max="4629" width="14.28515625" style="104" customWidth="1"/>
    <col min="4630" max="4631" width="11.5703125" style="104" customWidth="1"/>
    <col min="4632" max="4632" width="21.85546875" style="104" customWidth="1"/>
    <col min="4633" max="4824" width="11.42578125" style="104"/>
    <col min="4825" max="4825" width="21.85546875" style="104" customWidth="1"/>
    <col min="4826" max="4826" width="13.85546875" style="104" customWidth="1"/>
    <col min="4827" max="4827" width="38.7109375" style="104" customWidth="1"/>
    <col min="4828" max="4828" width="3" style="104" bestFit="1" customWidth="1"/>
    <col min="4829" max="4829" width="32.28515625" style="104" customWidth="1"/>
    <col min="4830" max="4830" width="46.28515625" style="104" customWidth="1"/>
    <col min="4831" max="4831" width="19" style="104" customWidth="1"/>
    <col min="4832" max="4832" width="11.42578125" style="104"/>
    <col min="4833" max="4833" width="17.7109375" style="104" customWidth="1"/>
    <col min="4834" max="4834" width="11.42578125" style="104"/>
    <col min="4835" max="4835" width="22.28515625" style="104" customWidth="1"/>
    <col min="4836" max="4836" width="5.28515625" style="104" customWidth="1"/>
    <col min="4837" max="4837" width="36.28515625" style="104" customWidth="1"/>
    <col min="4838" max="4838" width="5.7109375" style="104" customWidth="1"/>
    <col min="4839" max="4839" width="11.42578125" style="104"/>
    <col min="4840" max="4840" width="20.7109375" style="104" customWidth="1"/>
    <col min="4841" max="4841" width="4.85546875" style="104" customWidth="1"/>
    <col min="4842" max="4842" width="11.42578125" style="104"/>
    <col min="4843" max="4843" width="24.7109375" style="104" customWidth="1"/>
    <col min="4844" max="4844" width="12.28515625" style="104" customWidth="1"/>
    <col min="4845" max="4845" width="11.42578125" style="104"/>
    <col min="4846" max="4846" width="3.42578125" style="104" customWidth="1"/>
    <col min="4847" max="4847" width="11.42578125" style="104"/>
    <col min="4848" max="4848" width="17.7109375" style="104" customWidth="1"/>
    <col min="4849" max="4849" width="3.42578125" style="104" customWidth="1"/>
    <col min="4850" max="4850" width="11.42578125" style="104"/>
    <col min="4851" max="4851" width="23.7109375" style="104" customWidth="1"/>
    <col min="4852" max="4852" width="10" style="104" customWidth="1"/>
    <col min="4853" max="4853" width="11.42578125" style="104"/>
    <col min="4854" max="4855" width="14.7109375" style="104" customWidth="1"/>
    <col min="4856" max="4856" width="12.85546875" style="104" customWidth="1"/>
    <col min="4857" max="4857" width="3.28515625" style="104" customWidth="1"/>
    <col min="4858" max="4858" width="30.28515625" style="104" customWidth="1"/>
    <col min="4859" max="4859" width="5" style="104" customWidth="1"/>
    <col min="4860" max="4860" width="11.42578125" style="104"/>
    <col min="4861" max="4861" width="14.28515625" style="104" customWidth="1"/>
    <col min="4862" max="4862" width="5.7109375" style="104" customWidth="1"/>
    <col min="4863" max="4863" width="11.42578125" style="104"/>
    <col min="4864" max="4864" width="17.28515625" style="104" customWidth="1"/>
    <col min="4865" max="4865" width="12.7109375" style="104" customWidth="1"/>
    <col min="4866" max="4866" width="11.42578125" style="104"/>
    <col min="4867" max="4867" width="5.28515625" style="104" customWidth="1"/>
    <col min="4868" max="4868" width="11.42578125" style="104"/>
    <col min="4869" max="4869" width="17" style="104" customWidth="1"/>
    <col min="4870" max="4870" width="6.28515625" style="104" customWidth="1"/>
    <col min="4871" max="4871" width="11.42578125" style="104"/>
    <col min="4872" max="4872" width="14.28515625" style="104" customWidth="1"/>
    <col min="4873" max="4873" width="7.5703125" style="104" customWidth="1"/>
    <col min="4874" max="4874" width="11.42578125" style="104"/>
    <col min="4875" max="4876" width="14.28515625" style="104" customWidth="1"/>
    <col min="4877" max="4877" width="20.85546875" style="104" customWidth="1"/>
    <col min="4878" max="4878" width="14.42578125" style="104" customWidth="1"/>
    <col min="4879" max="4879" width="15" style="104" customWidth="1"/>
    <col min="4880" max="4880" width="2.7109375" style="104" customWidth="1"/>
    <col min="4881" max="4881" width="11.7109375" style="104" customWidth="1"/>
    <col min="4882" max="4882" width="11.5703125" style="104" customWidth="1"/>
    <col min="4883" max="4883" width="2.28515625" style="104" customWidth="1"/>
    <col min="4884" max="4884" width="41" style="104" customWidth="1"/>
    <col min="4885" max="4885" width="14.28515625" style="104" customWidth="1"/>
    <col min="4886" max="4887" width="11.5703125" style="104" customWidth="1"/>
    <col min="4888" max="4888" width="21.85546875" style="104" customWidth="1"/>
    <col min="4889" max="5080" width="11.42578125" style="104"/>
    <col min="5081" max="5081" width="21.85546875" style="104" customWidth="1"/>
    <col min="5082" max="5082" width="13.85546875" style="104" customWidth="1"/>
    <col min="5083" max="5083" width="38.7109375" style="104" customWidth="1"/>
    <col min="5084" max="5084" width="3" style="104" bestFit="1" customWidth="1"/>
    <col min="5085" max="5085" width="32.28515625" style="104" customWidth="1"/>
    <col min="5086" max="5086" width="46.28515625" style="104" customWidth="1"/>
    <col min="5087" max="5087" width="19" style="104" customWidth="1"/>
    <col min="5088" max="5088" width="11.42578125" style="104"/>
    <col min="5089" max="5089" width="17.7109375" style="104" customWidth="1"/>
    <col min="5090" max="5090" width="11.42578125" style="104"/>
    <col min="5091" max="5091" width="22.28515625" style="104" customWidth="1"/>
    <col min="5092" max="5092" width="5.28515625" style="104" customWidth="1"/>
    <col min="5093" max="5093" width="36.28515625" style="104" customWidth="1"/>
    <col min="5094" max="5094" width="5.7109375" style="104" customWidth="1"/>
    <col min="5095" max="5095" width="11.42578125" style="104"/>
    <col min="5096" max="5096" width="20.7109375" style="104" customWidth="1"/>
    <col min="5097" max="5097" width="4.85546875" style="104" customWidth="1"/>
    <col min="5098" max="5098" width="11.42578125" style="104"/>
    <col min="5099" max="5099" width="24.7109375" style="104" customWidth="1"/>
    <col min="5100" max="5100" width="12.28515625" style="104" customWidth="1"/>
    <col min="5101" max="5101" width="11.42578125" style="104"/>
    <col min="5102" max="5102" width="3.42578125" style="104" customWidth="1"/>
    <col min="5103" max="5103" width="11.42578125" style="104"/>
    <col min="5104" max="5104" width="17.7109375" style="104" customWidth="1"/>
    <col min="5105" max="5105" width="3.42578125" style="104" customWidth="1"/>
    <col min="5106" max="5106" width="11.42578125" style="104"/>
    <col min="5107" max="5107" width="23.7109375" style="104" customWidth="1"/>
    <col min="5108" max="5108" width="10" style="104" customWidth="1"/>
    <col min="5109" max="5109" width="11.42578125" style="104"/>
    <col min="5110" max="5111" width="14.7109375" style="104" customWidth="1"/>
    <col min="5112" max="5112" width="12.85546875" style="104" customWidth="1"/>
    <col min="5113" max="5113" width="3.28515625" style="104" customWidth="1"/>
    <col min="5114" max="5114" width="30.28515625" style="104" customWidth="1"/>
    <col min="5115" max="5115" width="5" style="104" customWidth="1"/>
    <col min="5116" max="5116" width="11.42578125" style="104"/>
    <col min="5117" max="5117" width="14.28515625" style="104" customWidth="1"/>
    <col min="5118" max="5118" width="5.7109375" style="104" customWidth="1"/>
    <col min="5119" max="5119" width="11.42578125" style="104"/>
    <col min="5120" max="5120" width="17.28515625" style="104" customWidth="1"/>
    <col min="5121" max="5121" width="12.7109375" style="104" customWidth="1"/>
    <col min="5122" max="5122" width="11.42578125" style="104"/>
    <col min="5123" max="5123" width="5.28515625" style="104" customWidth="1"/>
    <col min="5124" max="5124" width="11.42578125" style="104"/>
    <col min="5125" max="5125" width="17" style="104" customWidth="1"/>
    <col min="5126" max="5126" width="6.28515625" style="104" customWidth="1"/>
    <col min="5127" max="5127" width="11.42578125" style="104"/>
    <col min="5128" max="5128" width="14.28515625" style="104" customWidth="1"/>
    <col min="5129" max="5129" width="7.5703125" style="104" customWidth="1"/>
    <col min="5130" max="5130" width="11.42578125" style="104"/>
    <col min="5131" max="5132" width="14.28515625" style="104" customWidth="1"/>
    <col min="5133" max="5133" width="20.85546875" style="104" customWidth="1"/>
    <col min="5134" max="5134" width="14.42578125" style="104" customWidth="1"/>
    <col min="5135" max="5135" width="15" style="104" customWidth="1"/>
    <col min="5136" max="5136" width="2.7109375" style="104" customWidth="1"/>
    <col min="5137" max="5137" width="11.7109375" style="104" customWidth="1"/>
    <col min="5138" max="5138" width="11.5703125" style="104" customWidth="1"/>
    <col min="5139" max="5139" width="2.28515625" style="104" customWidth="1"/>
    <col min="5140" max="5140" width="41" style="104" customWidth="1"/>
    <col min="5141" max="5141" width="14.28515625" style="104" customWidth="1"/>
    <col min="5142" max="5143" width="11.5703125" style="104" customWidth="1"/>
    <col min="5144" max="5144" width="21.85546875" style="104" customWidth="1"/>
    <col min="5145" max="5336" width="11.42578125" style="104"/>
    <col min="5337" max="5337" width="21.85546875" style="104" customWidth="1"/>
    <col min="5338" max="5338" width="13.85546875" style="104" customWidth="1"/>
    <col min="5339" max="5339" width="38.7109375" style="104" customWidth="1"/>
    <col min="5340" max="5340" width="3" style="104" bestFit="1" customWidth="1"/>
    <col min="5341" max="5341" width="32.28515625" style="104" customWidth="1"/>
    <col min="5342" max="5342" width="46.28515625" style="104" customWidth="1"/>
    <col min="5343" max="5343" width="19" style="104" customWidth="1"/>
    <col min="5344" max="5344" width="11.42578125" style="104"/>
    <col min="5345" max="5345" width="17.7109375" style="104" customWidth="1"/>
    <col min="5346" max="5346" width="11.42578125" style="104"/>
    <col min="5347" max="5347" width="22.28515625" style="104" customWidth="1"/>
    <col min="5348" max="5348" width="5.28515625" style="104" customWidth="1"/>
    <col min="5349" max="5349" width="36.28515625" style="104" customWidth="1"/>
    <col min="5350" max="5350" width="5.7109375" style="104" customWidth="1"/>
    <col min="5351" max="5351" width="11.42578125" style="104"/>
    <col min="5352" max="5352" width="20.7109375" style="104" customWidth="1"/>
    <col min="5353" max="5353" width="4.85546875" style="104" customWidth="1"/>
    <col min="5354" max="5354" width="11.42578125" style="104"/>
    <col min="5355" max="5355" width="24.7109375" style="104" customWidth="1"/>
    <col min="5356" max="5356" width="12.28515625" style="104" customWidth="1"/>
    <col min="5357" max="5357" width="11.42578125" style="104"/>
    <col min="5358" max="5358" width="3.42578125" style="104" customWidth="1"/>
    <col min="5359" max="5359" width="11.42578125" style="104"/>
    <col min="5360" max="5360" width="17.7109375" style="104" customWidth="1"/>
    <col min="5361" max="5361" width="3.42578125" style="104" customWidth="1"/>
    <col min="5362" max="5362" width="11.42578125" style="104"/>
    <col min="5363" max="5363" width="23.7109375" style="104" customWidth="1"/>
    <col min="5364" max="5364" width="10" style="104" customWidth="1"/>
    <col min="5365" max="5365" width="11.42578125" style="104"/>
    <col min="5366" max="5367" width="14.7109375" style="104" customWidth="1"/>
    <col min="5368" max="5368" width="12.85546875" style="104" customWidth="1"/>
    <col min="5369" max="5369" width="3.28515625" style="104" customWidth="1"/>
    <col min="5370" max="5370" width="30.28515625" style="104" customWidth="1"/>
    <col min="5371" max="5371" width="5" style="104" customWidth="1"/>
    <col min="5372" max="5372" width="11.42578125" style="104"/>
    <col min="5373" max="5373" width="14.28515625" style="104" customWidth="1"/>
    <col min="5374" max="5374" width="5.7109375" style="104" customWidth="1"/>
    <col min="5375" max="5375" width="11.42578125" style="104"/>
    <col min="5376" max="5376" width="17.28515625" style="104" customWidth="1"/>
    <col min="5377" max="5377" width="12.7109375" style="104" customWidth="1"/>
    <col min="5378" max="5378" width="11.42578125" style="104"/>
    <col min="5379" max="5379" width="5.28515625" style="104" customWidth="1"/>
    <col min="5380" max="5380" width="11.42578125" style="104"/>
    <col min="5381" max="5381" width="17" style="104" customWidth="1"/>
    <col min="5382" max="5382" width="6.28515625" style="104" customWidth="1"/>
    <col min="5383" max="5383" width="11.42578125" style="104"/>
    <col min="5384" max="5384" width="14.28515625" style="104" customWidth="1"/>
    <col min="5385" max="5385" width="7.5703125" style="104" customWidth="1"/>
    <col min="5386" max="5386" width="11.42578125" style="104"/>
    <col min="5387" max="5388" width="14.28515625" style="104" customWidth="1"/>
    <col min="5389" max="5389" width="20.85546875" style="104" customWidth="1"/>
    <col min="5390" max="5390" width="14.42578125" style="104" customWidth="1"/>
    <col min="5391" max="5391" width="15" style="104" customWidth="1"/>
    <col min="5392" max="5392" width="2.7109375" style="104" customWidth="1"/>
    <col min="5393" max="5393" width="11.7109375" style="104" customWidth="1"/>
    <col min="5394" max="5394" width="11.5703125" style="104" customWidth="1"/>
    <col min="5395" max="5395" width="2.28515625" style="104" customWidth="1"/>
    <col min="5396" max="5396" width="41" style="104" customWidth="1"/>
    <col min="5397" max="5397" width="14.28515625" style="104" customWidth="1"/>
    <col min="5398" max="5399" width="11.5703125" style="104" customWidth="1"/>
    <col min="5400" max="5400" width="21.85546875" style="104" customWidth="1"/>
    <col min="5401" max="5592" width="11.42578125" style="104"/>
    <col min="5593" max="5593" width="21.85546875" style="104" customWidth="1"/>
    <col min="5594" max="5594" width="13.85546875" style="104" customWidth="1"/>
    <col min="5595" max="5595" width="38.7109375" style="104" customWidth="1"/>
    <col min="5596" max="5596" width="3" style="104" bestFit="1" customWidth="1"/>
    <col min="5597" max="5597" width="32.28515625" style="104" customWidth="1"/>
    <col min="5598" max="5598" width="46.28515625" style="104" customWidth="1"/>
    <col min="5599" max="5599" width="19" style="104" customWidth="1"/>
    <col min="5600" max="5600" width="11.42578125" style="104"/>
    <col min="5601" max="5601" width="17.7109375" style="104" customWidth="1"/>
    <col min="5602" max="5602" width="11.42578125" style="104"/>
    <col min="5603" max="5603" width="22.28515625" style="104" customWidth="1"/>
    <col min="5604" max="5604" width="5.28515625" style="104" customWidth="1"/>
    <col min="5605" max="5605" width="36.28515625" style="104" customWidth="1"/>
    <col min="5606" max="5606" width="5.7109375" style="104" customWidth="1"/>
    <col min="5607" max="5607" width="11.42578125" style="104"/>
    <col min="5608" max="5608" width="20.7109375" style="104" customWidth="1"/>
    <col min="5609" max="5609" width="4.85546875" style="104" customWidth="1"/>
    <col min="5610" max="5610" width="11.42578125" style="104"/>
    <col min="5611" max="5611" width="24.7109375" style="104" customWidth="1"/>
    <col min="5612" max="5612" width="12.28515625" style="104" customWidth="1"/>
    <col min="5613" max="5613" width="11.42578125" style="104"/>
    <col min="5614" max="5614" width="3.42578125" style="104" customWidth="1"/>
    <col min="5615" max="5615" width="11.42578125" style="104"/>
    <col min="5616" max="5616" width="17.7109375" style="104" customWidth="1"/>
    <col min="5617" max="5617" width="3.42578125" style="104" customWidth="1"/>
    <col min="5618" max="5618" width="11.42578125" style="104"/>
    <col min="5619" max="5619" width="23.7109375" style="104" customWidth="1"/>
    <col min="5620" max="5620" width="10" style="104" customWidth="1"/>
    <col min="5621" max="5621" width="11.42578125" style="104"/>
    <col min="5622" max="5623" width="14.7109375" style="104" customWidth="1"/>
    <col min="5624" max="5624" width="12.85546875" style="104" customWidth="1"/>
    <col min="5625" max="5625" width="3.28515625" style="104" customWidth="1"/>
    <col min="5626" max="5626" width="30.28515625" style="104" customWidth="1"/>
    <col min="5627" max="5627" width="5" style="104" customWidth="1"/>
    <col min="5628" max="5628" width="11.42578125" style="104"/>
    <col min="5629" max="5629" width="14.28515625" style="104" customWidth="1"/>
    <col min="5630" max="5630" width="5.7109375" style="104" customWidth="1"/>
    <col min="5631" max="5631" width="11.42578125" style="104"/>
    <col min="5632" max="5632" width="17.28515625" style="104" customWidth="1"/>
    <col min="5633" max="5633" width="12.7109375" style="104" customWidth="1"/>
    <col min="5634" max="5634" width="11.42578125" style="104"/>
    <col min="5635" max="5635" width="5.28515625" style="104" customWidth="1"/>
    <col min="5636" max="5636" width="11.42578125" style="104"/>
    <col min="5637" max="5637" width="17" style="104" customWidth="1"/>
    <col min="5638" max="5638" width="6.28515625" style="104" customWidth="1"/>
    <col min="5639" max="5639" width="11.42578125" style="104"/>
    <col min="5640" max="5640" width="14.28515625" style="104" customWidth="1"/>
    <col min="5641" max="5641" width="7.5703125" style="104" customWidth="1"/>
    <col min="5642" max="5642" width="11.42578125" style="104"/>
    <col min="5643" max="5644" width="14.28515625" style="104" customWidth="1"/>
    <col min="5645" max="5645" width="20.85546875" style="104" customWidth="1"/>
    <col min="5646" max="5646" width="14.42578125" style="104" customWidth="1"/>
    <col min="5647" max="5647" width="15" style="104" customWidth="1"/>
    <col min="5648" max="5648" width="2.7109375" style="104" customWidth="1"/>
    <col min="5649" max="5649" width="11.7109375" style="104" customWidth="1"/>
    <col min="5650" max="5650" width="11.5703125" style="104" customWidth="1"/>
    <col min="5651" max="5651" width="2.28515625" style="104" customWidth="1"/>
    <col min="5652" max="5652" width="41" style="104" customWidth="1"/>
    <col min="5653" max="5653" width="14.28515625" style="104" customWidth="1"/>
    <col min="5654" max="5655" width="11.5703125" style="104" customWidth="1"/>
    <col min="5656" max="5656" width="21.85546875" style="104" customWidth="1"/>
    <col min="5657" max="5848" width="11.42578125" style="104"/>
    <col min="5849" max="5849" width="21.85546875" style="104" customWidth="1"/>
    <col min="5850" max="5850" width="13.85546875" style="104" customWidth="1"/>
    <col min="5851" max="5851" width="38.7109375" style="104" customWidth="1"/>
    <col min="5852" max="5852" width="3" style="104" bestFit="1" customWidth="1"/>
    <col min="5853" max="5853" width="32.28515625" style="104" customWidth="1"/>
    <col min="5854" max="5854" width="46.28515625" style="104" customWidth="1"/>
    <col min="5855" max="5855" width="19" style="104" customWidth="1"/>
    <col min="5856" max="5856" width="11.42578125" style="104"/>
    <col min="5857" max="5857" width="17.7109375" style="104" customWidth="1"/>
    <col min="5858" max="5858" width="11.42578125" style="104"/>
    <col min="5859" max="5859" width="22.28515625" style="104" customWidth="1"/>
    <col min="5860" max="5860" width="5.28515625" style="104" customWidth="1"/>
    <col min="5861" max="5861" width="36.28515625" style="104" customWidth="1"/>
    <col min="5862" max="5862" width="5.7109375" style="104" customWidth="1"/>
    <col min="5863" max="5863" width="11.42578125" style="104"/>
    <col min="5864" max="5864" width="20.7109375" style="104" customWidth="1"/>
    <col min="5865" max="5865" width="4.85546875" style="104" customWidth="1"/>
    <col min="5866" max="5866" width="11.42578125" style="104"/>
    <col min="5867" max="5867" width="24.7109375" style="104" customWidth="1"/>
    <col min="5868" max="5868" width="12.28515625" style="104" customWidth="1"/>
    <col min="5869" max="5869" width="11.42578125" style="104"/>
    <col min="5870" max="5870" width="3.42578125" style="104" customWidth="1"/>
    <col min="5871" max="5871" width="11.42578125" style="104"/>
    <col min="5872" max="5872" width="17.7109375" style="104" customWidth="1"/>
    <col min="5873" max="5873" width="3.42578125" style="104" customWidth="1"/>
    <col min="5874" max="5874" width="11.42578125" style="104"/>
    <col min="5875" max="5875" width="23.7109375" style="104" customWidth="1"/>
    <col min="5876" max="5876" width="10" style="104" customWidth="1"/>
    <col min="5877" max="5877" width="11.42578125" style="104"/>
    <col min="5878" max="5879" width="14.7109375" style="104" customWidth="1"/>
    <col min="5880" max="5880" width="12.85546875" style="104" customWidth="1"/>
    <col min="5881" max="5881" width="3.28515625" style="104" customWidth="1"/>
    <col min="5882" max="5882" width="30.28515625" style="104" customWidth="1"/>
    <col min="5883" max="5883" width="5" style="104" customWidth="1"/>
    <col min="5884" max="5884" width="11.42578125" style="104"/>
    <col min="5885" max="5885" width="14.28515625" style="104" customWidth="1"/>
    <col min="5886" max="5886" width="5.7109375" style="104" customWidth="1"/>
    <col min="5887" max="5887" width="11.42578125" style="104"/>
    <col min="5888" max="5888" width="17.28515625" style="104" customWidth="1"/>
    <col min="5889" max="5889" width="12.7109375" style="104" customWidth="1"/>
    <col min="5890" max="5890" width="11.42578125" style="104"/>
    <col min="5891" max="5891" width="5.28515625" style="104" customWidth="1"/>
    <col min="5892" max="5892" width="11.42578125" style="104"/>
    <col min="5893" max="5893" width="17" style="104" customWidth="1"/>
    <col min="5894" max="5894" width="6.28515625" style="104" customWidth="1"/>
    <col min="5895" max="5895" width="11.42578125" style="104"/>
    <col min="5896" max="5896" width="14.28515625" style="104" customWidth="1"/>
    <col min="5897" max="5897" width="7.5703125" style="104" customWidth="1"/>
    <col min="5898" max="5898" width="11.42578125" style="104"/>
    <col min="5899" max="5900" width="14.28515625" style="104" customWidth="1"/>
    <col min="5901" max="5901" width="20.85546875" style="104" customWidth="1"/>
    <col min="5902" max="5902" width="14.42578125" style="104" customWidth="1"/>
    <col min="5903" max="5903" width="15" style="104" customWidth="1"/>
    <col min="5904" max="5904" width="2.7109375" style="104" customWidth="1"/>
    <col min="5905" max="5905" width="11.7109375" style="104" customWidth="1"/>
    <col min="5906" max="5906" width="11.5703125" style="104" customWidth="1"/>
    <col min="5907" max="5907" width="2.28515625" style="104" customWidth="1"/>
    <col min="5908" max="5908" width="41" style="104" customWidth="1"/>
    <col min="5909" max="5909" width="14.28515625" style="104" customWidth="1"/>
    <col min="5910" max="5911" width="11.5703125" style="104" customWidth="1"/>
    <col min="5912" max="5912" width="21.85546875" style="104" customWidth="1"/>
    <col min="5913" max="6104" width="11.42578125" style="104"/>
    <col min="6105" max="6105" width="21.85546875" style="104" customWidth="1"/>
    <col min="6106" max="6106" width="13.85546875" style="104" customWidth="1"/>
    <col min="6107" max="6107" width="38.7109375" style="104" customWidth="1"/>
    <col min="6108" max="6108" width="3" style="104" bestFit="1" customWidth="1"/>
    <col min="6109" max="6109" width="32.28515625" style="104" customWidth="1"/>
    <col min="6110" max="6110" width="46.28515625" style="104" customWidth="1"/>
    <col min="6111" max="6111" width="19" style="104" customWidth="1"/>
    <col min="6112" max="6112" width="11.42578125" style="104"/>
    <col min="6113" max="6113" width="17.7109375" style="104" customWidth="1"/>
    <col min="6114" max="6114" width="11.42578125" style="104"/>
    <col min="6115" max="6115" width="22.28515625" style="104" customWidth="1"/>
    <col min="6116" max="6116" width="5.28515625" style="104" customWidth="1"/>
    <col min="6117" max="6117" width="36.28515625" style="104" customWidth="1"/>
    <col min="6118" max="6118" width="5.7109375" style="104" customWidth="1"/>
    <col min="6119" max="6119" width="11.42578125" style="104"/>
    <col min="6120" max="6120" width="20.7109375" style="104" customWidth="1"/>
    <col min="6121" max="6121" width="4.85546875" style="104" customWidth="1"/>
    <col min="6122" max="6122" width="11.42578125" style="104"/>
    <col min="6123" max="6123" width="24.7109375" style="104" customWidth="1"/>
    <col min="6124" max="6124" width="12.28515625" style="104" customWidth="1"/>
    <col min="6125" max="6125" width="11.42578125" style="104"/>
    <col min="6126" max="6126" width="3.42578125" style="104" customWidth="1"/>
    <col min="6127" max="6127" width="11.42578125" style="104"/>
    <col min="6128" max="6128" width="17.7109375" style="104" customWidth="1"/>
    <col min="6129" max="6129" width="3.42578125" style="104" customWidth="1"/>
    <col min="6130" max="6130" width="11.42578125" style="104"/>
    <col min="6131" max="6131" width="23.7109375" style="104" customWidth="1"/>
    <col min="6132" max="6132" width="10" style="104" customWidth="1"/>
    <col min="6133" max="6133" width="11.42578125" style="104"/>
    <col min="6134" max="6135" width="14.7109375" style="104" customWidth="1"/>
    <col min="6136" max="6136" width="12.85546875" style="104" customWidth="1"/>
    <col min="6137" max="6137" width="3.28515625" style="104" customWidth="1"/>
    <col min="6138" max="6138" width="30.28515625" style="104" customWidth="1"/>
    <col min="6139" max="6139" width="5" style="104" customWidth="1"/>
    <col min="6140" max="6140" width="11.42578125" style="104"/>
    <col min="6141" max="6141" width="14.28515625" style="104" customWidth="1"/>
    <col min="6142" max="6142" width="5.7109375" style="104" customWidth="1"/>
    <col min="6143" max="6143" width="11.42578125" style="104"/>
    <col min="6144" max="6144" width="17.28515625" style="104" customWidth="1"/>
    <col min="6145" max="6145" width="12.7109375" style="104" customWidth="1"/>
    <col min="6146" max="6146" width="11.42578125" style="104"/>
    <col min="6147" max="6147" width="5.28515625" style="104" customWidth="1"/>
    <col min="6148" max="6148" width="11.42578125" style="104"/>
    <col min="6149" max="6149" width="17" style="104" customWidth="1"/>
    <col min="6150" max="6150" width="6.28515625" style="104" customWidth="1"/>
    <col min="6151" max="6151" width="11.42578125" style="104"/>
    <col min="6152" max="6152" width="14.28515625" style="104" customWidth="1"/>
    <col min="6153" max="6153" width="7.5703125" style="104" customWidth="1"/>
    <col min="6154" max="6154" width="11.42578125" style="104"/>
    <col min="6155" max="6156" width="14.28515625" style="104" customWidth="1"/>
    <col min="6157" max="6157" width="20.85546875" style="104" customWidth="1"/>
    <col min="6158" max="6158" width="14.42578125" style="104" customWidth="1"/>
    <col min="6159" max="6159" width="15" style="104" customWidth="1"/>
    <col min="6160" max="6160" width="2.7109375" style="104" customWidth="1"/>
    <col min="6161" max="6161" width="11.7109375" style="104" customWidth="1"/>
    <col min="6162" max="6162" width="11.5703125" style="104" customWidth="1"/>
    <col min="6163" max="6163" width="2.28515625" style="104" customWidth="1"/>
    <col min="6164" max="6164" width="41" style="104" customWidth="1"/>
    <col min="6165" max="6165" width="14.28515625" style="104" customWidth="1"/>
    <col min="6166" max="6167" width="11.5703125" style="104" customWidth="1"/>
    <col min="6168" max="6168" width="21.85546875" style="104" customWidth="1"/>
    <col min="6169" max="6360" width="11.42578125" style="104"/>
    <col min="6361" max="6361" width="21.85546875" style="104" customWidth="1"/>
    <col min="6362" max="6362" width="13.85546875" style="104" customWidth="1"/>
    <col min="6363" max="6363" width="38.7109375" style="104" customWidth="1"/>
    <col min="6364" max="6364" width="3" style="104" bestFit="1" customWidth="1"/>
    <col min="6365" max="6365" width="32.28515625" style="104" customWidth="1"/>
    <col min="6366" max="6366" width="46.28515625" style="104" customWidth="1"/>
    <col min="6367" max="6367" width="19" style="104" customWidth="1"/>
    <col min="6368" max="6368" width="11.42578125" style="104"/>
    <col min="6369" max="6369" width="17.7109375" style="104" customWidth="1"/>
    <col min="6370" max="6370" width="11.42578125" style="104"/>
    <col min="6371" max="6371" width="22.28515625" style="104" customWidth="1"/>
    <col min="6372" max="6372" width="5.28515625" style="104" customWidth="1"/>
    <col min="6373" max="6373" width="36.28515625" style="104" customWidth="1"/>
    <col min="6374" max="6374" width="5.7109375" style="104" customWidth="1"/>
    <col min="6375" max="6375" width="11.42578125" style="104"/>
    <col min="6376" max="6376" width="20.7109375" style="104" customWidth="1"/>
    <col min="6377" max="6377" width="4.85546875" style="104" customWidth="1"/>
    <col min="6378" max="6378" width="11.42578125" style="104"/>
    <col min="6379" max="6379" width="24.7109375" style="104" customWidth="1"/>
    <col min="6380" max="6380" width="12.28515625" style="104" customWidth="1"/>
    <col min="6381" max="6381" width="11.42578125" style="104"/>
    <col min="6382" max="6382" width="3.42578125" style="104" customWidth="1"/>
    <col min="6383" max="6383" width="11.42578125" style="104"/>
    <col min="6384" max="6384" width="17.7109375" style="104" customWidth="1"/>
    <col min="6385" max="6385" width="3.42578125" style="104" customWidth="1"/>
    <col min="6386" max="6386" width="11.42578125" style="104"/>
    <col min="6387" max="6387" width="23.7109375" style="104" customWidth="1"/>
    <col min="6388" max="6388" width="10" style="104" customWidth="1"/>
    <col min="6389" max="6389" width="11.42578125" style="104"/>
    <col min="6390" max="6391" width="14.7109375" style="104" customWidth="1"/>
    <col min="6392" max="6392" width="12.85546875" style="104" customWidth="1"/>
    <col min="6393" max="6393" width="3.28515625" style="104" customWidth="1"/>
    <col min="6394" max="6394" width="30.28515625" style="104" customWidth="1"/>
    <col min="6395" max="6395" width="5" style="104" customWidth="1"/>
    <col min="6396" max="6396" width="11.42578125" style="104"/>
    <col min="6397" max="6397" width="14.28515625" style="104" customWidth="1"/>
    <col min="6398" max="6398" width="5.7109375" style="104" customWidth="1"/>
    <col min="6399" max="6399" width="11.42578125" style="104"/>
    <col min="6400" max="6400" width="17.28515625" style="104" customWidth="1"/>
    <col min="6401" max="6401" width="12.7109375" style="104" customWidth="1"/>
    <col min="6402" max="6402" width="11.42578125" style="104"/>
    <col min="6403" max="6403" width="5.28515625" style="104" customWidth="1"/>
    <col min="6404" max="6404" width="11.42578125" style="104"/>
    <col min="6405" max="6405" width="17" style="104" customWidth="1"/>
    <col min="6406" max="6406" width="6.28515625" style="104" customWidth="1"/>
    <col min="6407" max="6407" width="11.42578125" style="104"/>
    <col min="6408" max="6408" width="14.28515625" style="104" customWidth="1"/>
    <col min="6409" max="6409" width="7.5703125" style="104" customWidth="1"/>
    <col min="6410" max="6410" width="11.42578125" style="104"/>
    <col min="6411" max="6412" width="14.28515625" style="104" customWidth="1"/>
    <col min="6413" max="6413" width="20.85546875" style="104" customWidth="1"/>
    <col min="6414" max="6414" width="14.42578125" style="104" customWidth="1"/>
    <col min="6415" max="6415" width="15" style="104" customWidth="1"/>
    <col min="6416" max="6416" width="2.7109375" style="104" customWidth="1"/>
    <col min="6417" max="6417" width="11.7109375" style="104" customWidth="1"/>
    <col min="6418" max="6418" width="11.5703125" style="104" customWidth="1"/>
    <col min="6419" max="6419" width="2.28515625" style="104" customWidth="1"/>
    <col min="6420" max="6420" width="41" style="104" customWidth="1"/>
    <col min="6421" max="6421" width="14.28515625" style="104" customWidth="1"/>
    <col min="6422" max="6423" width="11.5703125" style="104" customWidth="1"/>
    <col min="6424" max="6424" width="21.85546875" style="104" customWidth="1"/>
    <col min="6425" max="6616" width="11.42578125" style="104"/>
    <col min="6617" max="6617" width="21.85546875" style="104" customWidth="1"/>
    <col min="6618" max="6618" width="13.85546875" style="104" customWidth="1"/>
    <col min="6619" max="6619" width="38.7109375" style="104" customWidth="1"/>
    <col min="6620" max="6620" width="3" style="104" bestFit="1" customWidth="1"/>
    <col min="6621" max="6621" width="32.28515625" style="104" customWidth="1"/>
    <col min="6622" max="6622" width="46.28515625" style="104" customWidth="1"/>
    <col min="6623" max="6623" width="19" style="104" customWidth="1"/>
    <col min="6624" max="6624" width="11.42578125" style="104"/>
    <col min="6625" max="6625" width="17.7109375" style="104" customWidth="1"/>
    <col min="6626" max="6626" width="11.42578125" style="104"/>
    <col min="6627" max="6627" width="22.28515625" style="104" customWidth="1"/>
    <col min="6628" max="6628" width="5.28515625" style="104" customWidth="1"/>
    <col min="6629" max="6629" width="36.28515625" style="104" customWidth="1"/>
    <col min="6630" max="6630" width="5.7109375" style="104" customWidth="1"/>
    <col min="6631" max="6631" width="11.42578125" style="104"/>
    <col min="6632" max="6632" width="20.7109375" style="104" customWidth="1"/>
    <col min="6633" max="6633" width="4.85546875" style="104" customWidth="1"/>
    <col min="6634" max="6634" width="11.42578125" style="104"/>
    <col min="6635" max="6635" width="24.7109375" style="104" customWidth="1"/>
    <col min="6636" max="6636" width="12.28515625" style="104" customWidth="1"/>
    <col min="6637" max="6637" width="11.42578125" style="104"/>
    <col min="6638" max="6638" width="3.42578125" style="104" customWidth="1"/>
    <col min="6639" max="6639" width="11.42578125" style="104"/>
    <col min="6640" max="6640" width="17.7109375" style="104" customWidth="1"/>
    <col min="6641" max="6641" width="3.42578125" style="104" customWidth="1"/>
    <col min="6642" max="6642" width="11.42578125" style="104"/>
    <col min="6643" max="6643" width="23.7109375" style="104" customWidth="1"/>
    <col min="6644" max="6644" width="10" style="104" customWidth="1"/>
    <col min="6645" max="6645" width="11.42578125" style="104"/>
    <col min="6646" max="6647" width="14.7109375" style="104" customWidth="1"/>
    <col min="6648" max="6648" width="12.85546875" style="104" customWidth="1"/>
    <col min="6649" max="6649" width="3.28515625" style="104" customWidth="1"/>
    <col min="6650" max="6650" width="30.28515625" style="104" customWidth="1"/>
    <col min="6651" max="6651" width="5" style="104" customWidth="1"/>
    <col min="6652" max="6652" width="11.42578125" style="104"/>
    <col min="6653" max="6653" width="14.28515625" style="104" customWidth="1"/>
    <col min="6654" max="6654" width="5.7109375" style="104" customWidth="1"/>
    <col min="6655" max="6655" width="11.42578125" style="104"/>
    <col min="6656" max="6656" width="17.28515625" style="104" customWidth="1"/>
    <col min="6657" max="6657" width="12.7109375" style="104" customWidth="1"/>
    <col min="6658" max="6658" width="11.42578125" style="104"/>
    <col min="6659" max="6659" width="5.28515625" style="104" customWidth="1"/>
    <col min="6660" max="6660" width="11.42578125" style="104"/>
    <col min="6661" max="6661" width="17" style="104" customWidth="1"/>
    <col min="6662" max="6662" width="6.28515625" style="104" customWidth="1"/>
    <col min="6663" max="6663" width="11.42578125" style="104"/>
    <col min="6664" max="6664" width="14.28515625" style="104" customWidth="1"/>
    <col min="6665" max="6665" width="7.5703125" style="104" customWidth="1"/>
    <col min="6666" max="6666" width="11.42578125" style="104"/>
    <col min="6667" max="6668" width="14.28515625" style="104" customWidth="1"/>
    <col min="6669" max="6669" width="20.85546875" style="104" customWidth="1"/>
    <col min="6670" max="6670" width="14.42578125" style="104" customWidth="1"/>
    <col min="6671" max="6671" width="15" style="104" customWidth="1"/>
    <col min="6672" max="6672" width="2.7109375" style="104" customWidth="1"/>
    <col min="6673" max="6673" width="11.7109375" style="104" customWidth="1"/>
    <col min="6674" max="6674" width="11.5703125" style="104" customWidth="1"/>
    <col min="6675" max="6675" width="2.28515625" style="104" customWidth="1"/>
    <col min="6676" max="6676" width="41" style="104" customWidth="1"/>
    <col min="6677" max="6677" width="14.28515625" style="104" customWidth="1"/>
    <col min="6678" max="6679" width="11.5703125" style="104" customWidth="1"/>
    <col min="6680" max="6680" width="21.85546875" style="104" customWidth="1"/>
    <col min="6681" max="6872" width="11.42578125" style="104"/>
    <col min="6873" max="6873" width="21.85546875" style="104" customWidth="1"/>
    <col min="6874" max="6874" width="13.85546875" style="104" customWidth="1"/>
    <col min="6875" max="6875" width="38.7109375" style="104" customWidth="1"/>
    <col min="6876" max="6876" width="3" style="104" bestFit="1" customWidth="1"/>
    <col min="6877" max="6877" width="32.28515625" style="104" customWidth="1"/>
    <col min="6878" max="6878" width="46.28515625" style="104" customWidth="1"/>
    <col min="6879" max="6879" width="19" style="104" customWidth="1"/>
    <col min="6880" max="6880" width="11.42578125" style="104"/>
    <col min="6881" max="6881" width="17.7109375" style="104" customWidth="1"/>
    <col min="6882" max="6882" width="11.42578125" style="104"/>
    <col min="6883" max="6883" width="22.28515625" style="104" customWidth="1"/>
    <col min="6884" max="6884" width="5.28515625" style="104" customWidth="1"/>
    <col min="6885" max="6885" width="36.28515625" style="104" customWidth="1"/>
    <col min="6886" max="6886" width="5.7109375" style="104" customWidth="1"/>
    <col min="6887" max="6887" width="11.42578125" style="104"/>
    <col min="6888" max="6888" width="20.7109375" style="104" customWidth="1"/>
    <col min="6889" max="6889" width="4.85546875" style="104" customWidth="1"/>
    <col min="6890" max="6890" width="11.42578125" style="104"/>
    <col min="6891" max="6891" width="24.7109375" style="104" customWidth="1"/>
    <col min="6892" max="6892" width="12.28515625" style="104" customWidth="1"/>
    <col min="6893" max="6893" width="11.42578125" style="104"/>
    <col min="6894" max="6894" width="3.42578125" style="104" customWidth="1"/>
    <col min="6895" max="6895" width="11.42578125" style="104"/>
    <col min="6896" max="6896" width="17.7109375" style="104" customWidth="1"/>
    <col min="6897" max="6897" width="3.42578125" style="104" customWidth="1"/>
    <col min="6898" max="6898" width="11.42578125" style="104"/>
    <col min="6899" max="6899" width="23.7109375" style="104" customWidth="1"/>
    <col min="6900" max="6900" width="10" style="104" customWidth="1"/>
    <col min="6901" max="6901" width="11.42578125" style="104"/>
    <col min="6902" max="6903" width="14.7109375" style="104" customWidth="1"/>
    <col min="6904" max="6904" width="12.85546875" style="104" customWidth="1"/>
    <col min="6905" max="6905" width="3.28515625" style="104" customWidth="1"/>
    <col min="6906" max="6906" width="30.28515625" style="104" customWidth="1"/>
    <col min="6907" max="6907" width="5" style="104" customWidth="1"/>
    <col min="6908" max="6908" width="11.42578125" style="104"/>
    <col min="6909" max="6909" width="14.28515625" style="104" customWidth="1"/>
    <col min="6910" max="6910" width="5.7109375" style="104" customWidth="1"/>
    <col min="6911" max="6911" width="11.42578125" style="104"/>
    <col min="6912" max="6912" width="17.28515625" style="104" customWidth="1"/>
    <col min="6913" max="6913" width="12.7109375" style="104" customWidth="1"/>
    <col min="6914" max="6914" width="11.42578125" style="104"/>
    <col min="6915" max="6915" width="5.28515625" style="104" customWidth="1"/>
    <col min="6916" max="6916" width="11.42578125" style="104"/>
    <col min="6917" max="6917" width="17" style="104" customWidth="1"/>
    <col min="6918" max="6918" width="6.28515625" style="104" customWidth="1"/>
    <col min="6919" max="6919" width="11.42578125" style="104"/>
    <col min="6920" max="6920" width="14.28515625" style="104" customWidth="1"/>
    <col min="6921" max="6921" width="7.5703125" style="104" customWidth="1"/>
    <col min="6922" max="6922" width="11.42578125" style="104"/>
    <col min="6923" max="6924" width="14.28515625" style="104" customWidth="1"/>
    <col min="6925" max="6925" width="20.85546875" style="104" customWidth="1"/>
    <col min="6926" max="6926" width="14.42578125" style="104" customWidth="1"/>
    <col min="6927" max="6927" width="15" style="104" customWidth="1"/>
    <col min="6928" max="6928" width="2.7109375" style="104" customWidth="1"/>
    <col min="6929" max="6929" width="11.7109375" style="104" customWidth="1"/>
    <col min="6930" max="6930" width="11.5703125" style="104" customWidth="1"/>
    <col min="6931" max="6931" width="2.28515625" style="104" customWidth="1"/>
    <col min="6932" max="6932" width="41" style="104" customWidth="1"/>
    <col min="6933" max="6933" width="14.28515625" style="104" customWidth="1"/>
    <col min="6934" max="6935" width="11.5703125" style="104" customWidth="1"/>
    <col min="6936" max="6936" width="21.85546875" style="104" customWidth="1"/>
    <col min="6937" max="7128" width="11.42578125" style="104"/>
    <col min="7129" max="7129" width="21.85546875" style="104" customWidth="1"/>
    <col min="7130" max="7130" width="13.85546875" style="104" customWidth="1"/>
    <col min="7131" max="7131" width="38.7109375" style="104" customWidth="1"/>
    <col min="7132" max="7132" width="3" style="104" bestFit="1" customWidth="1"/>
    <col min="7133" max="7133" width="32.28515625" style="104" customWidth="1"/>
    <col min="7134" max="7134" width="46.28515625" style="104" customWidth="1"/>
    <col min="7135" max="7135" width="19" style="104" customWidth="1"/>
    <col min="7136" max="7136" width="11.42578125" style="104"/>
    <col min="7137" max="7137" width="17.7109375" style="104" customWidth="1"/>
    <col min="7138" max="7138" width="11.42578125" style="104"/>
    <col min="7139" max="7139" width="22.28515625" style="104" customWidth="1"/>
    <col min="7140" max="7140" width="5.28515625" style="104" customWidth="1"/>
    <col min="7141" max="7141" width="36.28515625" style="104" customWidth="1"/>
    <col min="7142" max="7142" width="5.7109375" style="104" customWidth="1"/>
    <col min="7143" max="7143" width="11.42578125" style="104"/>
    <col min="7144" max="7144" width="20.7109375" style="104" customWidth="1"/>
    <col min="7145" max="7145" width="4.85546875" style="104" customWidth="1"/>
    <col min="7146" max="7146" width="11.42578125" style="104"/>
    <col min="7147" max="7147" width="24.7109375" style="104" customWidth="1"/>
    <col min="7148" max="7148" width="12.28515625" style="104" customWidth="1"/>
    <col min="7149" max="7149" width="11.42578125" style="104"/>
    <col min="7150" max="7150" width="3.42578125" style="104" customWidth="1"/>
    <col min="7151" max="7151" width="11.42578125" style="104"/>
    <col min="7152" max="7152" width="17.7109375" style="104" customWidth="1"/>
    <col min="7153" max="7153" width="3.42578125" style="104" customWidth="1"/>
    <col min="7154" max="7154" width="11.42578125" style="104"/>
    <col min="7155" max="7155" width="23.7109375" style="104" customWidth="1"/>
    <col min="7156" max="7156" width="10" style="104" customWidth="1"/>
    <col min="7157" max="7157" width="11.42578125" style="104"/>
    <col min="7158" max="7159" width="14.7109375" style="104" customWidth="1"/>
    <col min="7160" max="7160" width="12.85546875" style="104" customWidth="1"/>
    <col min="7161" max="7161" width="3.28515625" style="104" customWidth="1"/>
    <col min="7162" max="7162" width="30.28515625" style="104" customWidth="1"/>
    <col min="7163" max="7163" width="5" style="104" customWidth="1"/>
    <col min="7164" max="7164" width="11.42578125" style="104"/>
    <col min="7165" max="7165" width="14.28515625" style="104" customWidth="1"/>
    <col min="7166" max="7166" width="5.7109375" style="104" customWidth="1"/>
    <col min="7167" max="7167" width="11.42578125" style="104"/>
    <col min="7168" max="7168" width="17.28515625" style="104" customWidth="1"/>
    <col min="7169" max="7169" width="12.7109375" style="104" customWidth="1"/>
    <col min="7170" max="7170" width="11.42578125" style="104"/>
    <col min="7171" max="7171" width="5.28515625" style="104" customWidth="1"/>
    <col min="7172" max="7172" width="11.42578125" style="104"/>
    <col min="7173" max="7173" width="17" style="104" customWidth="1"/>
    <col min="7174" max="7174" width="6.28515625" style="104" customWidth="1"/>
    <col min="7175" max="7175" width="11.42578125" style="104"/>
    <col min="7176" max="7176" width="14.28515625" style="104" customWidth="1"/>
    <col min="7177" max="7177" width="7.5703125" style="104" customWidth="1"/>
    <col min="7178" max="7178" width="11.42578125" style="104"/>
    <col min="7179" max="7180" width="14.28515625" style="104" customWidth="1"/>
    <col min="7181" max="7181" width="20.85546875" style="104" customWidth="1"/>
    <col min="7182" max="7182" width="14.42578125" style="104" customWidth="1"/>
    <col min="7183" max="7183" width="15" style="104" customWidth="1"/>
    <col min="7184" max="7184" width="2.7109375" style="104" customWidth="1"/>
    <col min="7185" max="7185" width="11.7109375" style="104" customWidth="1"/>
    <col min="7186" max="7186" width="11.5703125" style="104" customWidth="1"/>
    <col min="7187" max="7187" width="2.28515625" style="104" customWidth="1"/>
    <col min="7188" max="7188" width="41" style="104" customWidth="1"/>
    <col min="7189" max="7189" width="14.28515625" style="104" customWidth="1"/>
    <col min="7190" max="7191" width="11.5703125" style="104" customWidth="1"/>
    <col min="7192" max="7192" width="21.85546875" style="104" customWidth="1"/>
    <col min="7193" max="7384" width="11.42578125" style="104"/>
    <col min="7385" max="7385" width="21.85546875" style="104" customWidth="1"/>
    <col min="7386" max="7386" width="13.85546875" style="104" customWidth="1"/>
    <col min="7387" max="7387" width="38.7109375" style="104" customWidth="1"/>
    <col min="7388" max="7388" width="3" style="104" bestFit="1" customWidth="1"/>
    <col min="7389" max="7389" width="32.28515625" style="104" customWidth="1"/>
    <col min="7390" max="7390" width="46.28515625" style="104" customWidth="1"/>
    <col min="7391" max="7391" width="19" style="104" customWidth="1"/>
    <col min="7392" max="7392" width="11.42578125" style="104"/>
    <col min="7393" max="7393" width="17.7109375" style="104" customWidth="1"/>
    <col min="7394" max="7394" width="11.42578125" style="104"/>
    <col min="7395" max="7395" width="22.28515625" style="104" customWidth="1"/>
    <col min="7396" max="7396" width="5.28515625" style="104" customWidth="1"/>
    <col min="7397" max="7397" width="36.28515625" style="104" customWidth="1"/>
    <col min="7398" max="7398" width="5.7109375" style="104" customWidth="1"/>
    <col min="7399" max="7399" width="11.42578125" style="104"/>
    <col min="7400" max="7400" width="20.7109375" style="104" customWidth="1"/>
    <col min="7401" max="7401" width="4.85546875" style="104" customWidth="1"/>
    <col min="7402" max="7402" width="11.42578125" style="104"/>
    <col min="7403" max="7403" width="24.7109375" style="104" customWidth="1"/>
    <col min="7404" max="7404" width="12.28515625" style="104" customWidth="1"/>
    <col min="7405" max="7405" width="11.42578125" style="104"/>
    <col min="7406" max="7406" width="3.42578125" style="104" customWidth="1"/>
    <col min="7407" max="7407" width="11.42578125" style="104"/>
    <col min="7408" max="7408" width="17.7109375" style="104" customWidth="1"/>
    <col min="7409" max="7409" width="3.42578125" style="104" customWidth="1"/>
    <col min="7410" max="7410" width="11.42578125" style="104"/>
    <col min="7411" max="7411" width="23.7109375" style="104" customWidth="1"/>
    <col min="7412" max="7412" width="10" style="104" customWidth="1"/>
    <col min="7413" max="7413" width="11.42578125" style="104"/>
    <col min="7414" max="7415" width="14.7109375" style="104" customWidth="1"/>
    <col min="7416" max="7416" width="12.85546875" style="104" customWidth="1"/>
    <col min="7417" max="7417" width="3.28515625" style="104" customWidth="1"/>
    <col min="7418" max="7418" width="30.28515625" style="104" customWidth="1"/>
    <col min="7419" max="7419" width="5" style="104" customWidth="1"/>
    <col min="7420" max="7420" width="11.42578125" style="104"/>
    <col min="7421" max="7421" width="14.28515625" style="104" customWidth="1"/>
    <col min="7422" max="7422" width="5.7109375" style="104" customWidth="1"/>
    <col min="7423" max="7423" width="11.42578125" style="104"/>
    <col min="7424" max="7424" width="17.28515625" style="104" customWidth="1"/>
    <col min="7425" max="7425" width="12.7109375" style="104" customWidth="1"/>
    <col min="7426" max="7426" width="11.42578125" style="104"/>
    <col min="7427" max="7427" width="5.28515625" style="104" customWidth="1"/>
    <col min="7428" max="7428" width="11.42578125" style="104"/>
    <col min="7429" max="7429" width="17" style="104" customWidth="1"/>
    <col min="7430" max="7430" width="6.28515625" style="104" customWidth="1"/>
    <col min="7431" max="7431" width="11.42578125" style="104"/>
    <col min="7432" max="7432" width="14.28515625" style="104" customWidth="1"/>
    <col min="7433" max="7433" width="7.5703125" style="104" customWidth="1"/>
    <col min="7434" max="7434" width="11.42578125" style="104"/>
    <col min="7435" max="7436" width="14.28515625" style="104" customWidth="1"/>
    <col min="7437" max="7437" width="20.85546875" style="104" customWidth="1"/>
    <col min="7438" max="7438" width="14.42578125" style="104" customWidth="1"/>
    <col min="7439" max="7439" width="15" style="104" customWidth="1"/>
    <col min="7440" max="7440" width="2.7109375" style="104" customWidth="1"/>
    <col min="7441" max="7441" width="11.7109375" style="104" customWidth="1"/>
    <col min="7442" max="7442" width="11.5703125" style="104" customWidth="1"/>
    <col min="7443" max="7443" width="2.28515625" style="104" customWidth="1"/>
    <col min="7444" max="7444" width="41" style="104" customWidth="1"/>
    <col min="7445" max="7445" width="14.28515625" style="104" customWidth="1"/>
    <col min="7446" max="7447" width="11.5703125" style="104" customWidth="1"/>
    <col min="7448" max="7448" width="21.85546875" style="104" customWidth="1"/>
    <col min="7449" max="7640" width="11.42578125" style="104"/>
    <col min="7641" max="7641" width="21.85546875" style="104" customWidth="1"/>
    <col min="7642" max="7642" width="13.85546875" style="104" customWidth="1"/>
    <col min="7643" max="7643" width="38.7109375" style="104" customWidth="1"/>
    <col min="7644" max="7644" width="3" style="104" bestFit="1" customWidth="1"/>
    <col min="7645" max="7645" width="32.28515625" style="104" customWidth="1"/>
    <col min="7646" max="7646" width="46.28515625" style="104" customWidth="1"/>
    <col min="7647" max="7647" width="19" style="104" customWidth="1"/>
    <col min="7648" max="7648" width="11.42578125" style="104"/>
    <col min="7649" max="7649" width="17.7109375" style="104" customWidth="1"/>
    <col min="7650" max="7650" width="11.42578125" style="104"/>
    <col min="7651" max="7651" width="22.28515625" style="104" customWidth="1"/>
    <col min="7652" max="7652" width="5.28515625" style="104" customWidth="1"/>
    <col min="7653" max="7653" width="36.28515625" style="104" customWidth="1"/>
    <col min="7654" max="7654" width="5.7109375" style="104" customWidth="1"/>
    <col min="7655" max="7655" width="11.42578125" style="104"/>
    <col min="7656" max="7656" width="20.7109375" style="104" customWidth="1"/>
    <col min="7657" max="7657" width="4.85546875" style="104" customWidth="1"/>
    <col min="7658" max="7658" width="11.42578125" style="104"/>
    <col min="7659" max="7659" width="24.7109375" style="104" customWidth="1"/>
    <col min="7660" max="7660" width="12.28515625" style="104" customWidth="1"/>
    <col min="7661" max="7661" width="11.42578125" style="104"/>
    <col min="7662" max="7662" width="3.42578125" style="104" customWidth="1"/>
    <col min="7663" max="7663" width="11.42578125" style="104"/>
    <col min="7664" max="7664" width="17.7109375" style="104" customWidth="1"/>
    <col min="7665" max="7665" width="3.42578125" style="104" customWidth="1"/>
    <col min="7666" max="7666" width="11.42578125" style="104"/>
    <col min="7667" max="7667" width="23.7109375" style="104" customWidth="1"/>
    <col min="7668" max="7668" width="10" style="104" customWidth="1"/>
    <col min="7669" max="7669" width="11.42578125" style="104"/>
    <col min="7670" max="7671" width="14.7109375" style="104" customWidth="1"/>
    <col min="7672" max="7672" width="12.85546875" style="104" customWidth="1"/>
    <col min="7673" max="7673" width="3.28515625" style="104" customWidth="1"/>
    <col min="7674" max="7674" width="30.28515625" style="104" customWidth="1"/>
    <col min="7675" max="7675" width="5" style="104" customWidth="1"/>
    <col min="7676" max="7676" width="11.42578125" style="104"/>
    <col min="7677" max="7677" width="14.28515625" style="104" customWidth="1"/>
    <col min="7678" max="7678" width="5.7109375" style="104" customWidth="1"/>
    <col min="7679" max="7679" width="11.42578125" style="104"/>
    <col min="7680" max="7680" width="17.28515625" style="104" customWidth="1"/>
    <col min="7681" max="7681" width="12.7109375" style="104" customWidth="1"/>
    <col min="7682" max="7682" width="11.42578125" style="104"/>
    <col min="7683" max="7683" width="5.28515625" style="104" customWidth="1"/>
    <col min="7684" max="7684" width="11.42578125" style="104"/>
    <col min="7685" max="7685" width="17" style="104" customWidth="1"/>
    <col min="7686" max="7686" width="6.28515625" style="104" customWidth="1"/>
    <col min="7687" max="7687" width="11.42578125" style="104"/>
    <col min="7688" max="7688" width="14.28515625" style="104" customWidth="1"/>
    <col min="7689" max="7689" width="7.5703125" style="104" customWidth="1"/>
    <col min="7690" max="7690" width="11.42578125" style="104"/>
    <col min="7691" max="7692" width="14.28515625" style="104" customWidth="1"/>
    <col min="7693" max="7693" width="20.85546875" style="104" customWidth="1"/>
    <col min="7694" max="7694" width="14.42578125" style="104" customWidth="1"/>
    <col min="7695" max="7695" width="15" style="104" customWidth="1"/>
    <col min="7696" max="7696" width="2.7109375" style="104" customWidth="1"/>
    <col min="7697" max="7697" width="11.7109375" style="104" customWidth="1"/>
    <col min="7698" max="7698" width="11.5703125" style="104" customWidth="1"/>
    <col min="7699" max="7699" width="2.28515625" style="104" customWidth="1"/>
    <col min="7700" max="7700" width="41" style="104" customWidth="1"/>
    <col min="7701" max="7701" width="14.28515625" style="104" customWidth="1"/>
    <col min="7702" max="7703" width="11.5703125" style="104" customWidth="1"/>
    <col min="7704" max="7704" width="21.85546875" style="104" customWidth="1"/>
    <col min="7705" max="7896" width="11.42578125" style="104"/>
    <col min="7897" max="7897" width="21.85546875" style="104" customWidth="1"/>
    <col min="7898" max="7898" width="13.85546875" style="104" customWidth="1"/>
    <col min="7899" max="7899" width="38.7109375" style="104" customWidth="1"/>
    <col min="7900" max="7900" width="3" style="104" bestFit="1" customWidth="1"/>
    <col min="7901" max="7901" width="32.28515625" style="104" customWidth="1"/>
    <col min="7902" max="7902" width="46.28515625" style="104" customWidth="1"/>
    <col min="7903" max="7903" width="19" style="104" customWidth="1"/>
    <col min="7904" max="7904" width="11.42578125" style="104"/>
    <col min="7905" max="7905" width="17.7109375" style="104" customWidth="1"/>
    <col min="7906" max="7906" width="11.42578125" style="104"/>
    <col min="7907" max="7907" width="22.28515625" style="104" customWidth="1"/>
    <col min="7908" max="7908" width="5.28515625" style="104" customWidth="1"/>
    <col min="7909" max="7909" width="36.28515625" style="104" customWidth="1"/>
    <col min="7910" max="7910" width="5.7109375" style="104" customWidth="1"/>
    <col min="7911" max="7911" width="11.42578125" style="104"/>
    <col min="7912" max="7912" width="20.7109375" style="104" customWidth="1"/>
    <col min="7913" max="7913" width="4.85546875" style="104" customWidth="1"/>
    <col min="7914" max="7914" width="11.42578125" style="104"/>
    <col min="7915" max="7915" width="24.7109375" style="104" customWidth="1"/>
    <col min="7916" max="7916" width="12.28515625" style="104" customWidth="1"/>
    <col min="7917" max="7917" width="11.42578125" style="104"/>
    <col min="7918" max="7918" width="3.42578125" style="104" customWidth="1"/>
    <col min="7919" max="7919" width="11.42578125" style="104"/>
    <col min="7920" max="7920" width="17.7109375" style="104" customWidth="1"/>
    <col min="7921" max="7921" width="3.42578125" style="104" customWidth="1"/>
    <col min="7922" max="7922" width="11.42578125" style="104"/>
    <col min="7923" max="7923" width="23.7109375" style="104" customWidth="1"/>
    <col min="7924" max="7924" width="10" style="104" customWidth="1"/>
    <col min="7925" max="7925" width="11.42578125" style="104"/>
    <col min="7926" max="7927" width="14.7109375" style="104" customWidth="1"/>
    <col min="7928" max="7928" width="12.85546875" style="104" customWidth="1"/>
    <col min="7929" max="7929" width="3.28515625" style="104" customWidth="1"/>
    <col min="7930" max="7930" width="30.28515625" style="104" customWidth="1"/>
    <col min="7931" max="7931" width="5" style="104" customWidth="1"/>
    <col min="7932" max="7932" width="11.42578125" style="104"/>
    <col min="7933" max="7933" width="14.28515625" style="104" customWidth="1"/>
    <col min="7934" max="7934" width="5.7109375" style="104" customWidth="1"/>
    <col min="7935" max="7935" width="11.42578125" style="104"/>
    <col min="7936" max="7936" width="17.28515625" style="104" customWidth="1"/>
    <col min="7937" max="7937" width="12.7109375" style="104" customWidth="1"/>
    <col min="7938" max="7938" width="11.42578125" style="104"/>
    <col min="7939" max="7939" width="5.28515625" style="104" customWidth="1"/>
    <col min="7940" max="7940" width="11.42578125" style="104"/>
    <col min="7941" max="7941" width="17" style="104" customWidth="1"/>
    <col min="7942" max="7942" width="6.28515625" style="104" customWidth="1"/>
    <col min="7943" max="7943" width="11.42578125" style="104"/>
    <col min="7944" max="7944" width="14.28515625" style="104" customWidth="1"/>
    <col min="7945" max="7945" width="7.5703125" style="104" customWidth="1"/>
    <col min="7946" max="7946" width="11.42578125" style="104"/>
    <col min="7947" max="7948" width="14.28515625" style="104" customWidth="1"/>
    <col min="7949" max="7949" width="20.85546875" style="104" customWidth="1"/>
    <col min="7950" max="7950" width="14.42578125" style="104" customWidth="1"/>
    <col min="7951" max="7951" width="15" style="104" customWidth="1"/>
    <col min="7952" max="7952" width="2.7109375" style="104" customWidth="1"/>
    <col min="7953" max="7953" width="11.7109375" style="104" customWidth="1"/>
    <col min="7954" max="7954" width="11.5703125" style="104" customWidth="1"/>
    <col min="7955" max="7955" width="2.28515625" style="104" customWidth="1"/>
    <col min="7956" max="7956" width="41" style="104" customWidth="1"/>
    <col min="7957" max="7957" width="14.28515625" style="104" customWidth="1"/>
    <col min="7958" max="7959" width="11.5703125" style="104" customWidth="1"/>
    <col min="7960" max="7960" width="21.85546875" style="104" customWidth="1"/>
    <col min="7961" max="8152" width="11.42578125" style="104"/>
    <col min="8153" max="8153" width="21.85546875" style="104" customWidth="1"/>
    <col min="8154" max="8154" width="13.85546875" style="104" customWidth="1"/>
    <col min="8155" max="8155" width="38.7109375" style="104" customWidth="1"/>
    <col min="8156" max="8156" width="3" style="104" bestFit="1" customWidth="1"/>
    <col min="8157" max="8157" width="32.28515625" style="104" customWidth="1"/>
    <col min="8158" max="8158" width="46.28515625" style="104" customWidth="1"/>
    <col min="8159" max="8159" width="19" style="104" customWidth="1"/>
    <col min="8160" max="8160" width="11.42578125" style="104"/>
    <col min="8161" max="8161" width="17.7109375" style="104" customWidth="1"/>
    <col min="8162" max="8162" width="11.42578125" style="104"/>
    <col min="8163" max="8163" width="22.28515625" style="104" customWidth="1"/>
    <col min="8164" max="8164" width="5.28515625" style="104" customWidth="1"/>
    <col min="8165" max="8165" width="36.28515625" style="104" customWidth="1"/>
    <col min="8166" max="8166" width="5.7109375" style="104" customWidth="1"/>
    <col min="8167" max="8167" width="11.42578125" style="104"/>
    <col min="8168" max="8168" width="20.7109375" style="104" customWidth="1"/>
    <col min="8169" max="8169" width="4.85546875" style="104" customWidth="1"/>
    <col min="8170" max="8170" width="11.42578125" style="104"/>
    <col min="8171" max="8171" width="24.7109375" style="104" customWidth="1"/>
    <col min="8172" max="8172" width="12.28515625" style="104" customWidth="1"/>
    <col min="8173" max="8173" width="11.42578125" style="104"/>
    <col min="8174" max="8174" width="3.42578125" style="104" customWidth="1"/>
    <col min="8175" max="8175" width="11.42578125" style="104"/>
    <col min="8176" max="8176" width="17.7109375" style="104" customWidth="1"/>
    <col min="8177" max="8177" width="3.42578125" style="104" customWidth="1"/>
    <col min="8178" max="8178" width="11.42578125" style="104"/>
    <col min="8179" max="8179" width="23.7109375" style="104" customWidth="1"/>
    <col min="8180" max="8180" width="10" style="104" customWidth="1"/>
    <col min="8181" max="8181" width="11.42578125" style="104"/>
    <col min="8182" max="8183" width="14.7109375" style="104" customWidth="1"/>
    <col min="8184" max="8184" width="12.85546875" style="104" customWidth="1"/>
    <col min="8185" max="8185" width="3.28515625" style="104" customWidth="1"/>
    <col min="8186" max="8186" width="30.28515625" style="104" customWidth="1"/>
    <col min="8187" max="8187" width="5" style="104" customWidth="1"/>
    <col min="8188" max="8188" width="11.42578125" style="104"/>
    <col min="8189" max="8189" width="14.28515625" style="104" customWidth="1"/>
    <col min="8190" max="8190" width="5.7109375" style="104" customWidth="1"/>
    <col min="8191" max="8191" width="11.42578125" style="104"/>
    <col min="8192" max="8192" width="17.28515625" style="104" customWidth="1"/>
    <col min="8193" max="8193" width="12.7109375" style="104" customWidth="1"/>
    <col min="8194" max="8194" width="11.42578125" style="104"/>
    <col min="8195" max="8195" width="5.28515625" style="104" customWidth="1"/>
    <col min="8196" max="8196" width="11.42578125" style="104"/>
    <col min="8197" max="8197" width="17" style="104" customWidth="1"/>
    <col min="8198" max="8198" width="6.28515625" style="104" customWidth="1"/>
    <col min="8199" max="8199" width="11.42578125" style="104"/>
    <col min="8200" max="8200" width="14.28515625" style="104" customWidth="1"/>
    <col min="8201" max="8201" width="7.5703125" style="104" customWidth="1"/>
    <col min="8202" max="8202" width="11.42578125" style="104"/>
    <col min="8203" max="8204" width="14.28515625" style="104" customWidth="1"/>
    <col min="8205" max="8205" width="20.85546875" style="104" customWidth="1"/>
    <col min="8206" max="8206" width="14.42578125" style="104" customWidth="1"/>
    <col min="8207" max="8207" width="15" style="104" customWidth="1"/>
    <col min="8208" max="8208" width="2.7109375" style="104" customWidth="1"/>
    <col min="8209" max="8209" width="11.7109375" style="104" customWidth="1"/>
    <col min="8210" max="8210" width="11.5703125" style="104" customWidth="1"/>
    <col min="8211" max="8211" width="2.28515625" style="104" customWidth="1"/>
    <col min="8212" max="8212" width="41" style="104" customWidth="1"/>
    <col min="8213" max="8213" width="14.28515625" style="104" customWidth="1"/>
    <col min="8214" max="8215" width="11.5703125" style="104" customWidth="1"/>
    <col min="8216" max="8216" width="21.85546875" style="104" customWidth="1"/>
    <col min="8217" max="8408" width="11.42578125" style="104"/>
    <col min="8409" max="8409" width="21.85546875" style="104" customWidth="1"/>
    <col min="8410" max="8410" width="13.85546875" style="104" customWidth="1"/>
    <col min="8411" max="8411" width="38.7109375" style="104" customWidth="1"/>
    <col min="8412" max="8412" width="3" style="104" bestFit="1" customWidth="1"/>
    <col min="8413" max="8413" width="32.28515625" style="104" customWidth="1"/>
    <col min="8414" max="8414" width="46.28515625" style="104" customWidth="1"/>
    <col min="8415" max="8415" width="19" style="104" customWidth="1"/>
    <col min="8416" max="8416" width="11.42578125" style="104"/>
    <col min="8417" max="8417" width="17.7109375" style="104" customWidth="1"/>
    <col min="8418" max="8418" width="11.42578125" style="104"/>
    <col min="8419" max="8419" width="22.28515625" style="104" customWidth="1"/>
    <col min="8420" max="8420" width="5.28515625" style="104" customWidth="1"/>
    <col min="8421" max="8421" width="36.28515625" style="104" customWidth="1"/>
    <col min="8422" max="8422" width="5.7109375" style="104" customWidth="1"/>
    <col min="8423" max="8423" width="11.42578125" style="104"/>
    <col min="8424" max="8424" width="20.7109375" style="104" customWidth="1"/>
    <col min="8425" max="8425" width="4.85546875" style="104" customWidth="1"/>
    <col min="8426" max="8426" width="11.42578125" style="104"/>
    <col min="8427" max="8427" width="24.7109375" style="104" customWidth="1"/>
    <col min="8428" max="8428" width="12.28515625" style="104" customWidth="1"/>
    <col min="8429" max="8429" width="11.42578125" style="104"/>
    <col min="8430" max="8430" width="3.42578125" style="104" customWidth="1"/>
    <col min="8431" max="8431" width="11.42578125" style="104"/>
    <col min="8432" max="8432" width="17.7109375" style="104" customWidth="1"/>
    <col min="8433" max="8433" width="3.42578125" style="104" customWidth="1"/>
    <col min="8434" max="8434" width="11.42578125" style="104"/>
    <col min="8435" max="8435" width="23.7109375" style="104" customWidth="1"/>
    <col min="8436" max="8436" width="10" style="104" customWidth="1"/>
    <col min="8437" max="8437" width="11.42578125" style="104"/>
    <col min="8438" max="8439" width="14.7109375" style="104" customWidth="1"/>
    <col min="8440" max="8440" width="12.85546875" style="104" customWidth="1"/>
    <col min="8441" max="8441" width="3.28515625" style="104" customWidth="1"/>
    <col min="8442" max="8442" width="30.28515625" style="104" customWidth="1"/>
    <col min="8443" max="8443" width="5" style="104" customWidth="1"/>
    <col min="8444" max="8444" width="11.42578125" style="104"/>
    <col min="8445" max="8445" width="14.28515625" style="104" customWidth="1"/>
    <col min="8446" max="8446" width="5.7109375" style="104" customWidth="1"/>
    <col min="8447" max="8447" width="11.42578125" style="104"/>
    <col min="8448" max="8448" width="17.28515625" style="104" customWidth="1"/>
    <col min="8449" max="8449" width="12.7109375" style="104" customWidth="1"/>
    <col min="8450" max="8450" width="11.42578125" style="104"/>
    <col min="8451" max="8451" width="5.28515625" style="104" customWidth="1"/>
    <col min="8452" max="8452" width="11.42578125" style="104"/>
    <col min="8453" max="8453" width="17" style="104" customWidth="1"/>
    <col min="8454" max="8454" width="6.28515625" style="104" customWidth="1"/>
    <col min="8455" max="8455" width="11.42578125" style="104"/>
    <col min="8456" max="8456" width="14.28515625" style="104" customWidth="1"/>
    <col min="8457" max="8457" width="7.5703125" style="104" customWidth="1"/>
    <col min="8458" max="8458" width="11.42578125" style="104"/>
    <col min="8459" max="8460" width="14.28515625" style="104" customWidth="1"/>
    <col min="8461" max="8461" width="20.85546875" style="104" customWidth="1"/>
    <col min="8462" max="8462" width="14.42578125" style="104" customWidth="1"/>
    <col min="8463" max="8463" width="15" style="104" customWidth="1"/>
    <col min="8464" max="8464" width="2.7109375" style="104" customWidth="1"/>
    <col min="8465" max="8465" width="11.7109375" style="104" customWidth="1"/>
    <col min="8466" max="8466" width="11.5703125" style="104" customWidth="1"/>
    <col min="8467" max="8467" width="2.28515625" style="104" customWidth="1"/>
    <col min="8468" max="8468" width="41" style="104" customWidth="1"/>
    <col min="8469" max="8469" width="14.28515625" style="104" customWidth="1"/>
    <col min="8470" max="8471" width="11.5703125" style="104" customWidth="1"/>
    <col min="8472" max="8472" width="21.85546875" style="104" customWidth="1"/>
    <col min="8473" max="8664" width="11.42578125" style="104"/>
    <col min="8665" max="8665" width="21.85546875" style="104" customWidth="1"/>
    <col min="8666" max="8666" width="13.85546875" style="104" customWidth="1"/>
    <col min="8667" max="8667" width="38.7109375" style="104" customWidth="1"/>
    <col min="8668" max="8668" width="3" style="104" bestFit="1" customWidth="1"/>
    <col min="8669" max="8669" width="32.28515625" style="104" customWidth="1"/>
    <col min="8670" max="8670" width="46.28515625" style="104" customWidth="1"/>
    <col min="8671" max="8671" width="19" style="104" customWidth="1"/>
    <col min="8672" max="8672" width="11.42578125" style="104"/>
    <col min="8673" max="8673" width="17.7109375" style="104" customWidth="1"/>
    <col min="8674" max="8674" width="11.42578125" style="104"/>
    <col min="8675" max="8675" width="22.28515625" style="104" customWidth="1"/>
    <col min="8676" max="8676" width="5.28515625" style="104" customWidth="1"/>
    <col min="8677" max="8677" width="36.28515625" style="104" customWidth="1"/>
    <col min="8678" max="8678" width="5.7109375" style="104" customWidth="1"/>
    <col min="8679" max="8679" width="11.42578125" style="104"/>
    <col min="8680" max="8680" width="20.7109375" style="104" customWidth="1"/>
    <col min="8681" max="8681" width="4.85546875" style="104" customWidth="1"/>
    <col min="8682" max="8682" width="11.42578125" style="104"/>
    <col min="8683" max="8683" width="24.7109375" style="104" customWidth="1"/>
    <col min="8684" max="8684" width="12.28515625" style="104" customWidth="1"/>
    <col min="8685" max="8685" width="11.42578125" style="104"/>
    <col min="8686" max="8686" width="3.42578125" style="104" customWidth="1"/>
    <col min="8687" max="8687" width="11.42578125" style="104"/>
    <col min="8688" max="8688" width="17.7109375" style="104" customWidth="1"/>
    <col min="8689" max="8689" width="3.42578125" style="104" customWidth="1"/>
    <col min="8690" max="8690" width="11.42578125" style="104"/>
    <col min="8691" max="8691" width="23.7109375" style="104" customWidth="1"/>
    <col min="8692" max="8692" width="10" style="104" customWidth="1"/>
    <col min="8693" max="8693" width="11.42578125" style="104"/>
    <col min="8694" max="8695" width="14.7109375" style="104" customWidth="1"/>
    <col min="8696" max="8696" width="12.85546875" style="104" customWidth="1"/>
    <col min="8697" max="8697" width="3.28515625" style="104" customWidth="1"/>
    <col min="8698" max="8698" width="30.28515625" style="104" customWidth="1"/>
    <col min="8699" max="8699" width="5" style="104" customWidth="1"/>
    <col min="8700" max="8700" width="11.42578125" style="104"/>
    <col min="8701" max="8701" width="14.28515625" style="104" customWidth="1"/>
    <col min="8702" max="8702" width="5.7109375" style="104" customWidth="1"/>
    <col min="8703" max="8703" width="11.42578125" style="104"/>
    <col min="8704" max="8704" width="17.28515625" style="104" customWidth="1"/>
    <col min="8705" max="8705" width="12.7109375" style="104" customWidth="1"/>
    <col min="8706" max="8706" width="11.42578125" style="104"/>
    <col min="8707" max="8707" width="5.28515625" style="104" customWidth="1"/>
    <col min="8708" max="8708" width="11.42578125" style="104"/>
    <col min="8709" max="8709" width="17" style="104" customWidth="1"/>
    <col min="8710" max="8710" width="6.28515625" style="104" customWidth="1"/>
    <col min="8711" max="8711" width="11.42578125" style="104"/>
    <col min="8712" max="8712" width="14.28515625" style="104" customWidth="1"/>
    <col min="8713" max="8713" width="7.5703125" style="104" customWidth="1"/>
    <col min="8714" max="8714" width="11.42578125" style="104"/>
    <col min="8715" max="8716" width="14.28515625" style="104" customWidth="1"/>
    <col min="8717" max="8717" width="20.85546875" style="104" customWidth="1"/>
    <col min="8718" max="8718" width="14.42578125" style="104" customWidth="1"/>
    <col min="8719" max="8719" width="15" style="104" customWidth="1"/>
    <col min="8720" max="8720" width="2.7109375" style="104" customWidth="1"/>
    <col min="8721" max="8721" width="11.7109375" style="104" customWidth="1"/>
    <col min="8722" max="8722" width="11.5703125" style="104" customWidth="1"/>
    <col min="8723" max="8723" width="2.28515625" style="104" customWidth="1"/>
    <col min="8724" max="8724" width="41" style="104" customWidth="1"/>
    <col min="8725" max="8725" width="14.28515625" style="104" customWidth="1"/>
    <col min="8726" max="8727" width="11.5703125" style="104" customWidth="1"/>
    <col min="8728" max="8728" width="21.85546875" style="104" customWidth="1"/>
    <col min="8729" max="8920" width="11.42578125" style="104"/>
    <col min="8921" max="8921" width="21.85546875" style="104" customWidth="1"/>
    <col min="8922" max="8922" width="13.85546875" style="104" customWidth="1"/>
    <col min="8923" max="8923" width="38.7109375" style="104" customWidth="1"/>
    <col min="8924" max="8924" width="3" style="104" bestFit="1" customWidth="1"/>
    <col min="8925" max="8925" width="32.28515625" style="104" customWidth="1"/>
    <col min="8926" max="8926" width="46.28515625" style="104" customWidth="1"/>
    <col min="8927" max="8927" width="19" style="104" customWidth="1"/>
    <col min="8928" max="8928" width="11.42578125" style="104"/>
    <col min="8929" max="8929" width="17.7109375" style="104" customWidth="1"/>
    <col min="8930" max="8930" width="11.42578125" style="104"/>
    <col min="8931" max="8931" width="22.28515625" style="104" customWidth="1"/>
    <col min="8932" max="8932" width="5.28515625" style="104" customWidth="1"/>
    <col min="8933" max="8933" width="36.28515625" style="104" customWidth="1"/>
    <col min="8934" max="8934" width="5.7109375" style="104" customWidth="1"/>
    <col min="8935" max="8935" width="11.42578125" style="104"/>
    <col min="8936" max="8936" width="20.7109375" style="104" customWidth="1"/>
    <col min="8937" max="8937" width="4.85546875" style="104" customWidth="1"/>
    <col min="8938" max="8938" width="11.42578125" style="104"/>
    <col min="8939" max="8939" width="24.7109375" style="104" customWidth="1"/>
    <col min="8940" max="8940" width="12.28515625" style="104" customWidth="1"/>
    <col min="8941" max="8941" width="11.42578125" style="104"/>
    <col min="8942" max="8942" width="3.42578125" style="104" customWidth="1"/>
    <col min="8943" max="8943" width="11.42578125" style="104"/>
    <col min="8944" max="8944" width="17.7109375" style="104" customWidth="1"/>
    <col min="8945" max="8945" width="3.42578125" style="104" customWidth="1"/>
    <col min="8946" max="8946" width="11.42578125" style="104"/>
    <col min="8947" max="8947" width="23.7109375" style="104" customWidth="1"/>
    <col min="8948" max="8948" width="10" style="104" customWidth="1"/>
    <col min="8949" max="8949" width="11.42578125" style="104"/>
    <col min="8950" max="8951" width="14.7109375" style="104" customWidth="1"/>
    <col min="8952" max="8952" width="12.85546875" style="104" customWidth="1"/>
    <col min="8953" max="8953" width="3.28515625" style="104" customWidth="1"/>
    <col min="8954" max="8954" width="30.28515625" style="104" customWidth="1"/>
    <col min="8955" max="8955" width="5" style="104" customWidth="1"/>
    <col min="8956" max="8956" width="11.42578125" style="104"/>
    <col min="8957" max="8957" width="14.28515625" style="104" customWidth="1"/>
    <col min="8958" max="8958" width="5.7109375" style="104" customWidth="1"/>
    <col min="8959" max="8959" width="11.42578125" style="104"/>
    <col min="8960" max="8960" width="17.28515625" style="104" customWidth="1"/>
    <col min="8961" max="8961" width="12.7109375" style="104" customWidth="1"/>
    <col min="8962" max="8962" width="11.42578125" style="104"/>
    <col min="8963" max="8963" width="5.28515625" style="104" customWidth="1"/>
    <col min="8964" max="8964" width="11.42578125" style="104"/>
    <col min="8965" max="8965" width="17" style="104" customWidth="1"/>
    <col min="8966" max="8966" width="6.28515625" style="104" customWidth="1"/>
    <col min="8967" max="8967" width="11.42578125" style="104"/>
    <col min="8968" max="8968" width="14.28515625" style="104" customWidth="1"/>
    <col min="8969" max="8969" width="7.5703125" style="104" customWidth="1"/>
    <col min="8970" max="8970" width="11.42578125" style="104"/>
    <col min="8971" max="8972" width="14.28515625" style="104" customWidth="1"/>
    <col min="8973" max="8973" width="20.85546875" style="104" customWidth="1"/>
    <col min="8974" max="8974" width="14.42578125" style="104" customWidth="1"/>
    <col min="8975" max="8975" width="15" style="104" customWidth="1"/>
    <col min="8976" max="8976" width="2.7109375" style="104" customWidth="1"/>
    <col min="8977" max="8977" width="11.7109375" style="104" customWidth="1"/>
    <col min="8978" max="8978" width="11.5703125" style="104" customWidth="1"/>
    <col min="8979" max="8979" width="2.28515625" style="104" customWidth="1"/>
    <col min="8980" max="8980" width="41" style="104" customWidth="1"/>
    <col min="8981" max="8981" width="14.28515625" style="104" customWidth="1"/>
    <col min="8982" max="8983" width="11.5703125" style="104" customWidth="1"/>
    <col min="8984" max="8984" width="21.85546875" style="104" customWidth="1"/>
    <col min="8985" max="9176" width="11.42578125" style="104"/>
    <col min="9177" max="9177" width="21.85546875" style="104" customWidth="1"/>
    <col min="9178" max="9178" width="13.85546875" style="104" customWidth="1"/>
    <col min="9179" max="9179" width="38.7109375" style="104" customWidth="1"/>
    <col min="9180" max="9180" width="3" style="104" bestFit="1" customWidth="1"/>
    <col min="9181" max="9181" width="32.28515625" style="104" customWidth="1"/>
    <col min="9182" max="9182" width="46.28515625" style="104" customWidth="1"/>
    <col min="9183" max="9183" width="19" style="104" customWidth="1"/>
    <col min="9184" max="9184" width="11.42578125" style="104"/>
    <col min="9185" max="9185" width="17.7109375" style="104" customWidth="1"/>
    <col min="9186" max="9186" width="11.42578125" style="104"/>
    <col min="9187" max="9187" width="22.28515625" style="104" customWidth="1"/>
    <col min="9188" max="9188" width="5.28515625" style="104" customWidth="1"/>
    <col min="9189" max="9189" width="36.28515625" style="104" customWidth="1"/>
    <col min="9190" max="9190" width="5.7109375" style="104" customWidth="1"/>
    <col min="9191" max="9191" width="11.42578125" style="104"/>
    <col min="9192" max="9192" width="20.7109375" style="104" customWidth="1"/>
    <col min="9193" max="9193" width="4.85546875" style="104" customWidth="1"/>
    <col min="9194" max="9194" width="11.42578125" style="104"/>
    <col min="9195" max="9195" width="24.7109375" style="104" customWidth="1"/>
    <col min="9196" max="9196" width="12.28515625" style="104" customWidth="1"/>
    <col min="9197" max="9197" width="11.42578125" style="104"/>
    <col min="9198" max="9198" width="3.42578125" style="104" customWidth="1"/>
    <col min="9199" max="9199" width="11.42578125" style="104"/>
    <col min="9200" max="9200" width="17.7109375" style="104" customWidth="1"/>
    <col min="9201" max="9201" width="3.42578125" style="104" customWidth="1"/>
    <col min="9202" max="9202" width="11.42578125" style="104"/>
    <col min="9203" max="9203" width="23.7109375" style="104" customWidth="1"/>
    <col min="9204" max="9204" width="10" style="104" customWidth="1"/>
    <col min="9205" max="9205" width="11.42578125" style="104"/>
    <col min="9206" max="9207" width="14.7109375" style="104" customWidth="1"/>
    <col min="9208" max="9208" width="12.85546875" style="104" customWidth="1"/>
    <col min="9209" max="9209" width="3.28515625" style="104" customWidth="1"/>
    <col min="9210" max="9210" width="30.28515625" style="104" customWidth="1"/>
    <col min="9211" max="9211" width="5" style="104" customWidth="1"/>
    <col min="9212" max="9212" width="11.42578125" style="104"/>
    <col min="9213" max="9213" width="14.28515625" style="104" customWidth="1"/>
    <col min="9214" max="9214" width="5.7109375" style="104" customWidth="1"/>
    <col min="9215" max="9215" width="11.42578125" style="104"/>
    <col min="9216" max="9216" width="17.28515625" style="104" customWidth="1"/>
    <col min="9217" max="9217" width="12.7109375" style="104" customWidth="1"/>
    <col min="9218" max="9218" width="11.42578125" style="104"/>
    <col min="9219" max="9219" width="5.28515625" style="104" customWidth="1"/>
    <col min="9220" max="9220" width="11.42578125" style="104"/>
    <col min="9221" max="9221" width="17" style="104" customWidth="1"/>
    <col min="9222" max="9222" width="6.28515625" style="104" customWidth="1"/>
    <col min="9223" max="9223" width="11.42578125" style="104"/>
    <col min="9224" max="9224" width="14.28515625" style="104" customWidth="1"/>
    <col min="9225" max="9225" width="7.5703125" style="104" customWidth="1"/>
    <col min="9226" max="9226" width="11.42578125" style="104"/>
    <col min="9227" max="9228" width="14.28515625" style="104" customWidth="1"/>
    <col min="9229" max="9229" width="20.85546875" style="104" customWidth="1"/>
    <col min="9230" max="9230" width="14.42578125" style="104" customWidth="1"/>
    <col min="9231" max="9231" width="15" style="104" customWidth="1"/>
    <col min="9232" max="9232" width="2.7109375" style="104" customWidth="1"/>
    <col min="9233" max="9233" width="11.7109375" style="104" customWidth="1"/>
    <col min="9234" max="9234" width="11.5703125" style="104" customWidth="1"/>
    <col min="9235" max="9235" width="2.28515625" style="104" customWidth="1"/>
    <col min="9236" max="9236" width="41" style="104" customWidth="1"/>
    <col min="9237" max="9237" width="14.28515625" style="104" customWidth="1"/>
    <col min="9238" max="9239" width="11.5703125" style="104" customWidth="1"/>
    <col min="9240" max="9240" width="21.85546875" style="104" customWidth="1"/>
    <col min="9241" max="9432" width="11.42578125" style="104"/>
    <col min="9433" max="9433" width="21.85546875" style="104" customWidth="1"/>
    <col min="9434" max="9434" width="13.85546875" style="104" customWidth="1"/>
    <col min="9435" max="9435" width="38.7109375" style="104" customWidth="1"/>
    <col min="9436" max="9436" width="3" style="104" bestFit="1" customWidth="1"/>
    <col min="9437" max="9437" width="32.28515625" style="104" customWidth="1"/>
    <col min="9438" max="9438" width="46.28515625" style="104" customWidth="1"/>
    <col min="9439" max="9439" width="19" style="104" customWidth="1"/>
    <col min="9440" max="9440" width="11.42578125" style="104"/>
    <col min="9441" max="9441" width="17.7109375" style="104" customWidth="1"/>
    <col min="9442" max="9442" width="11.42578125" style="104"/>
    <col min="9443" max="9443" width="22.28515625" style="104" customWidth="1"/>
    <col min="9444" max="9444" width="5.28515625" style="104" customWidth="1"/>
    <col min="9445" max="9445" width="36.28515625" style="104" customWidth="1"/>
    <col min="9446" max="9446" width="5.7109375" style="104" customWidth="1"/>
    <col min="9447" max="9447" width="11.42578125" style="104"/>
    <col min="9448" max="9448" width="20.7109375" style="104" customWidth="1"/>
    <col min="9449" max="9449" width="4.85546875" style="104" customWidth="1"/>
    <col min="9450" max="9450" width="11.42578125" style="104"/>
    <col min="9451" max="9451" width="24.7109375" style="104" customWidth="1"/>
    <col min="9452" max="9452" width="12.28515625" style="104" customWidth="1"/>
    <col min="9453" max="9453" width="11.42578125" style="104"/>
    <col min="9454" max="9454" width="3.42578125" style="104" customWidth="1"/>
    <col min="9455" max="9455" width="11.42578125" style="104"/>
    <col min="9456" max="9456" width="17.7109375" style="104" customWidth="1"/>
    <col min="9457" max="9457" width="3.42578125" style="104" customWidth="1"/>
    <col min="9458" max="9458" width="11.42578125" style="104"/>
    <col min="9459" max="9459" width="23.7109375" style="104" customWidth="1"/>
    <col min="9460" max="9460" width="10" style="104" customWidth="1"/>
    <col min="9461" max="9461" width="11.42578125" style="104"/>
    <col min="9462" max="9463" width="14.7109375" style="104" customWidth="1"/>
    <col min="9464" max="9464" width="12.85546875" style="104" customWidth="1"/>
    <col min="9465" max="9465" width="3.28515625" style="104" customWidth="1"/>
    <col min="9466" max="9466" width="30.28515625" style="104" customWidth="1"/>
    <col min="9467" max="9467" width="5" style="104" customWidth="1"/>
    <col min="9468" max="9468" width="11.42578125" style="104"/>
    <col min="9469" max="9469" width="14.28515625" style="104" customWidth="1"/>
    <col min="9470" max="9470" width="5.7109375" style="104" customWidth="1"/>
    <col min="9471" max="9471" width="11.42578125" style="104"/>
    <col min="9472" max="9472" width="17.28515625" style="104" customWidth="1"/>
    <col min="9473" max="9473" width="12.7109375" style="104" customWidth="1"/>
    <col min="9474" max="9474" width="11.42578125" style="104"/>
    <col min="9475" max="9475" width="5.28515625" style="104" customWidth="1"/>
    <col min="9476" max="9476" width="11.42578125" style="104"/>
    <col min="9477" max="9477" width="17" style="104" customWidth="1"/>
    <col min="9478" max="9478" width="6.28515625" style="104" customWidth="1"/>
    <col min="9479" max="9479" width="11.42578125" style="104"/>
    <col min="9480" max="9480" width="14.28515625" style="104" customWidth="1"/>
    <col min="9481" max="9481" width="7.5703125" style="104" customWidth="1"/>
    <col min="9482" max="9482" width="11.42578125" style="104"/>
    <col min="9483" max="9484" width="14.28515625" style="104" customWidth="1"/>
    <col min="9485" max="9485" width="20.85546875" style="104" customWidth="1"/>
    <col min="9486" max="9486" width="14.42578125" style="104" customWidth="1"/>
    <col min="9487" max="9487" width="15" style="104" customWidth="1"/>
    <col min="9488" max="9488" width="2.7109375" style="104" customWidth="1"/>
    <col min="9489" max="9489" width="11.7109375" style="104" customWidth="1"/>
    <col min="9490" max="9490" width="11.5703125" style="104" customWidth="1"/>
    <col min="9491" max="9491" width="2.28515625" style="104" customWidth="1"/>
    <col min="9492" max="9492" width="41" style="104" customWidth="1"/>
    <col min="9493" max="9493" width="14.28515625" style="104" customWidth="1"/>
    <col min="9494" max="9495" width="11.5703125" style="104" customWidth="1"/>
    <col min="9496" max="9496" width="21.85546875" style="104" customWidth="1"/>
    <col min="9497" max="9688" width="11.42578125" style="104"/>
    <col min="9689" max="9689" width="21.85546875" style="104" customWidth="1"/>
    <col min="9690" max="9690" width="13.85546875" style="104" customWidth="1"/>
    <col min="9691" max="9691" width="38.7109375" style="104" customWidth="1"/>
    <col min="9692" max="9692" width="3" style="104" bestFit="1" customWidth="1"/>
    <col min="9693" max="9693" width="32.28515625" style="104" customWidth="1"/>
    <col min="9694" max="9694" width="46.28515625" style="104" customWidth="1"/>
    <col min="9695" max="9695" width="19" style="104" customWidth="1"/>
    <col min="9696" max="9696" width="11.42578125" style="104"/>
    <col min="9697" max="9697" width="17.7109375" style="104" customWidth="1"/>
    <col min="9698" max="9698" width="11.42578125" style="104"/>
    <col min="9699" max="9699" width="22.28515625" style="104" customWidth="1"/>
    <col min="9700" max="9700" width="5.28515625" style="104" customWidth="1"/>
    <col min="9701" max="9701" width="36.28515625" style="104" customWidth="1"/>
    <col min="9702" max="9702" width="5.7109375" style="104" customWidth="1"/>
    <col min="9703" max="9703" width="11.42578125" style="104"/>
    <col min="9704" max="9704" width="20.7109375" style="104" customWidth="1"/>
    <col min="9705" max="9705" width="4.85546875" style="104" customWidth="1"/>
    <col min="9706" max="9706" width="11.42578125" style="104"/>
    <col min="9707" max="9707" width="24.7109375" style="104" customWidth="1"/>
    <col min="9708" max="9708" width="12.28515625" style="104" customWidth="1"/>
    <col min="9709" max="9709" width="11.42578125" style="104"/>
    <col min="9710" max="9710" width="3.42578125" style="104" customWidth="1"/>
    <col min="9711" max="9711" width="11.42578125" style="104"/>
    <col min="9712" max="9712" width="17.7109375" style="104" customWidth="1"/>
    <col min="9713" max="9713" width="3.42578125" style="104" customWidth="1"/>
    <col min="9714" max="9714" width="11.42578125" style="104"/>
    <col min="9715" max="9715" width="23.7109375" style="104" customWidth="1"/>
    <col min="9716" max="9716" width="10" style="104" customWidth="1"/>
    <col min="9717" max="9717" width="11.42578125" style="104"/>
    <col min="9718" max="9719" width="14.7109375" style="104" customWidth="1"/>
    <col min="9720" max="9720" width="12.85546875" style="104" customWidth="1"/>
    <col min="9721" max="9721" width="3.28515625" style="104" customWidth="1"/>
    <col min="9722" max="9722" width="30.28515625" style="104" customWidth="1"/>
    <col min="9723" max="9723" width="5" style="104" customWidth="1"/>
    <col min="9724" max="9724" width="11.42578125" style="104"/>
    <col min="9725" max="9725" width="14.28515625" style="104" customWidth="1"/>
    <col min="9726" max="9726" width="5.7109375" style="104" customWidth="1"/>
    <col min="9727" max="9727" width="11.42578125" style="104"/>
    <col min="9728" max="9728" width="17.28515625" style="104" customWidth="1"/>
    <col min="9729" max="9729" width="12.7109375" style="104" customWidth="1"/>
    <col min="9730" max="9730" width="11.42578125" style="104"/>
    <col min="9731" max="9731" width="5.28515625" style="104" customWidth="1"/>
    <col min="9732" max="9732" width="11.42578125" style="104"/>
    <col min="9733" max="9733" width="17" style="104" customWidth="1"/>
    <col min="9734" max="9734" width="6.28515625" style="104" customWidth="1"/>
    <col min="9735" max="9735" width="11.42578125" style="104"/>
    <col min="9736" max="9736" width="14.28515625" style="104" customWidth="1"/>
    <col min="9737" max="9737" width="7.5703125" style="104" customWidth="1"/>
    <col min="9738" max="9738" width="11.42578125" style="104"/>
    <col min="9739" max="9740" width="14.28515625" style="104" customWidth="1"/>
    <col min="9741" max="9741" width="20.85546875" style="104" customWidth="1"/>
    <col min="9742" max="9742" width="14.42578125" style="104" customWidth="1"/>
    <col min="9743" max="9743" width="15" style="104" customWidth="1"/>
    <col min="9744" max="9744" width="2.7109375" style="104" customWidth="1"/>
    <col min="9745" max="9745" width="11.7109375" style="104" customWidth="1"/>
    <col min="9746" max="9746" width="11.5703125" style="104" customWidth="1"/>
    <col min="9747" max="9747" width="2.28515625" style="104" customWidth="1"/>
    <col min="9748" max="9748" width="41" style="104" customWidth="1"/>
    <col min="9749" max="9749" width="14.28515625" style="104" customWidth="1"/>
    <col min="9750" max="9751" width="11.5703125" style="104" customWidth="1"/>
    <col min="9752" max="9752" width="21.85546875" style="104" customWidth="1"/>
    <col min="9753" max="9944" width="11.42578125" style="104"/>
    <col min="9945" max="9945" width="21.85546875" style="104" customWidth="1"/>
    <col min="9946" max="9946" width="13.85546875" style="104" customWidth="1"/>
    <col min="9947" max="9947" width="38.7109375" style="104" customWidth="1"/>
    <col min="9948" max="9948" width="3" style="104" bestFit="1" customWidth="1"/>
    <col min="9949" max="9949" width="32.28515625" style="104" customWidth="1"/>
    <col min="9950" max="9950" width="46.28515625" style="104" customWidth="1"/>
    <col min="9951" max="9951" width="19" style="104" customWidth="1"/>
    <col min="9952" max="9952" width="11.42578125" style="104"/>
    <col min="9953" max="9953" width="17.7109375" style="104" customWidth="1"/>
    <col min="9954" max="9954" width="11.42578125" style="104"/>
    <col min="9955" max="9955" width="22.28515625" style="104" customWidth="1"/>
    <col min="9956" max="9956" width="5.28515625" style="104" customWidth="1"/>
    <col min="9957" max="9957" width="36.28515625" style="104" customWidth="1"/>
    <col min="9958" max="9958" width="5.7109375" style="104" customWidth="1"/>
    <col min="9959" max="9959" width="11.42578125" style="104"/>
    <col min="9960" max="9960" width="20.7109375" style="104" customWidth="1"/>
    <col min="9961" max="9961" width="4.85546875" style="104" customWidth="1"/>
    <col min="9962" max="9962" width="11.42578125" style="104"/>
    <col min="9963" max="9963" width="24.7109375" style="104" customWidth="1"/>
    <col min="9964" max="9964" width="12.28515625" style="104" customWidth="1"/>
    <col min="9965" max="9965" width="11.42578125" style="104"/>
    <col min="9966" max="9966" width="3.42578125" style="104" customWidth="1"/>
    <col min="9967" max="9967" width="11.42578125" style="104"/>
    <col min="9968" max="9968" width="17.7109375" style="104" customWidth="1"/>
    <col min="9969" max="9969" width="3.42578125" style="104" customWidth="1"/>
    <col min="9970" max="9970" width="11.42578125" style="104"/>
    <col min="9971" max="9971" width="23.7109375" style="104" customWidth="1"/>
    <col min="9972" max="9972" width="10" style="104" customWidth="1"/>
    <col min="9973" max="9973" width="11.42578125" style="104"/>
    <col min="9974" max="9975" width="14.7109375" style="104" customWidth="1"/>
    <col min="9976" max="9976" width="12.85546875" style="104" customWidth="1"/>
    <col min="9977" max="9977" width="3.28515625" style="104" customWidth="1"/>
    <col min="9978" max="9978" width="30.28515625" style="104" customWidth="1"/>
    <col min="9979" max="9979" width="5" style="104" customWidth="1"/>
    <col min="9980" max="9980" width="11.42578125" style="104"/>
    <col min="9981" max="9981" width="14.28515625" style="104" customWidth="1"/>
    <col min="9982" max="9982" width="5.7109375" style="104" customWidth="1"/>
    <col min="9983" max="9983" width="11.42578125" style="104"/>
    <col min="9984" max="9984" width="17.28515625" style="104" customWidth="1"/>
    <col min="9985" max="9985" width="12.7109375" style="104" customWidth="1"/>
    <col min="9986" max="9986" width="11.42578125" style="104"/>
    <col min="9987" max="9987" width="5.28515625" style="104" customWidth="1"/>
    <col min="9988" max="9988" width="11.42578125" style="104"/>
    <col min="9989" max="9989" width="17" style="104" customWidth="1"/>
    <col min="9990" max="9990" width="6.28515625" style="104" customWidth="1"/>
    <col min="9991" max="9991" width="11.42578125" style="104"/>
    <col min="9992" max="9992" width="14.28515625" style="104" customWidth="1"/>
    <col min="9993" max="9993" width="7.5703125" style="104" customWidth="1"/>
    <col min="9994" max="9994" width="11.42578125" style="104"/>
    <col min="9995" max="9996" width="14.28515625" style="104" customWidth="1"/>
    <col min="9997" max="9997" width="20.85546875" style="104" customWidth="1"/>
    <col min="9998" max="9998" width="14.42578125" style="104" customWidth="1"/>
    <col min="9999" max="9999" width="15" style="104" customWidth="1"/>
    <col min="10000" max="10000" width="2.7109375" style="104" customWidth="1"/>
    <col min="10001" max="10001" width="11.7109375" style="104" customWidth="1"/>
    <col min="10002" max="10002" width="11.5703125" style="104" customWidth="1"/>
    <col min="10003" max="10003" width="2.28515625" style="104" customWidth="1"/>
    <col min="10004" max="10004" width="41" style="104" customWidth="1"/>
    <col min="10005" max="10005" width="14.28515625" style="104" customWidth="1"/>
    <col min="10006" max="10007" width="11.5703125" style="104" customWidth="1"/>
    <col min="10008" max="10008" width="21.85546875" style="104" customWidth="1"/>
    <col min="10009" max="10200" width="11.42578125" style="104"/>
    <col min="10201" max="10201" width="21.85546875" style="104" customWidth="1"/>
    <col min="10202" max="10202" width="13.85546875" style="104" customWidth="1"/>
    <col min="10203" max="10203" width="38.7109375" style="104" customWidth="1"/>
    <col min="10204" max="10204" width="3" style="104" bestFit="1" customWidth="1"/>
    <col min="10205" max="10205" width="32.28515625" style="104" customWidth="1"/>
    <col min="10206" max="10206" width="46.28515625" style="104" customWidth="1"/>
    <col min="10207" max="10207" width="19" style="104" customWidth="1"/>
    <col min="10208" max="10208" width="11.42578125" style="104"/>
    <col min="10209" max="10209" width="17.7109375" style="104" customWidth="1"/>
    <col min="10210" max="10210" width="11.42578125" style="104"/>
    <col min="10211" max="10211" width="22.28515625" style="104" customWidth="1"/>
    <col min="10212" max="10212" width="5.28515625" style="104" customWidth="1"/>
    <col min="10213" max="10213" width="36.28515625" style="104" customWidth="1"/>
    <col min="10214" max="10214" width="5.7109375" style="104" customWidth="1"/>
    <col min="10215" max="10215" width="11.42578125" style="104"/>
    <col min="10216" max="10216" width="20.7109375" style="104" customWidth="1"/>
    <col min="10217" max="10217" width="4.85546875" style="104" customWidth="1"/>
    <col min="10218" max="10218" width="11.42578125" style="104"/>
    <col min="10219" max="10219" width="24.7109375" style="104" customWidth="1"/>
    <col min="10220" max="10220" width="12.28515625" style="104" customWidth="1"/>
    <col min="10221" max="10221" width="11.42578125" style="104"/>
    <col min="10222" max="10222" width="3.42578125" style="104" customWidth="1"/>
    <col min="10223" max="10223" width="11.42578125" style="104"/>
    <col min="10224" max="10224" width="17.7109375" style="104" customWidth="1"/>
    <col min="10225" max="10225" width="3.42578125" style="104" customWidth="1"/>
    <col min="10226" max="10226" width="11.42578125" style="104"/>
    <col min="10227" max="10227" width="23.7109375" style="104" customWidth="1"/>
    <col min="10228" max="10228" width="10" style="104" customWidth="1"/>
    <col min="10229" max="10229" width="11.42578125" style="104"/>
    <col min="10230" max="10231" width="14.7109375" style="104" customWidth="1"/>
    <col min="10232" max="10232" width="12.85546875" style="104" customWidth="1"/>
    <col min="10233" max="10233" width="3.28515625" style="104" customWidth="1"/>
    <col min="10234" max="10234" width="30.28515625" style="104" customWidth="1"/>
    <col min="10235" max="10235" width="5" style="104" customWidth="1"/>
    <col min="10236" max="10236" width="11.42578125" style="104"/>
    <col min="10237" max="10237" width="14.28515625" style="104" customWidth="1"/>
    <col min="10238" max="10238" width="5.7109375" style="104" customWidth="1"/>
    <col min="10239" max="10239" width="11.42578125" style="104"/>
    <col min="10240" max="10240" width="17.28515625" style="104" customWidth="1"/>
    <col min="10241" max="10241" width="12.7109375" style="104" customWidth="1"/>
    <col min="10242" max="10242" width="11.42578125" style="104"/>
    <col min="10243" max="10243" width="5.28515625" style="104" customWidth="1"/>
    <col min="10244" max="10244" width="11.42578125" style="104"/>
    <col min="10245" max="10245" width="17" style="104" customWidth="1"/>
    <col min="10246" max="10246" width="6.28515625" style="104" customWidth="1"/>
    <col min="10247" max="10247" width="11.42578125" style="104"/>
    <col min="10248" max="10248" width="14.28515625" style="104" customWidth="1"/>
    <col min="10249" max="10249" width="7.5703125" style="104" customWidth="1"/>
    <col min="10250" max="10250" width="11.42578125" style="104"/>
    <col min="10251" max="10252" width="14.28515625" style="104" customWidth="1"/>
    <col min="10253" max="10253" width="20.85546875" style="104" customWidth="1"/>
    <col min="10254" max="10254" width="14.42578125" style="104" customWidth="1"/>
    <col min="10255" max="10255" width="15" style="104" customWidth="1"/>
    <col min="10256" max="10256" width="2.7109375" style="104" customWidth="1"/>
    <col min="10257" max="10257" width="11.7109375" style="104" customWidth="1"/>
    <col min="10258" max="10258" width="11.5703125" style="104" customWidth="1"/>
    <col min="10259" max="10259" width="2.28515625" style="104" customWidth="1"/>
    <col min="10260" max="10260" width="41" style="104" customWidth="1"/>
    <col min="10261" max="10261" width="14.28515625" style="104" customWidth="1"/>
    <col min="10262" max="10263" width="11.5703125" style="104" customWidth="1"/>
    <col min="10264" max="10264" width="21.85546875" style="104" customWidth="1"/>
    <col min="10265" max="10456" width="11.42578125" style="104"/>
    <col min="10457" max="10457" width="21.85546875" style="104" customWidth="1"/>
    <col min="10458" max="10458" width="13.85546875" style="104" customWidth="1"/>
    <col min="10459" max="10459" width="38.7109375" style="104" customWidth="1"/>
    <col min="10460" max="10460" width="3" style="104" bestFit="1" customWidth="1"/>
    <col min="10461" max="10461" width="32.28515625" style="104" customWidth="1"/>
    <col min="10462" max="10462" width="46.28515625" style="104" customWidth="1"/>
    <col min="10463" max="10463" width="19" style="104" customWidth="1"/>
    <col min="10464" max="10464" width="11.42578125" style="104"/>
    <col min="10465" max="10465" width="17.7109375" style="104" customWidth="1"/>
    <col min="10466" max="10466" width="11.42578125" style="104"/>
    <col min="10467" max="10467" width="22.28515625" style="104" customWidth="1"/>
    <col min="10468" max="10468" width="5.28515625" style="104" customWidth="1"/>
    <col min="10469" max="10469" width="36.28515625" style="104" customWidth="1"/>
    <col min="10470" max="10470" width="5.7109375" style="104" customWidth="1"/>
    <col min="10471" max="10471" width="11.42578125" style="104"/>
    <col min="10472" max="10472" width="20.7109375" style="104" customWidth="1"/>
    <col min="10473" max="10473" width="4.85546875" style="104" customWidth="1"/>
    <col min="10474" max="10474" width="11.42578125" style="104"/>
    <col min="10475" max="10475" width="24.7109375" style="104" customWidth="1"/>
    <col min="10476" max="10476" width="12.28515625" style="104" customWidth="1"/>
    <col min="10477" max="10477" width="11.42578125" style="104"/>
    <col min="10478" max="10478" width="3.42578125" style="104" customWidth="1"/>
    <col min="10479" max="10479" width="11.42578125" style="104"/>
    <col min="10480" max="10480" width="17.7109375" style="104" customWidth="1"/>
    <col min="10481" max="10481" width="3.42578125" style="104" customWidth="1"/>
    <col min="10482" max="10482" width="11.42578125" style="104"/>
    <col min="10483" max="10483" width="23.7109375" style="104" customWidth="1"/>
    <col min="10484" max="10484" width="10" style="104" customWidth="1"/>
    <col min="10485" max="10485" width="11.42578125" style="104"/>
    <col min="10486" max="10487" width="14.7109375" style="104" customWidth="1"/>
    <col min="10488" max="10488" width="12.85546875" style="104" customWidth="1"/>
    <col min="10489" max="10489" width="3.28515625" style="104" customWidth="1"/>
    <col min="10490" max="10490" width="30.28515625" style="104" customWidth="1"/>
    <col min="10491" max="10491" width="5" style="104" customWidth="1"/>
    <col min="10492" max="10492" width="11.42578125" style="104"/>
    <col min="10493" max="10493" width="14.28515625" style="104" customWidth="1"/>
    <col min="10494" max="10494" width="5.7109375" style="104" customWidth="1"/>
    <col min="10495" max="10495" width="11.42578125" style="104"/>
    <col min="10496" max="10496" width="17.28515625" style="104" customWidth="1"/>
    <col min="10497" max="10497" width="12.7109375" style="104" customWidth="1"/>
    <col min="10498" max="10498" width="11.42578125" style="104"/>
    <col min="10499" max="10499" width="5.28515625" style="104" customWidth="1"/>
    <col min="10500" max="10500" width="11.42578125" style="104"/>
    <col min="10501" max="10501" width="17" style="104" customWidth="1"/>
    <col min="10502" max="10502" width="6.28515625" style="104" customWidth="1"/>
    <col min="10503" max="10503" width="11.42578125" style="104"/>
    <col min="10504" max="10504" width="14.28515625" style="104" customWidth="1"/>
    <col min="10505" max="10505" width="7.5703125" style="104" customWidth="1"/>
    <col min="10506" max="10506" width="11.42578125" style="104"/>
    <col min="10507" max="10508" width="14.28515625" style="104" customWidth="1"/>
    <col min="10509" max="10509" width="20.85546875" style="104" customWidth="1"/>
    <col min="10510" max="10510" width="14.42578125" style="104" customWidth="1"/>
    <col min="10511" max="10511" width="15" style="104" customWidth="1"/>
    <col min="10512" max="10512" width="2.7109375" style="104" customWidth="1"/>
    <col min="10513" max="10513" width="11.7109375" style="104" customWidth="1"/>
    <col min="10514" max="10514" width="11.5703125" style="104" customWidth="1"/>
    <col min="10515" max="10515" width="2.28515625" style="104" customWidth="1"/>
    <col min="10516" max="10516" width="41" style="104" customWidth="1"/>
    <col min="10517" max="10517" width="14.28515625" style="104" customWidth="1"/>
    <col min="10518" max="10519" width="11.5703125" style="104" customWidth="1"/>
    <col min="10520" max="10520" width="21.85546875" style="104" customWidth="1"/>
    <col min="10521" max="10712" width="11.42578125" style="104"/>
    <col min="10713" max="10713" width="21.85546875" style="104" customWidth="1"/>
    <col min="10714" max="10714" width="13.85546875" style="104" customWidth="1"/>
    <col min="10715" max="10715" width="38.7109375" style="104" customWidth="1"/>
    <col min="10716" max="10716" width="3" style="104" bestFit="1" customWidth="1"/>
    <col min="10717" max="10717" width="32.28515625" style="104" customWidth="1"/>
    <col min="10718" max="10718" width="46.28515625" style="104" customWidth="1"/>
    <col min="10719" max="10719" width="19" style="104" customWidth="1"/>
    <col min="10720" max="10720" width="11.42578125" style="104"/>
    <col min="10721" max="10721" width="17.7109375" style="104" customWidth="1"/>
    <col min="10722" max="10722" width="11.42578125" style="104"/>
    <col min="10723" max="10723" width="22.28515625" style="104" customWidth="1"/>
    <col min="10724" max="10724" width="5.28515625" style="104" customWidth="1"/>
    <col min="10725" max="10725" width="36.28515625" style="104" customWidth="1"/>
    <col min="10726" max="10726" width="5.7109375" style="104" customWidth="1"/>
    <col min="10727" max="10727" width="11.42578125" style="104"/>
    <col min="10728" max="10728" width="20.7109375" style="104" customWidth="1"/>
    <col min="10729" max="10729" width="4.85546875" style="104" customWidth="1"/>
    <col min="10730" max="10730" width="11.42578125" style="104"/>
    <col min="10731" max="10731" width="24.7109375" style="104" customWidth="1"/>
    <col min="10732" max="10732" width="12.28515625" style="104" customWidth="1"/>
    <col min="10733" max="10733" width="11.42578125" style="104"/>
    <col min="10734" max="10734" width="3.42578125" style="104" customWidth="1"/>
    <col min="10735" max="10735" width="11.42578125" style="104"/>
    <col min="10736" max="10736" width="17.7109375" style="104" customWidth="1"/>
    <col min="10737" max="10737" width="3.42578125" style="104" customWidth="1"/>
    <col min="10738" max="10738" width="11.42578125" style="104"/>
    <col min="10739" max="10739" width="23.7109375" style="104" customWidth="1"/>
    <col min="10740" max="10740" width="10" style="104" customWidth="1"/>
    <col min="10741" max="10741" width="11.42578125" style="104"/>
    <col min="10742" max="10743" width="14.7109375" style="104" customWidth="1"/>
    <col min="10744" max="10744" width="12.85546875" style="104" customWidth="1"/>
    <col min="10745" max="10745" width="3.28515625" style="104" customWidth="1"/>
    <col min="10746" max="10746" width="30.28515625" style="104" customWidth="1"/>
    <col min="10747" max="10747" width="5" style="104" customWidth="1"/>
    <col min="10748" max="10748" width="11.42578125" style="104"/>
    <col min="10749" max="10749" width="14.28515625" style="104" customWidth="1"/>
    <col min="10750" max="10750" width="5.7109375" style="104" customWidth="1"/>
    <col min="10751" max="10751" width="11.42578125" style="104"/>
    <col min="10752" max="10752" width="17.28515625" style="104" customWidth="1"/>
    <col min="10753" max="10753" width="12.7109375" style="104" customWidth="1"/>
    <col min="10754" max="10754" width="11.42578125" style="104"/>
    <col min="10755" max="10755" width="5.28515625" style="104" customWidth="1"/>
    <col min="10756" max="10756" width="11.42578125" style="104"/>
    <col min="10757" max="10757" width="17" style="104" customWidth="1"/>
    <col min="10758" max="10758" width="6.28515625" style="104" customWidth="1"/>
    <col min="10759" max="10759" width="11.42578125" style="104"/>
    <col min="10760" max="10760" width="14.28515625" style="104" customWidth="1"/>
    <col min="10761" max="10761" width="7.5703125" style="104" customWidth="1"/>
    <col min="10762" max="10762" width="11.42578125" style="104"/>
    <col min="10763" max="10764" width="14.28515625" style="104" customWidth="1"/>
    <col min="10765" max="10765" width="20.85546875" style="104" customWidth="1"/>
    <col min="10766" max="10766" width="14.42578125" style="104" customWidth="1"/>
    <col min="10767" max="10767" width="15" style="104" customWidth="1"/>
    <col min="10768" max="10768" width="2.7109375" style="104" customWidth="1"/>
    <col min="10769" max="10769" width="11.7109375" style="104" customWidth="1"/>
    <col min="10770" max="10770" width="11.5703125" style="104" customWidth="1"/>
    <col min="10771" max="10771" width="2.28515625" style="104" customWidth="1"/>
    <col min="10772" max="10772" width="41" style="104" customWidth="1"/>
    <col min="10773" max="10773" width="14.28515625" style="104" customWidth="1"/>
    <col min="10774" max="10775" width="11.5703125" style="104" customWidth="1"/>
    <col min="10776" max="10776" width="21.85546875" style="104" customWidth="1"/>
    <col min="10777" max="10968" width="11.42578125" style="104"/>
    <col min="10969" max="10969" width="21.85546875" style="104" customWidth="1"/>
    <col min="10970" max="10970" width="13.85546875" style="104" customWidth="1"/>
    <col min="10971" max="10971" width="38.7109375" style="104" customWidth="1"/>
    <col min="10972" max="10972" width="3" style="104" bestFit="1" customWidth="1"/>
    <col min="10973" max="10973" width="32.28515625" style="104" customWidth="1"/>
    <col min="10974" max="10974" width="46.28515625" style="104" customWidth="1"/>
    <col min="10975" max="10975" width="19" style="104" customWidth="1"/>
    <col min="10976" max="10976" width="11.42578125" style="104"/>
    <col min="10977" max="10977" width="17.7109375" style="104" customWidth="1"/>
    <col min="10978" max="10978" width="11.42578125" style="104"/>
    <col min="10979" max="10979" width="22.28515625" style="104" customWidth="1"/>
    <col min="10980" max="10980" width="5.28515625" style="104" customWidth="1"/>
    <col min="10981" max="10981" width="36.28515625" style="104" customWidth="1"/>
    <col min="10982" max="10982" width="5.7109375" style="104" customWidth="1"/>
    <col min="10983" max="10983" width="11.42578125" style="104"/>
    <col min="10984" max="10984" width="20.7109375" style="104" customWidth="1"/>
    <col min="10985" max="10985" width="4.85546875" style="104" customWidth="1"/>
    <col min="10986" max="10986" width="11.42578125" style="104"/>
    <col min="10987" max="10987" width="24.7109375" style="104" customWidth="1"/>
    <col min="10988" max="10988" width="12.28515625" style="104" customWidth="1"/>
    <col min="10989" max="10989" width="11.42578125" style="104"/>
    <col min="10990" max="10990" width="3.42578125" style="104" customWidth="1"/>
    <col min="10991" max="10991" width="11.42578125" style="104"/>
    <col min="10992" max="10992" width="17.7109375" style="104" customWidth="1"/>
    <col min="10993" max="10993" width="3.42578125" style="104" customWidth="1"/>
    <col min="10994" max="10994" width="11.42578125" style="104"/>
    <col min="10995" max="10995" width="23.7109375" style="104" customWidth="1"/>
    <col min="10996" max="10996" width="10" style="104" customWidth="1"/>
    <col min="10997" max="10997" width="11.42578125" style="104"/>
    <col min="10998" max="10999" width="14.7109375" style="104" customWidth="1"/>
    <col min="11000" max="11000" width="12.85546875" style="104" customWidth="1"/>
    <col min="11001" max="11001" width="3.28515625" style="104" customWidth="1"/>
    <col min="11002" max="11002" width="30.28515625" style="104" customWidth="1"/>
    <col min="11003" max="11003" width="5" style="104" customWidth="1"/>
    <col min="11004" max="11004" width="11.42578125" style="104"/>
    <col min="11005" max="11005" width="14.28515625" style="104" customWidth="1"/>
    <col min="11006" max="11006" width="5.7109375" style="104" customWidth="1"/>
    <col min="11007" max="11007" width="11.42578125" style="104"/>
    <col min="11008" max="11008" width="17.28515625" style="104" customWidth="1"/>
    <col min="11009" max="11009" width="12.7109375" style="104" customWidth="1"/>
    <col min="11010" max="11010" width="11.42578125" style="104"/>
    <col min="11011" max="11011" width="5.28515625" style="104" customWidth="1"/>
    <col min="11012" max="11012" width="11.42578125" style="104"/>
    <col min="11013" max="11013" width="17" style="104" customWidth="1"/>
    <col min="11014" max="11014" width="6.28515625" style="104" customWidth="1"/>
    <col min="11015" max="11015" width="11.42578125" style="104"/>
    <col min="11016" max="11016" width="14.28515625" style="104" customWidth="1"/>
    <col min="11017" max="11017" width="7.5703125" style="104" customWidth="1"/>
    <col min="11018" max="11018" width="11.42578125" style="104"/>
    <col min="11019" max="11020" width="14.28515625" style="104" customWidth="1"/>
    <col min="11021" max="11021" width="20.85546875" style="104" customWidth="1"/>
    <col min="11022" max="11022" width="14.42578125" style="104" customWidth="1"/>
    <col min="11023" max="11023" width="15" style="104" customWidth="1"/>
    <col min="11024" max="11024" width="2.7109375" style="104" customWidth="1"/>
    <col min="11025" max="11025" width="11.7109375" style="104" customWidth="1"/>
    <col min="11026" max="11026" width="11.5703125" style="104" customWidth="1"/>
    <col min="11027" max="11027" width="2.28515625" style="104" customWidth="1"/>
    <col min="11028" max="11028" width="41" style="104" customWidth="1"/>
    <col min="11029" max="11029" width="14.28515625" style="104" customWidth="1"/>
    <col min="11030" max="11031" width="11.5703125" style="104" customWidth="1"/>
    <col min="11032" max="11032" width="21.85546875" style="104" customWidth="1"/>
    <col min="11033" max="11224" width="11.42578125" style="104"/>
    <col min="11225" max="11225" width="21.85546875" style="104" customWidth="1"/>
    <col min="11226" max="11226" width="13.85546875" style="104" customWidth="1"/>
    <col min="11227" max="11227" width="38.7109375" style="104" customWidth="1"/>
    <col min="11228" max="11228" width="3" style="104" bestFit="1" customWidth="1"/>
    <col min="11229" max="11229" width="32.28515625" style="104" customWidth="1"/>
    <col min="11230" max="11230" width="46.28515625" style="104" customWidth="1"/>
    <col min="11231" max="11231" width="19" style="104" customWidth="1"/>
    <col min="11232" max="11232" width="11.42578125" style="104"/>
    <col min="11233" max="11233" width="17.7109375" style="104" customWidth="1"/>
    <col min="11234" max="11234" width="11.42578125" style="104"/>
    <col min="11235" max="11235" width="22.28515625" style="104" customWidth="1"/>
    <col min="11236" max="11236" width="5.28515625" style="104" customWidth="1"/>
    <col min="11237" max="11237" width="36.28515625" style="104" customWidth="1"/>
    <col min="11238" max="11238" width="5.7109375" style="104" customWidth="1"/>
    <col min="11239" max="11239" width="11.42578125" style="104"/>
    <col min="11240" max="11240" width="20.7109375" style="104" customWidth="1"/>
    <col min="11241" max="11241" width="4.85546875" style="104" customWidth="1"/>
    <col min="11242" max="11242" width="11.42578125" style="104"/>
    <col min="11243" max="11243" width="24.7109375" style="104" customWidth="1"/>
    <col min="11244" max="11244" width="12.28515625" style="104" customWidth="1"/>
    <col min="11245" max="11245" width="11.42578125" style="104"/>
    <col min="11246" max="11246" width="3.42578125" style="104" customWidth="1"/>
    <col min="11247" max="11247" width="11.42578125" style="104"/>
    <col min="11248" max="11248" width="17.7109375" style="104" customWidth="1"/>
    <col min="11249" max="11249" width="3.42578125" style="104" customWidth="1"/>
    <col min="11250" max="11250" width="11.42578125" style="104"/>
    <col min="11251" max="11251" width="23.7109375" style="104" customWidth="1"/>
    <col min="11252" max="11252" width="10" style="104" customWidth="1"/>
    <col min="11253" max="11253" width="11.42578125" style="104"/>
    <col min="11254" max="11255" width="14.7109375" style="104" customWidth="1"/>
    <col min="11256" max="11256" width="12.85546875" style="104" customWidth="1"/>
    <col min="11257" max="11257" width="3.28515625" style="104" customWidth="1"/>
    <col min="11258" max="11258" width="30.28515625" style="104" customWidth="1"/>
    <col min="11259" max="11259" width="5" style="104" customWidth="1"/>
    <col min="11260" max="11260" width="11.42578125" style="104"/>
    <col min="11261" max="11261" width="14.28515625" style="104" customWidth="1"/>
    <col min="11262" max="11262" width="5.7109375" style="104" customWidth="1"/>
    <col min="11263" max="11263" width="11.42578125" style="104"/>
    <col min="11264" max="11264" width="17.28515625" style="104" customWidth="1"/>
    <col min="11265" max="11265" width="12.7109375" style="104" customWidth="1"/>
    <col min="11266" max="11266" width="11.42578125" style="104"/>
    <col min="11267" max="11267" width="5.28515625" style="104" customWidth="1"/>
    <col min="11268" max="11268" width="11.42578125" style="104"/>
    <col min="11269" max="11269" width="17" style="104" customWidth="1"/>
    <col min="11270" max="11270" width="6.28515625" style="104" customWidth="1"/>
    <col min="11271" max="11271" width="11.42578125" style="104"/>
    <col min="11272" max="11272" width="14.28515625" style="104" customWidth="1"/>
    <col min="11273" max="11273" width="7.5703125" style="104" customWidth="1"/>
    <col min="11274" max="11274" width="11.42578125" style="104"/>
    <col min="11275" max="11276" width="14.28515625" style="104" customWidth="1"/>
    <col min="11277" max="11277" width="20.85546875" style="104" customWidth="1"/>
    <col min="11278" max="11278" width="14.42578125" style="104" customWidth="1"/>
    <col min="11279" max="11279" width="15" style="104" customWidth="1"/>
    <col min="11280" max="11280" width="2.7109375" style="104" customWidth="1"/>
    <col min="11281" max="11281" width="11.7109375" style="104" customWidth="1"/>
    <col min="11282" max="11282" width="11.5703125" style="104" customWidth="1"/>
    <col min="11283" max="11283" width="2.28515625" style="104" customWidth="1"/>
    <col min="11284" max="11284" width="41" style="104" customWidth="1"/>
    <col min="11285" max="11285" width="14.28515625" style="104" customWidth="1"/>
    <col min="11286" max="11287" width="11.5703125" style="104" customWidth="1"/>
    <col min="11288" max="11288" width="21.85546875" style="104" customWidth="1"/>
    <col min="11289" max="11480" width="11.42578125" style="104"/>
    <col min="11481" max="11481" width="21.85546875" style="104" customWidth="1"/>
    <col min="11482" max="11482" width="13.85546875" style="104" customWidth="1"/>
    <col min="11483" max="11483" width="38.7109375" style="104" customWidth="1"/>
    <col min="11484" max="11484" width="3" style="104" bestFit="1" customWidth="1"/>
    <col min="11485" max="11485" width="32.28515625" style="104" customWidth="1"/>
    <col min="11486" max="11486" width="46.28515625" style="104" customWidth="1"/>
    <col min="11487" max="11487" width="19" style="104" customWidth="1"/>
    <col min="11488" max="11488" width="11.42578125" style="104"/>
    <col min="11489" max="11489" width="17.7109375" style="104" customWidth="1"/>
    <col min="11490" max="11490" width="11.42578125" style="104"/>
    <col min="11491" max="11491" width="22.28515625" style="104" customWidth="1"/>
    <col min="11492" max="11492" width="5.28515625" style="104" customWidth="1"/>
    <col min="11493" max="11493" width="36.28515625" style="104" customWidth="1"/>
    <col min="11494" max="11494" width="5.7109375" style="104" customWidth="1"/>
    <col min="11495" max="11495" width="11.42578125" style="104"/>
    <col min="11496" max="11496" width="20.7109375" style="104" customWidth="1"/>
    <col min="11497" max="11497" width="4.85546875" style="104" customWidth="1"/>
    <col min="11498" max="11498" width="11.42578125" style="104"/>
    <col min="11499" max="11499" width="24.7109375" style="104" customWidth="1"/>
    <col min="11500" max="11500" width="12.28515625" style="104" customWidth="1"/>
    <col min="11501" max="11501" width="11.42578125" style="104"/>
    <col min="11502" max="11502" width="3.42578125" style="104" customWidth="1"/>
    <col min="11503" max="11503" width="11.42578125" style="104"/>
    <col min="11504" max="11504" width="17.7109375" style="104" customWidth="1"/>
    <col min="11505" max="11505" width="3.42578125" style="104" customWidth="1"/>
    <col min="11506" max="11506" width="11.42578125" style="104"/>
    <col min="11507" max="11507" width="23.7109375" style="104" customWidth="1"/>
    <col min="11508" max="11508" width="10" style="104" customWidth="1"/>
    <col min="11509" max="11509" width="11.42578125" style="104"/>
    <col min="11510" max="11511" width="14.7109375" style="104" customWidth="1"/>
    <col min="11512" max="11512" width="12.85546875" style="104" customWidth="1"/>
    <col min="11513" max="11513" width="3.28515625" style="104" customWidth="1"/>
    <col min="11514" max="11514" width="30.28515625" style="104" customWidth="1"/>
    <col min="11515" max="11515" width="5" style="104" customWidth="1"/>
    <col min="11516" max="11516" width="11.42578125" style="104"/>
    <col min="11517" max="11517" width="14.28515625" style="104" customWidth="1"/>
    <col min="11518" max="11518" width="5.7109375" style="104" customWidth="1"/>
    <col min="11519" max="11519" width="11.42578125" style="104"/>
    <col min="11520" max="11520" width="17.28515625" style="104" customWidth="1"/>
    <col min="11521" max="11521" width="12.7109375" style="104" customWidth="1"/>
    <col min="11522" max="11522" width="11.42578125" style="104"/>
    <col min="11523" max="11523" width="5.28515625" style="104" customWidth="1"/>
    <col min="11524" max="11524" width="11.42578125" style="104"/>
    <col min="11525" max="11525" width="17" style="104" customWidth="1"/>
    <col min="11526" max="11526" width="6.28515625" style="104" customWidth="1"/>
    <col min="11527" max="11527" width="11.42578125" style="104"/>
    <col min="11528" max="11528" width="14.28515625" style="104" customWidth="1"/>
    <col min="11529" max="11529" width="7.5703125" style="104" customWidth="1"/>
    <col min="11530" max="11530" width="11.42578125" style="104"/>
    <col min="11531" max="11532" width="14.28515625" style="104" customWidth="1"/>
    <col min="11533" max="11533" width="20.85546875" style="104" customWidth="1"/>
    <col min="11534" max="11534" width="14.42578125" style="104" customWidth="1"/>
    <col min="11535" max="11535" width="15" style="104" customWidth="1"/>
    <col min="11536" max="11536" width="2.7109375" style="104" customWidth="1"/>
    <col min="11537" max="11537" width="11.7109375" style="104" customWidth="1"/>
    <col min="11538" max="11538" width="11.5703125" style="104" customWidth="1"/>
    <col min="11539" max="11539" width="2.28515625" style="104" customWidth="1"/>
    <col min="11540" max="11540" width="41" style="104" customWidth="1"/>
    <col min="11541" max="11541" width="14.28515625" style="104" customWidth="1"/>
    <col min="11542" max="11543" width="11.5703125" style="104" customWidth="1"/>
    <col min="11544" max="11544" width="21.85546875" style="104" customWidth="1"/>
    <col min="11545" max="11736" width="11.42578125" style="104"/>
    <col min="11737" max="11737" width="21.85546875" style="104" customWidth="1"/>
    <col min="11738" max="11738" width="13.85546875" style="104" customWidth="1"/>
    <col min="11739" max="11739" width="38.7109375" style="104" customWidth="1"/>
    <col min="11740" max="11740" width="3" style="104" bestFit="1" customWidth="1"/>
    <col min="11741" max="11741" width="32.28515625" style="104" customWidth="1"/>
    <col min="11742" max="11742" width="46.28515625" style="104" customWidth="1"/>
    <col min="11743" max="11743" width="19" style="104" customWidth="1"/>
    <col min="11744" max="11744" width="11.42578125" style="104"/>
    <col min="11745" max="11745" width="17.7109375" style="104" customWidth="1"/>
    <col min="11746" max="11746" width="11.42578125" style="104"/>
    <col min="11747" max="11747" width="22.28515625" style="104" customWidth="1"/>
    <col min="11748" max="11748" width="5.28515625" style="104" customWidth="1"/>
    <col min="11749" max="11749" width="36.28515625" style="104" customWidth="1"/>
    <col min="11750" max="11750" width="5.7109375" style="104" customWidth="1"/>
    <col min="11751" max="11751" width="11.42578125" style="104"/>
    <col min="11752" max="11752" width="20.7109375" style="104" customWidth="1"/>
    <col min="11753" max="11753" width="4.85546875" style="104" customWidth="1"/>
    <col min="11754" max="11754" width="11.42578125" style="104"/>
    <col min="11755" max="11755" width="24.7109375" style="104" customWidth="1"/>
    <col min="11756" max="11756" width="12.28515625" style="104" customWidth="1"/>
    <col min="11757" max="11757" width="11.42578125" style="104"/>
    <col min="11758" max="11758" width="3.42578125" style="104" customWidth="1"/>
    <col min="11759" max="11759" width="11.42578125" style="104"/>
    <col min="11760" max="11760" width="17.7109375" style="104" customWidth="1"/>
    <col min="11761" max="11761" width="3.42578125" style="104" customWidth="1"/>
    <col min="11762" max="11762" width="11.42578125" style="104"/>
    <col min="11763" max="11763" width="23.7109375" style="104" customWidth="1"/>
    <col min="11764" max="11764" width="10" style="104" customWidth="1"/>
    <col min="11765" max="11765" width="11.42578125" style="104"/>
    <col min="11766" max="11767" width="14.7109375" style="104" customWidth="1"/>
    <col min="11768" max="11768" width="12.85546875" style="104" customWidth="1"/>
    <col min="11769" max="11769" width="3.28515625" style="104" customWidth="1"/>
    <col min="11770" max="11770" width="30.28515625" style="104" customWidth="1"/>
    <col min="11771" max="11771" width="5" style="104" customWidth="1"/>
    <col min="11772" max="11772" width="11.42578125" style="104"/>
    <col min="11773" max="11773" width="14.28515625" style="104" customWidth="1"/>
    <col min="11774" max="11774" width="5.7109375" style="104" customWidth="1"/>
    <col min="11775" max="11775" width="11.42578125" style="104"/>
    <col min="11776" max="11776" width="17.28515625" style="104" customWidth="1"/>
    <col min="11777" max="11777" width="12.7109375" style="104" customWidth="1"/>
    <col min="11778" max="11778" width="11.42578125" style="104"/>
    <col min="11779" max="11779" width="5.28515625" style="104" customWidth="1"/>
    <col min="11780" max="11780" width="11.42578125" style="104"/>
    <col min="11781" max="11781" width="17" style="104" customWidth="1"/>
    <col min="11782" max="11782" width="6.28515625" style="104" customWidth="1"/>
    <col min="11783" max="11783" width="11.42578125" style="104"/>
    <col min="11784" max="11784" width="14.28515625" style="104" customWidth="1"/>
    <col min="11785" max="11785" width="7.5703125" style="104" customWidth="1"/>
    <col min="11786" max="11786" width="11.42578125" style="104"/>
    <col min="11787" max="11788" width="14.28515625" style="104" customWidth="1"/>
    <col min="11789" max="11789" width="20.85546875" style="104" customWidth="1"/>
    <col min="11790" max="11790" width="14.42578125" style="104" customWidth="1"/>
    <col min="11791" max="11791" width="15" style="104" customWidth="1"/>
    <col min="11792" max="11792" width="2.7109375" style="104" customWidth="1"/>
    <col min="11793" max="11793" width="11.7109375" style="104" customWidth="1"/>
    <col min="11794" max="11794" width="11.5703125" style="104" customWidth="1"/>
    <col min="11795" max="11795" width="2.28515625" style="104" customWidth="1"/>
    <col min="11796" max="11796" width="41" style="104" customWidth="1"/>
    <col min="11797" max="11797" width="14.28515625" style="104" customWidth="1"/>
    <col min="11798" max="11799" width="11.5703125" style="104" customWidth="1"/>
    <col min="11800" max="11800" width="21.85546875" style="104" customWidth="1"/>
    <col min="11801" max="11992" width="11.42578125" style="104"/>
    <col min="11993" max="11993" width="21.85546875" style="104" customWidth="1"/>
    <col min="11994" max="11994" width="13.85546875" style="104" customWidth="1"/>
    <col min="11995" max="11995" width="38.7109375" style="104" customWidth="1"/>
    <col min="11996" max="11996" width="3" style="104" bestFit="1" customWidth="1"/>
    <col min="11997" max="11997" width="32.28515625" style="104" customWidth="1"/>
    <col min="11998" max="11998" width="46.28515625" style="104" customWidth="1"/>
    <col min="11999" max="11999" width="19" style="104" customWidth="1"/>
    <col min="12000" max="12000" width="11.42578125" style="104"/>
    <col min="12001" max="12001" width="17.7109375" style="104" customWidth="1"/>
    <col min="12002" max="12002" width="11.42578125" style="104"/>
    <col min="12003" max="12003" width="22.28515625" style="104" customWidth="1"/>
    <col min="12004" max="12004" width="5.28515625" style="104" customWidth="1"/>
    <col min="12005" max="12005" width="36.28515625" style="104" customWidth="1"/>
    <col min="12006" max="12006" width="5.7109375" style="104" customWidth="1"/>
    <col min="12007" max="12007" width="11.42578125" style="104"/>
    <col min="12008" max="12008" width="20.7109375" style="104" customWidth="1"/>
    <col min="12009" max="12009" width="4.85546875" style="104" customWidth="1"/>
    <col min="12010" max="12010" width="11.42578125" style="104"/>
    <col min="12011" max="12011" width="24.7109375" style="104" customWidth="1"/>
    <col min="12012" max="12012" width="12.28515625" style="104" customWidth="1"/>
    <col min="12013" max="12013" width="11.42578125" style="104"/>
    <col min="12014" max="12014" width="3.42578125" style="104" customWidth="1"/>
    <col min="12015" max="12015" width="11.42578125" style="104"/>
    <col min="12016" max="12016" width="17.7109375" style="104" customWidth="1"/>
    <col min="12017" max="12017" width="3.42578125" style="104" customWidth="1"/>
    <col min="12018" max="12018" width="11.42578125" style="104"/>
    <col min="12019" max="12019" width="23.7109375" style="104" customWidth="1"/>
    <col min="12020" max="12020" width="10" style="104" customWidth="1"/>
    <col min="12021" max="12021" width="11.42578125" style="104"/>
    <col min="12022" max="12023" width="14.7109375" style="104" customWidth="1"/>
    <col min="12024" max="12024" width="12.85546875" style="104" customWidth="1"/>
    <col min="12025" max="12025" width="3.28515625" style="104" customWidth="1"/>
    <col min="12026" max="12026" width="30.28515625" style="104" customWidth="1"/>
    <col min="12027" max="12027" width="5" style="104" customWidth="1"/>
    <col min="12028" max="12028" width="11.42578125" style="104"/>
    <col min="12029" max="12029" width="14.28515625" style="104" customWidth="1"/>
    <col min="12030" max="12030" width="5.7109375" style="104" customWidth="1"/>
    <col min="12031" max="12031" width="11.42578125" style="104"/>
    <col min="12032" max="12032" width="17.28515625" style="104" customWidth="1"/>
    <col min="12033" max="12033" width="12.7109375" style="104" customWidth="1"/>
    <col min="12034" max="12034" width="11.42578125" style="104"/>
    <col min="12035" max="12035" width="5.28515625" style="104" customWidth="1"/>
    <col min="12036" max="12036" width="11.42578125" style="104"/>
    <col min="12037" max="12037" width="17" style="104" customWidth="1"/>
    <col min="12038" max="12038" width="6.28515625" style="104" customWidth="1"/>
    <col min="12039" max="12039" width="11.42578125" style="104"/>
    <col min="12040" max="12040" width="14.28515625" style="104" customWidth="1"/>
    <col min="12041" max="12041" width="7.5703125" style="104" customWidth="1"/>
    <col min="12042" max="12042" width="11.42578125" style="104"/>
    <col min="12043" max="12044" width="14.28515625" style="104" customWidth="1"/>
    <col min="12045" max="12045" width="20.85546875" style="104" customWidth="1"/>
    <col min="12046" max="12046" width="14.42578125" style="104" customWidth="1"/>
    <col min="12047" max="12047" width="15" style="104" customWidth="1"/>
    <col min="12048" max="12048" width="2.7109375" style="104" customWidth="1"/>
    <col min="12049" max="12049" width="11.7109375" style="104" customWidth="1"/>
    <col min="12050" max="12050" width="11.5703125" style="104" customWidth="1"/>
    <col min="12051" max="12051" width="2.28515625" style="104" customWidth="1"/>
    <col min="12052" max="12052" width="41" style="104" customWidth="1"/>
    <col min="12053" max="12053" width="14.28515625" style="104" customWidth="1"/>
    <col min="12054" max="12055" width="11.5703125" style="104" customWidth="1"/>
    <col min="12056" max="12056" width="21.85546875" style="104" customWidth="1"/>
    <col min="12057" max="12248" width="11.42578125" style="104"/>
    <col min="12249" max="12249" width="21.85546875" style="104" customWidth="1"/>
    <col min="12250" max="12250" width="13.85546875" style="104" customWidth="1"/>
    <col min="12251" max="12251" width="38.7109375" style="104" customWidth="1"/>
    <col min="12252" max="12252" width="3" style="104" bestFit="1" customWidth="1"/>
    <col min="12253" max="12253" width="32.28515625" style="104" customWidth="1"/>
    <col min="12254" max="12254" width="46.28515625" style="104" customWidth="1"/>
    <col min="12255" max="12255" width="19" style="104" customWidth="1"/>
    <col min="12256" max="12256" width="11.42578125" style="104"/>
    <col min="12257" max="12257" width="17.7109375" style="104" customWidth="1"/>
    <col min="12258" max="12258" width="11.42578125" style="104"/>
    <col min="12259" max="12259" width="22.28515625" style="104" customWidth="1"/>
    <col min="12260" max="12260" width="5.28515625" style="104" customWidth="1"/>
    <col min="12261" max="12261" width="36.28515625" style="104" customWidth="1"/>
    <col min="12262" max="12262" width="5.7109375" style="104" customWidth="1"/>
    <col min="12263" max="12263" width="11.42578125" style="104"/>
    <col min="12264" max="12264" width="20.7109375" style="104" customWidth="1"/>
    <col min="12265" max="12265" width="4.85546875" style="104" customWidth="1"/>
    <col min="12266" max="12266" width="11.42578125" style="104"/>
    <col min="12267" max="12267" width="24.7109375" style="104" customWidth="1"/>
    <col min="12268" max="12268" width="12.28515625" style="104" customWidth="1"/>
    <col min="12269" max="12269" width="11.42578125" style="104"/>
    <col min="12270" max="12270" width="3.42578125" style="104" customWidth="1"/>
    <col min="12271" max="12271" width="11.42578125" style="104"/>
    <col min="12272" max="12272" width="17.7109375" style="104" customWidth="1"/>
    <col min="12273" max="12273" width="3.42578125" style="104" customWidth="1"/>
    <col min="12274" max="12274" width="11.42578125" style="104"/>
    <col min="12275" max="12275" width="23.7109375" style="104" customWidth="1"/>
    <col min="12276" max="12276" width="10" style="104" customWidth="1"/>
    <col min="12277" max="12277" width="11.42578125" style="104"/>
    <col min="12278" max="12279" width="14.7109375" style="104" customWidth="1"/>
    <col min="12280" max="12280" width="12.85546875" style="104" customWidth="1"/>
    <col min="12281" max="12281" width="3.28515625" style="104" customWidth="1"/>
    <col min="12282" max="12282" width="30.28515625" style="104" customWidth="1"/>
    <col min="12283" max="12283" width="5" style="104" customWidth="1"/>
    <col min="12284" max="12284" width="11.42578125" style="104"/>
    <col min="12285" max="12285" width="14.28515625" style="104" customWidth="1"/>
    <col min="12286" max="12286" width="5.7109375" style="104" customWidth="1"/>
    <col min="12287" max="12287" width="11.42578125" style="104"/>
    <col min="12288" max="12288" width="17.28515625" style="104" customWidth="1"/>
    <col min="12289" max="12289" width="12.7109375" style="104" customWidth="1"/>
    <col min="12290" max="12290" width="11.42578125" style="104"/>
    <col min="12291" max="12291" width="5.28515625" style="104" customWidth="1"/>
    <col min="12292" max="12292" width="11.42578125" style="104"/>
    <col min="12293" max="12293" width="17" style="104" customWidth="1"/>
    <col min="12294" max="12294" width="6.28515625" style="104" customWidth="1"/>
    <col min="12295" max="12295" width="11.42578125" style="104"/>
    <col min="12296" max="12296" width="14.28515625" style="104" customWidth="1"/>
    <col min="12297" max="12297" width="7.5703125" style="104" customWidth="1"/>
    <col min="12298" max="12298" width="11.42578125" style="104"/>
    <col min="12299" max="12300" width="14.28515625" style="104" customWidth="1"/>
    <col min="12301" max="12301" width="20.85546875" style="104" customWidth="1"/>
    <col min="12302" max="12302" width="14.42578125" style="104" customWidth="1"/>
    <col min="12303" max="12303" width="15" style="104" customWidth="1"/>
    <col min="12304" max="12304" width="2.7109375" style="104" customWidth="1"/>
    <col min="12305" max="12305" width="11.7109375" style="104" customWidth="1"/>
    <col min="12306" max="12306" width="11.5703125" style="104" customWidth="1"/>
    <col min="12307" max="12307" width="2.28515625" style="104" customWidth="1"/>
    <col min="12308" max="12308" width="41" style="104" customWidth="1"/>
    <col min="12309" max="12309" width="14.28515625" style="104" customWidth="1"/>
    <col min="12310" max="12311" width="11.5703125" style="104" customWidth="1"/>
    <col min="12312" max="12312" width="21.85546875" style="104" customWidth="1"/>
    <col min="12313" max="12504" width="11.42578125" style="104"/>
    <col min="12505" max="12505" width="21.85546875" style="104" customWidth="1"/>
    <col min="12506" max="12506" width="13.85546875" style="104" customWidth="1"/>
    <col min="12507" max="12507" width="38.7109375" style="104" customWidth="1"/>
    <col min="12508" max="12508" width="3" style="104" bestFit="1" customWidth="1"/>
    <col min="12509" max="12509" width="32.28515625" style="104" customWidth="1"/>
    <col min="12510" max="12510" width="46.28515625" style="104" customWidth="1"/>
    <col min="12511" max="12511" width="19" style="104" customWidth="1"/>
    <col min="12512" max="12512" width="11.42578125" style="104"/>
    <col min="12513" max="12513" width="17.7109375" style="104" customWidth="1"/>
    <col min="12514" max="12514" width="11.42578125" style="104"/>
    <col min="12515" max="12515" width="22.28515625" style="104" customWidth="1"/>
    <col min="12516" max="12516" width="5.28515625" style="104" customWidth="1"/>
    <col min="12517" max="12517" width="36.28515625" style="104" customWidth="1"/>
    <col min="12518" max="12518" width="5.7109375" style="104" customWidth="1"/>
    <col min="12519" max="12519" width="11.42578125" style="104"/>
    <col min="12520" max="12520" width="20.7109375" style="104" customWidth="1"/>
    <col min="12521" max="12521" width="4.85546875" style="104" customWidth="1"/>
    <col min="12522" max="12522" width="11.42578125" style="104"/>
    <col min="12523" max="12523" width="24.7109375" style="104" customWidth="1"/>
    <col min="12524" max="12524" width="12.28515625" style="104" customWidth="1"/>
    <col min="12525" max="12525" width="11.42578125" style="104"/>
    <col min="12526" max="12526" width="3.42578125" style="104" customWidth="1"/>
    <col min="12527" max="12527" width="11.42578125" style="104"/>
    <col min="12528" max="12528" width="17.7109375" style="104" customWidth="1"/>
    <col min="12529" max="12529" width="3.42578125" style="104" customWidth="1"/>
    <col min="12530" max="12530" width="11.42578125" style="104"/>
    <col min="12531" max="12531" width="23.7109375" style="104" customWidth="1"/>
    <col min="12532" max="12532" width="10" style="104" customWidth="1"/>
    <col min="12533" max="12533" width="11.42578125" style="104"/>
    <col min="12534" max="12535" width="14.7109375" style="104" customWidth="1"/>
    <col min="12536" max="12536" width="12.85546875" style="104" customWidth="1"/>
    <col min="12537" max="12537" width="3.28515625" style="104" customWidth="1"/>
    <col min="12538" max="12538" width="30.28515625" style="104" customWidth="1"/>
    <col min="12539" max="12539" width="5" style="104" customWidth="1"/>
    <col min="12540" max="12540" width="11.42578125" style="104"/>
    <col min="12541" max="12541" width="14.28515625" style="104" customWidth="1"/>
    <col min="12542" max="12542" width="5.7109375" style="104" customWidth="1"/>
    <col min="12543" max="12543" width="11.42578125" style="104"/>
    <col min="12544" max="12544" width="17.28515625" style="104" customWidth="1"/>
    <col min="12545" max="12545" width="12.7109375" style="104" customWidth="1"/>
    <col min="12546" max="12546" width="11.42578125" style="104"/>
    <col min="12547" max="12547" width="5.28515625" style="104" customWidth="1"/>
    <col min="12548" max="12548" width="11.42578125" style="104"/>
    <col min="12549" max="12549" width="17" style="104" customWidth="1"/>
    <col min="12550" max="12550" width="6.28515625" style="104" customWidth="1"/>
    <col min="12551" max="12551" width="11.42578125" style="104"/>
    <col min="12552" max="12552" width="14.28515625" style="104" customWidth="1"/>
    <col min="12553" max="12553" width="7.5703125" style="104" customWidth="1"/>
    <col min="12554" max="12554" width="11.42578125" style="104"/>
    <col min="12555" max="12556" width="14.28515625" style="104" customWidth="1"/>
    <col min="12557" max="12557" width="20.85546875" style="104" customWidth="1"/>
    <col min="12558" max="12558" width="14.42578125" style="104" customWidth="1"/>
    <col min="12559" max="12559" width="15" style="104" customWidth="1"/>
    <col min="12560" max="12560" width="2.7109375" style="104" customWidth="1"/>
    <col min="12561" max="12561" width="11.7109375" style="104" customWidth="1"/>
    <col min="12562" max="12562" width="11.5703125" style="104" customWidth="1"/>
    <col min="12563" max="12563" width="2.28515625" style="104" customWidth="1"/>
    <col min="12564" max="12564" width="41" style="104" customWidth="1"/>
    <col min="12565" max="12565" width="14.28515625" style="104" customWidth="1"/>
    <col min="12566" max="12567" width="11.5703125" style="104" customWidth="1"/>
    <col min="12568" max="12568" width="21.85546875" style="104" customWidth="1"/>
    <col min="12569" max="12760" width="11.42578125" style="104"/>
    <col min="12761" max="12761" width="21.85546875" style="104" customWidth="1"/>
    <col min="12762" max="12762" width="13.85546875" style="104" customWidth="1"/>
    <col min="12763" max="12763" width="38.7109375" style="104" customWidth="1"/>
    <col min="12764" max="12764" width="3" style="104" bestFit="1" customWidth="1"/>
    <col min="12765" max="12765" width="32.28515625" style="104" customWidth="1"/>
    <col min="12766" max="12766" width="46.28515625" style="104" customWidth="1"/>
    <col min="12767" max="12767" width="19" style="104" customWidth="1"/>
    <col min="12768" max="12768" width="11.42578125" style="104"/>
    <col min="12769" max="12769" width="17.7109375" style="104" customWidth="1"/>
    <col min="12770" max="12770" width="11.42578125" style="104"/>
    <col min="12771" max="12771" width="22.28515625" style="104" customWidth="1"/>
    <col min="12772" max="12772" width="5.28515625" style="104" customWidth="1"/>
    <col min="12773" max="12773" width="36.28515625" style="104" customWidth="1"/>
    <col min="12774" max="12774" width="5.7109375" style="104" customWidth="1"/>
    <col min="12775" max="12775" width="11.42578125" style="104"/>
    <col min="12776" max="12776" width="20.7109375" style="104" customWidth="1"/>
    <col min="12777" max="12777" width="4.85546875" style="104" customWidth="1"/>
    <col min="12778" max="12778" width="11.42578125" style="104"/>
    <col min="12779" max="12779" width="24.7109375" style="104" customWidth="1"/>
    <col min="12780" max="12780" width="12.28515625" style="104" customWidth="1"/>
    <col min="12781" max="12781" width="11.42578125" style="104"/>
    <col min="12782" max="12782" width="3.42578125" style="104" customWidth="1"/>
    <col min="12783" max="12783" width="11.42578125" style="104"/>
    <col min="12784" max="12784" width="17.7109375" style="104" customWidth="1"/>
    <col min="12785" max="12785" width="3.42578125" style="104" customWidth="1"/>
    <col min="12786" max="12786" width="11.42578125" style="104"/>
    <col min="12787" max="12787" width="23.7109375" style="104" customWidth="1"/>
    <col min="12788" max="12788" width="10" style="104" customWidth="1"/>
    <col min="12789" max="12789" width="11.42578125" style="104"/>
    <col min="12790" max="12791" width="14.7109375" style="104" customWidth="1"/>
    <col min="12792" max="12792" width="12.85546875" style="104" customWidth="1"/>
    <col min="12793" max="12793" width="3.28515625" style="104" customWidth="1"/>
    <col min="12794" max="12794" width="30.28515625" style="104" customWidth="1"/>
    <col min="12795" max="12795" width="5" style="104" customWidth="1"/>
    <col min="12796" max="12796" width="11.42578125" style="104"/>
    <col min="12797" max="12797" width="14.28515625" style="104" customWidth="1"/>
    <col min="12798" max="12798" width="5.7109375" style="104" customWidth="1"/>
    <col min="12799" max="12799" width="11.42578125" style="104"/>
    <col min="12800" max="12800" width="17.28515625" style="104" customWidth="1"/>
    <col min="12801" max="12801" width="12.7109375" style="104" customWidth="1"/>
    <col min="12802" max="12802" width="11.42578125" style="104"/>
    <col min="12803" max="12803" width="5.28515625" style="104" customWidth="1"/>
    <col min="12804" max="12804" width="11.42578125" style="104"/>
    <col min="12805" max="12805" width="17" style="104" customWidth="1"/>
    <col min="12806" max="12806" width="6.28515625" style="104" customWidth="1"/>
    <col min="12807" max="12807" width="11.42578125" style="104"/>
    <col min="12808" max="12808" width="14.28515625" style="104" customWidth="1"/>
    <col min="12809" max="12809" width="7.5703125" style="104" customWidth="1"/>
    <col min="12810" max="12810" width="11.42578125" style="104"/>
    <col min="12811" max="12812" width="14.28515625" style="104" customWidth="1"/>
    <col min="12813" max="12813" width="20.85546875" style="104" customWidth="1"/>
    <col min="12814" max="12814" width="14.42578125" style="104" customWidth="1"/>
    <col min="12815" max="12815" width="15" style="104" customWidth="1"/>
    <col min="12816" max="12816" width="2.7109375" style="104" customWidth="1"/>
    <col min="12817" max="12817" width="11.7109375" style="104" customWidth="1"/>
    <col min="12818" max="12818" width="11.5703125" style="104" customWidth="1"/>
    <col min="12819" max="12819" width="2.28515625" style="104" customWidth="1"/>
    <col min="12820" max="12820" width="41" style="104" customWidth="1"/>
    <col min="12821" max="12821" width="14.28515625" style="104" customWidth="1"/>
    <col min="12822" max="12823" width="11.5703125" style="104" customWidth="1"/>
    <col min="12824" max="12824" width="21.85546875" style="104" customWidth="1"/>
    <col min="12825" max="13016" width="11.42578125" style="104"/>
    <col min="13017" max="13017" width="21.85546875" style="104" customWidth="1"/>
    <col min="13018" max="13018" width="13.85546875" style="104" customWidth="1"/>
    <col min="13019" max="13019" width="38.7109375" style="104" customWidth="1"/>
    <col min="13020" max="13020" width="3" style="104" bestFit="1" customWidth="1"/>
    <col min="13021" max="13021" width="32.28515625" style="104" customWidth="1"/>
    <col min="13022" max="13022" width="46.28515625" style="104" customWidth="1"/>
    <col min="13023" max="13023" width="19" style="104" customWidth="1"/>
    <col min="13024" max="13024" width="11.42578125" style="104"/>
    <col min="13025" max="13025" width="17.7109375" style="104" customWidth="1"/>
    <col min="13026" max="13026" width="11.42578125" style="104"/>
    <col min="13027" max="13027" width="22.28515625" style="104" customWidth="1"/>
    <col min="13028" max="13028" width="5.28515625" style="104" customWidth="1"/>
    <col min="13029" max="13029" width="36.28515625" style="104" customWidth="1"/>
    <col min="13030" max="13030" width="5.7109375" style="104" customWidth="1"/>
    <col min="13031" max="13031" width="11.42578125" style="104"/>
    <col min="13032" max="13032" width="20.7109375" style="104" customWidth="1"/>
    <col min="13033" max="13033" width="4.85546875" style="104" customWidth="1"/>
    <col min="13034" max="13034" width="11.42578125" style="104"/>
    <col min="13035" max="13035" width="24.7109375" style="104" customWidth="1"/>
    <col min="13036" max="13036" width="12.28515625" style="104" customWidth="1"/>
    <col min="13037" max="13037" width="11.42578125" style="104"/>
    <col min="13038" max="13038" width="3.42578125" style="104" customWidth="1"/>
    <col min="13039" max="13039" width="11.42578125" style="104"/>
    <col min="13040" max="13040" width="17.7109375" style="104" customWidth="1"/>
    <col min="13041" max="13041" width="3.42578125" style="104" customWidth="1"/>
    <col min="13042" max="13042" width="11.42578125" style="104"/>
    <col min="13043" max="13043" width="23.7109375" style="104" customWidth="1"/>
    <col min="13044" max="13044" width="10" style="104" customWidth="1"/>
    <col min="13045" max="13045" width="11.42578125" style="104"/>
    <col min="13046" max="13047" width="14.7109375" style="104" customWidth="1"/>
    <col min="13048" max="13048" width="12.85546875" style="104" customWidth="1"/>
    <col min="13049" max="13049" width="3.28515625" style="104" customWidth="1"/>
    <col min="13050" max="13050" width="30.28515625" style="104" customWidth="1"/>
    <col min="13051" max="13051" width="5" style="104" customWidth="1"/>
    <col min="13052" max="13052" width="11.42578125" style="104"/>
    <col min="13053" max="13053" width="14.28515625" style="104" customWidth="1"/>
    <col min="13054" max="13054" width="5.7109375" style="104" customWidth="1"/>
    <col min="13055" max="13055" width="11.42578125" style="104"/>
    <col min="13056" max="13056" width="17.28515625" style="104" customWidth="1"/>
    <col min="13057" max="13057" width="12.7109375" style="104" customWidth="1"/>
    <col min="13058" max="13058" width="11.42578125" style="104"/>
    <col min="13059" max="13059" width="5.28515625" style="104" customWidth="1"/>
    <col min="13060" max="13060" width="11.42578125" style="104"/>
    <col min="13061" max="13061" width="17" style="104" customWidth="1"/>
    <col min="13062" max="13062" width="6.28515625" style="104" customWidth="1"/>
    <col min="13063" max="13063" width="11.42578125" style="104"/>
    <col min="13064" max="13064" width="14.28515625" style="104" customWidth="1"/>
    <col min="13065" max="13065" width="7.5703125" style="104" customWidth="1"/>
    <col min="13066" max="13066" width="11.42578125" style="104"/>
    <col min="13067" max="13068" width="14.28515625" style="104" customWidth="1"/>
    <col min="13069" max="13069" width="20.85546875" style="104" customWidth="1"/>
    <col min="13070" max="13070" width="14.42578125" style="104" customWidth="1"/>
    <col min="13071" max="13071" width="15" style="104" customWidth="1"/>
    <col min="13072" max="13072" width="2.7109375" style="104" customWidth="1"/>
    <col min="13073" max="13073" width="11.7109375" style="104" customWidth="1"/>
    <col min="13074" max="13074" width="11.5703125" style="104" customWidth="1"/>
    <col min="13075" max="13075" width="2.28515625" style="104" customWidth="1"/>
    <col min="13076" max="13076" width="41" style="104" customWidth="1"/>
    <col min="13077" max="13077" width="14.28515625" style="104" customWidth="1"/>
    <col min="13078" max="13079" width="11.5703125" style="104" customWidth="1"/>
    <col min="13080" max="13080" width="21.85546875" style="104" customWidth="1"/>
    <col min="13081" max="13272" width="11.42578125" style="104"/>
    <col min="13273" max="13273" width="21.85546875" style="104" customWidth="1"/>
    <col min="13274" max="13274" width="13.85546875" style="104" customWidth="1"/>
    <col min="13275" max="13275" width="38.7109375" style="104" customWidth="1"/>
    <col min="13276" max="13276" width="3" style="104" bestFit="1" customWidth="1"/>
    <col min="13277" max="13277" width="32.28515625" style="104" customWidth="1"/>
    <col min="13278" max="13278" width="46.28515625" style="104" customWidth="1"/>
    <col min="13279" max="13279" width="19" style="104" customWidth="1"/>
    <col min="13280" max="13280" width="11.42578125" style="104"/>
    <col min="13281" max="13281" width="17.7109375" style="104" customWidth="1"/>
    <col min="13282" max="13282" width="11.42578125" style="104"/>
    <col min="13283" max="13283" width="22.28515625" style="104" customWidth="1"/>
    <col min="13284" max="13284" width="5.28515625" style="104" customWidth="1"/>
    <col min="13285" max="13285" width="36.28515625" style="104" customWidth="1"/>
    <col min="13286" max="13286" width="5.7109375" style="104" customWidth="1"/>
    <col min="13287" max="13287" width="11.42578125" style="104"/>
    <col min="13288" max="13288" width="20.7109375" style="104" customWidth="1"/>
    <col min="13289" max="13289" width="4.85546875" style="104" customWidth="1"/>
    <col min="13290" max="13290" width="11.42578125" style="104"/>
    <col min="13291" max="13291" width="24.7109375" style="104" customWidth="1"/>
    <col min="13292" max="13292" width="12.28515625" style="104" customWidth="1"/>
    <col min="13293" max="13293" width="11.42578125" style="104"/>
    <col min="13294" max="13294" width="3.42578125" style="104" customWidth="1"/>
    <col min="13295" max="13295" width="11.42578125" style="104"/>
    <col min="13296" max="13296" width="17.7109375" style="104" customWidth="1"/>
    <col min="13297" max="13297" width="3.42578125" style="104" customWidth="1"/>
    <col min="13298" max="13298" width="11.42578125" style="104"/>
    <col min="13299" max="13299" width="23.7109375" style="104" customWidth="1"/>
    <col min="13300" max="13300" width="10" style="104" customWidth="1"/>
    <col min="13301" max="13301" width="11.42578125" style="104"/>
    <col min="13302" max="13303" width="14.7109375" style="104" customWidth="1"/>
    <col min="13304" max="13304" width="12.85546875" style="104" customWidth="1"/>
    <col min="13305" max="13305" width="3.28515625" style="104" customWidth="1"/>
    <col min="13306" max="13306" width="30.28515625" style="104" customWidth="1"/>
    <col min="13307" max="13307" width="5" style="104" customWidth="1"/>
    <col min="13308" max="13308" width="11.42578125" style="104"/>
    <col min="13309" max="13309" width="14.28515625" style="104" customWidth="1"/>
    <col min="13310" max="13310" width="5.7109375" style="104" customWidth="1"/>
    <col min="13311" max="13311" width="11.42578125" style="104"/>
    <col min="13312" max="13312" width="17.28515625" style="104" customWidth="1"/>
    <col min="13313" max="13313" width="12.7109375" style="104" customWidth="1"/>
    <col min="13314" max="13314" width="11.42578125" style="104"/>
    <col min="13315" max="13315" width="5.28515625" style="104" customWidth="1"/>
    <col min="13316" max="13316" width="11.42578125" style="104"/>
    <col min="13317" max="13317" width="17" style="104" customWidth="1"/>
    <col min="13318" max="13318" width="6.28515625" style="104" customWidth="1"/>
    <col min="13319" max="13319" width="11.42578125" style="104"/>
    <col min="13320" max="13320" width="14.28515625" style="104" customWidth="1"/>
    <col min="13321" max="13321" width="7.5703125" style="104" customWidth="1"/>
    <col min="13322" max="13322" width="11.42578125" style="104"/>
    <col min="13323" max="13324" width="14.28515625" style="104" customWidth="1"/>
    <col min="13325" max="13325" width="20.85546875" style="104" customWidth="1"/>
    <col min="13326" max="13326" width="14.42578125" style="104" customWidth="1"/>
    <col min="13327" max="13327" width="15" style="104" customWidth="1"/>
    <col min="13328" max="13328" width="2.7109375" style="104" customWidth="1"/>
    <col min="13329" max="13329" width="11.7109375" style="104" customWidth="1"/>
    <col min="13330" max="13330" width="11.5703125" style="104" customWidth="1"/>
    <col min="13331" max="13331" width="2.28515625" style="104" customWidth="1"/>
    <col min="13332" max="13332" width="41" style="104" customWidth="1"/>
    <col min="13333" max="13333" width="14.28515625" style="104" customWidth="1"/>
    <col min="13334" max="13335" width="11.5703125" style="104" customWidth="1"/>
    <col min="13336" max="13336" width="21.85546875" style="104" customWidth="1"/>
    <col min="13337" max="13528" width="11.42578125" style="104"/>
    <col min="13529" max="13529" width="21.85546875" style="104" customWidth="1"/>
    <col min="13530" max="13530" width="13.85546875" style="104" customWidth="1"/>
    <col min="13531" max="13531" width="38.7109375" style="104" customWidth="1"/>
    <col min="13532" max="13532" width="3" style="104" bestFit="1" customWidth="1"/>
    <col min="13533" max="13533" width="32.28515625" style="104" customWidth="1"/>
    <col min="13534" max="13534" width="46.28515625" style="104" customWidth="1"/>
    <col min="13535" max="13535" width="19" style="104" customWidth="1"/>
    <col min="13536" max="13536" width="11.42578125" style="104"/>
    <col min="13537" max="13537" width="17.7109375" style="104" customWidth="1"/>
    <col min="13538" max="13538" width="11.42578125" style="104"/>
    <col min="13539" max="13539" width="22.28515625" style="104" customWidth="1"/>
    <col min="13540" max="13540" width="5.28515625" style="104" customWidth="1"/>
    <col min="13541" max="13541" width="36.28515625" style="104" customWidth="1"/>
    <col min="13542" max="13542" width="5.7109375" style="104" customWidth="1"/>
    <col min="13543" max="13543" width="11.42578125" style="104"/>
    <col min="13544" max="13544" width="20.7109375" style="104" customWidth="1"/>
    <col min="13545" max="13545" width="4.85546875" style="104" customWidth="1"/>
    <col min="13546" max="13546" width="11.42578125" style="104"/>
    <col min="13547" max="13547" width="24.7109375" style="104" customWidth="1"/>
    <col min="13548" max="13548" width="12.28515625" style="104" customWidth="1"/>
    <col min="13549" max="13549" width="11.42578125" style="104"/>
    <col min="13550" max="13550" width="3.42578125" style="104" customWidth="1"/>
    <col min="13551" max="13551" width="11.42578125" style="104"/>
    <col min="13552" max="13552" width="17.7109375" style="104" customWidth="1"/>
    <col min="13553" max="13553" width="3.42578125" style="104" customWidth="1"/>
    <col min="13554" max="13554" width="11.42578125" style="104"/>
    <col min="13555" max="13555" width="23.7109375" style="104" customWidth="1"/>
    <col min="13556" max="13556" width="10" style="104" customWidth="1"/>
    <col min="13557" max="13557" width="11.42578125" style="104"/>
    <col min="13558" max="13559" width="14.7109375" style="104" customWidth="1"/>
    <col min="13560" max="13560" width="12.85546875" style="104" customWidth="1"/>
    <col min="13561" max="13561" width="3.28515625" style="104" customWidth="1"/>
    <col min="13562" max="13562" width="30.28515625" style="104" customWidth="1"/>
    <col min="13563" max="13563" width="5" style="104" customWidth="1"/>
    <col min="13564" max="13564" width="11.42578125" style="104"/>
    <col min="13565" max="13565" width="14.28515625" style="104" customWidth="1"/>
    <col min="13566" max="13566" width="5.7109375" style="104" customWidth="1"/>
    <col min="13567" max="13567" width="11.42578125" style="104"/>
    <col min="13568" max="13568" width="17.28515625" style="104" customWidth="1"/>
    <col min="13569" max="13569" width="12.7109375" style="104" customWidth="1"/>
    <col min="13570" max="13570" width="11.42578125" style="104"/>
    <col min="13571" max="13571" width="5.28515625" style="104" customWidth="1"/>
    <col min="13572" max="13572" width="11.42578125" style="104"/>
    <col min="13573" max="13573" width="17" style="104" customWidth="1"/>
    <col min="13574" max="13574" width="6.28515625" style="104" customWidth="1"/>
    <col min="13575" max="13575" width="11.42578125" style="104"/>
    <col min="13576" max="13576" width="14.28515625" style="104" customWidth="1"/>
    <col min="13577" max="13577" width="7.5703125" style="104" customWidth="1"/>
    <col min="13578" max="13578" width="11.42578125" style="104"/>
    <col min="13579" max="13580" width="14.28515625" style="104" customWidth="1"/>
    <col min="13581" max="13581" width="20.85546875" style="104" customWidth="1"/>
    <col min="13582" max="13582" width="14.42578125" style="104" customWidth="1"/>
    <col min="13583" max="13583" width="15" style="104" customWidth="1"/>
    <col min="13584" max="13584" width="2.7109375" style="104" customWidth="1"/>
    <col min="13585" max="13585" width="11.7109375" style="104" customWidth="1"/>
    <col min="13586" max="13586" width="11.5703125" style="104" customWidth="1"/>
    <col min="13587" max="13587" width="2.28515625" style="104" customWidth="1"/>
    <col min="13588" max="13588" width="41" style="104" customWidth="1"/>
    <col min="13589" max="13589" width="14.28515625" style="104" customWidth="1"/>
    <col min="13590" max="13591" width="11.5703125" style="104" customWidth="1"/>
    <col min="13592" max="13592" width="21.85546875" style="104" customWidth="1"/>
    <col min="13593" max="13784" width="11.42578125" style="104"/>
    <col min="13785" max="13785" width="21.85546875" style="104" customWidth="1"/>
    <col min="13786" max="13786" width="13.85546875" style="104" customWidth="1"/>
    <col min="13787" max="13787" width="38.7109375" style="104" customWidth="1"/>
    <col min="13788" max="13788" width="3" style="104" bestFit="1" customWidth="1"/>
    <col min="13789" max="13789" width="32.28515625" style="104" customWidth="1"/>
    <col min="13790" max="13790" width="46.28515625" style="104" customWidth="1"/>
    <col min="13791" max="13791" width="19" style="104" customWidth="1"/>
    <col min="13792" max="13792" width="11.42578125" style="104"/>
    <col min="13793" max="13793" width="17.7109375" style="104" customWidth="1"/>
    <col min="13794" max="13794" width="11.42578125" style="104"/>
    <col min="13795" max="13795" width="22.28515625" style="104" customWidth="1"/>
    <col min="13796" max="13796" width="5.28515625" style="104" customWidth="1"/>
    <col min="13797" max="13797" width="36.28515625" style="104" customWidth="1"/>
    <col min="13798" max="13798" width="5.7109375" style="104" customWidth="1"/>
    <col min="13799" max="13799" width="11.42578125" style="104"/>
    <col min="13800" max="13800" width="20.7109375" style="104" customWidth="1"/>
    <col min="13801" max="13801" width="4.85546875" style="104" customWidth="1"/>
    <col min="13802" max="13802" width="11.42578125" style="104"/>
    <col min="13803" max="13803" width="24.7109375" style="104" customWidth="1"/>
    <col min="13804" max="13804" width="12.28515625" style="104" customWidth="1"/>
    <col min="13805" max="13805" width="11.42578125" style="104"/>
    <col min="13806" max="13806" width="3.42578125" style="104" customWidth="1"/>
    <col min="13807" max="13807" width="11.42578125" style="104"/>
    <col min="13808" max="13808" width="17.7109375" style="104" customWidth="1"/>
    <col min="13809" max="13809" width="3.42578125" style="104" customWidth="1"/>
    <col min="13810" max="13810" width="11.42578125" style="104"/>
    <col min="13811" max="13811" width="23.7109375" style="104" customWidth="1"/>
    <col min="13812" max="13812" width="10" style="104" customWidth="1"/>
    <col min="13813" max="13813" width="11.42578125" style="104"/>
    <col min="13814" max="13815" width="14.7109375" style="104" customWidth="1"/>
    <col min="13816" max="13816" width="12.85546875" style="104" customWidth="1"/>
    <col min="13817" max="13817" width="3.28515625" style="104" customWidth="1"/>
    <col min="13818" max="13818" width="30.28515625" style="104" customWidth="1"/>
    <col min="13819" max="13819" width="5" style="104" customWidth="1"/>
    <col min="13820" max="13820" width="11.42578125" style="104"/>
    <col min="13821" max="13821" width="14.28515625" style="104" customWidth="1"/>
    <col min="13822" max="13822" width="5.7109375" style="104" customWidth="1"/>
    <col min="13823" max="13823" width="11.42578125" style="104"/>
    <col min="13824" max="13824" width="17.28515625" style="104" customWidth="1"/>
    <col min="13825" max="13825" width="12.7109375" style="104" customWidth="1"/>
    <col min="13826" max="13826" width="11.42578125" style="104"/>
    <col min="13827" max="13827" width="5.28515625" style="104" customWidth="1"/>
    <col min="13828" max="13828" width="11.42578125" style="104"/>
    <col min="13829" max="13829" width="17" style="104" customWidth="1"/>
    <col min="13830" max="13830" width="6.28515625" style="104" customWidth="1"/>
    <col min="13831" max="13831" width="11.42578125" style="104"/>
    <col min="13832" max="13832" width="14.28515625" style="104" customWidth="1"/>
    <col min="13833" max="13833" width="7.5703125" style="104" customWidth="1"/>
    <col min="13834" max="13834" width="11.42578125" style="104"/>
    <col min="13835" max="13836" width="14.28515625" style="104" customWidth="1"/>
    <col min="13837" max="13837" width="20.85546875" style="104" customWidth="1"/>
    <col min="13838" max="13838" width="14.42578125" style="104" customWidth="1"/>
    <col min="13839" max="13839" width="15" style="104" customWidth="1"/>
    <col min="13840" max="13840" width="2.7109375" style="104" customWidth="1"/>
    <col min="13841" max="13841" width="11.7109375" style="104" customWidth="1"/>
    <col min="13842" max="13842" width="11.5703125" style="104" customWidth="1"/>
    <col min="13843" max="13843" width="2.28515625" style="104" customWidth="1"/>
    <col min="13844" max="13844" width="41" style="104" customWidth="1"/>
    <col min="13845" max="13845" width="14.28515625" style="104" customWidth="1"/>
    <col min="13846" max="13847" width="11.5703125" style="104" customWidth="1"/>
    <col min="13848" max="13848" width="21.85546875" style="104" customWidth="1"/>
    <col min="13849" max="14040" width="11.42578125" style="104"/>
    <col min="14041" max="14041" width="21.85546875" style="104" customWidth="1"/>
    <col min="14042" max="14042" width="13.85546875" style="104" customWidth="1"/>
    <col min="14043" max="14043" width="38.7109375" style="104" customWidth="1"/>
    <col min="14044" max="14044" width="3" style="104" bestFit="1" customWidth="1"/>
    <col min="14045" max="14045" width="32.28515625" style="104" customWidth="1"/>
    <col min="14046" max="14046" width="46.28515625" style="104" customWidth="1"/>
    <col min="14047" max="14047" width="19" style="104" customWidth="1"/>
    <col min="14048" max="14048" width="11.42578125" style="104"/>
    <col min="14049" max="14049" width="17.7109375" style="104" customWidth="1"/>
    <col min="14050" max="14050" width="11.42578125" style="104"/>
    <col min="14051" max="14051" width="22.28515625" style="104" customWidth="1"/>
    <col min="14052" max="14052" width="5.28515625" style="104" customWidth="1"/>
    <col min="14053" max="14053" width="36.28515625" style="104" customWidth="1"/>
    <col min="14054" max="14054" width="5.7109375" style="104" customWidth="1"/>
    <col min="14055" max="14055" width="11.42578125" style="104"/>
    <col min="14056" max="14056" width="20.7109375" style="104" customWidth="1"/>
    <col min="14057" max="14057" width="4.85546875" style="104" customWidth="1"/>
    <col min="14058" max="14058" width="11.42578125" style="104"/>
    <col min="14059" max="14059" width="24.7109375" style="104" customWidth="1"/>
    <col min="14060" max="14060" width="12.28515625" style="104" customWidth="1"/>
    <col min="14061" max="14061" width="11.42578125" style="104"/>
    <col min="14062" max="14062" width="3.42578125" style="104" customWidth="1"/>
    <col min="14063" max="14063" width="11.42578125" style="104"/>
    <col min="14064" max="14064" width="17.7109375" style="104" customWidth="1"/>
    <col min="14065" max="14065" width="3.42578125" style="104" customWidth="1"/>
    <col min="14066" max="14066" width="11.42578125" style="104"/>
    <col min="14067" max="14067" width="23.7109375" style="104" customWidth="1"/>
    <col min="14068" max="14068" width="10" style="104" customWidth="1"/>
    <col min="14069" max="14069" width="11.42578125" style="104"/>
    <col min="14070" max="14071" width="14.7109375" style="104" customWidth="1"/>
    <col min="14072" max="14072" width="12.85546875" style="104" customWidth="1"/>
    <col min="14073" max="14073" width="3.28515625" style="104" customWidth="1"/>
    <col min="14074" max="14074" width="30.28515625" style="104" customWidth="1"/>
    <col min="14075" max="14075" width="5" style="104" customWidth="1"/>
    <col min="14076" max="14076" width="11.42578125" style="104"/>
    <col min="14077" max="14077" width="14.28515625" style="104" customWidth="1"/>
    <col min="14078" max="14078" width="5.7109375" style="104" customWidth="1"/>
    <col min="14079" max="14079" width="11.42578125" style="104"/>
    <col min="14080" max="14080" width="17.28515625" style="104" customWidth="1"/>
    <col min="14081" max="14081" width="12.7109375" style="104" customWidth="1"/>
    <col min="14082" max="14082" width="11.42578125" style="104"/>
    <col min="14083" max="14083" width="5.28515625" style="104" customWidth="1"/>
    <col min="14084" max="14084" width="11.42578125" style="104"/>
    <col min="14085" max="14085" width="17" style="104" customWidth="1"/>
    <col min="14086" max="14086" width="6.28515625" style="104" customWidth="1"/>
    <col min="14087" max="14087" width="11.42578125" style="104"/>
    <col min="14088" max="14088" width="14.28515625" style="104" customWidth="1"/>
    <col min="14089" max="14089" width="7.5703125" style="104" customWidth="1"/>
    <col min="14090" max="14090" width="11.42578125" style="104"/>
    <col min="14091" max="14092" width="14.28515625" style="104" customWidth="1"/>
    <col min="14093" max="14093" width="20.85546875" style="104" customWidth="1"/>
    <col min="14094" max="14094" width="14.42578125" style="104" customWidth="1"/>
    <col min="14095" max="14095" width="15" style="104" customWidth="1"/>
    <col min="14096" max="14096" width="2.7109375" style="104" customWidth="1"/>
    <col min="14097" max="14097" width="11.7109375" style="104" customWidth="1"/>
    <col min="14098" max="14098" width="11.5703125" style="104" customWidth="1"/>
    <col min="14099" max="14099" width="2.28515625" style="104" customWidth="1"/>
    <col min="14100" max="14100" width="41" style="104" customWidth="1"/>
    <col min="14101" max="14101" width="14.28515625" style="104" customWidth="1"/>
    <col min="14102" max="14103" width="11.5703125" style="104" customWidth="1"/>
    <col min="14104" max="14104" width="21.85546875" style="104" customWidth="1"/>
    <col min="14105" max="14296" width="11.42578125" style="104"/>
    <col min="14297" max="14297" width="21.85546875" style="104" customWidth="1"/>
    <col min="14298" max="14298" width="13.85546875" style="104" customWidth="1"/>
    <col min="14299" max="14299" width="38.7109375" style="104" customWidth="1"/>
    <col min="14300" max="14300" width="3" style="104" bestFit="1" customWidth="1"/>
    <col min="14301" max="14301" width="32.28515625" style="104" customWidth="1"/>
    <col min="14302" max="14302" width="46.28515625" style="104" customWidth="1"/>
    <col min="14303" max="14303" width="19" style="104" customWidth="1"/>
    <col min="14304" max="14304" width="11.42578125" style="104"/>
    <col min="14305" max="14305" width="17.7109375" style="104" customWidth="1"/>
    <col min="14306" max="14306" width="11.42578125" style="104"/>
    <col min="14307" max="14307" width="22.28515625" style="104" customWidth="1"/>
    <col min="14308" max="14308" width="5.28515625" style="104" customWidth="1"/>
    <col min="14309" max="14309" width="36.28515625" style="104" customWidth="1"/>
    <col min="14310" max="14310" width="5.7109375" style="104" customWidth="1"/>
    <col min="14311" max="14311" width="11.42578125" style="104"/>
    <col min="14312" max="14312" width="20.7109375" style="104" customWidth="1"/>
    <col min="14313" max="14313" width="4.85546875" style="104" customWidth="1"/>
    <col min="14314" max="14314" width="11.42578125" style="104"/>
    <col min="14315" max="14315" width="24.7109375" style="104" customWidth="1"/>
    <col min="14316" max="14316" width="12.28515625" style="104" customWidth="1"/>
    <col min="14317" max="14317" width="11.42578125" style="104"/>
    <col min="14318" max="14318" width="3.42578125" style="104" customWidth="1"/>
    <col min="14319" max="14319" width="11.42578125" style="104"/>
    <col min="14320" max="14320" width="17.7109375" style="104" customWidth="1"/>
    <col min="14321" max="14321" width="3.42578125" style="104" customWidth="1"/>
    <col min="14322" max="14322" width="11.42578125" style="104"/>
    <col min="14323" max="14323" width="23.7109375" style="104" customWidth="1"/>
    <col min="14324" max="14324" width="10" style="104" customWidth="1"/>
    <col min="14325" max="14325" width="11.42578125" style="104"/>
    <col min="14326" max="14327" width="14.7109375" style="104" customWidth="1"/>
    <col min="14328" max="14328" width="12.85546875" style="104" customWidth="1"/>
    <col min="14329" max="14329" width="3.28515625" style="104" customWidth="1"/>
    <col min="14330" max="14330" width="30.28515625" style="104" customWidth="1"/>
    <col min="14331" max="14331" width="5" style="104" customWidth="1"/>
    <col min="14332" max="14332" width="11.42578125" style="104"/>
    <col min="14333" max="14333" width="14.28515625" style="104" customWidth="1"/>
    <col min="14334" max="14334" width="5.7109375" style="104" customWidth="1"/>
    <col min="14335" max="14335" width="11.42578125" style="104"/>
    <col min="14336" max="14336" width="17.28515625" style="104" customWidth="1"/>
    <col min="14337" max="14337" width="12.7109375" style="104" customWidth="1"/>
    <col min="14338" max="14338" width="11.42578125" style="104"/>
    <col min="14339" max="14339" width="5.28515625" style="104" customWidth="1"/>
    <col min="14340" max="14340" width="11.42578125" style="104"/>
    <col min="14341" max="14341" width="17" style="104" customWidth="1"/>
    <col min="14342" max="14342" width="6.28515625" style="104" customWidth="1"/>
    <col min="14343" max="14343" width="11.42578125" style="104"/>
    <col min="14344" max="14344" width="14.28515625" style="104" customWidth="1"/>
    <col min="14345" max="14345" width="7.5703125" style="104" customWidth="1"/>
    <col min="14346" max="14346" width="11.42578125" style="104"/>
    <col min="14347" max="14348" width="14.28515625" style="104" customWidth="1"/>
    <col min="14349" max="14349" width="20.85546875" style="104" customWidth="1"/>
    <col min="14350" max="14350" width="14.42578125" style="104" customWidth="1"/>
    <col min="14351" max="14351" width="15" style="104" customWidth="1"/>
    <col min="14352" max="14352" width="2.7109375" style="104" customWidth="1"/>
    <col min="14353" max="14353" width="11.7109375" style="104" customWidth="1"/>
    <col min="14354" max="14354" width="11.5703125" style="104" customWidth="1"/>
    <col min="14355" max="14355" width="2.28515625" style="104" customWidth="1"/>
    <col min="14356" max="14356" width="41" style="104" customWidth="1"/>
    <col min="14357" max="14357" width="14.28515625" style="104" customWidth="1"/>
    <col min="14358" max="14359" width="11.5703125" style="104" customWidth="1"/>
    <col min="14360" max="14360" width="21.85546875" style="104" customWidth="1"/>
    <col min="14361" max="14552" width="11.42578125" style="104"/>
    <col min="14553" max="14553" width="21.85546875" style="104" customWidth="1"/>
    <col min="14554" max="14554" width="13.85546875" style="104" customWidth="1"/>
    <col min="14555" max="14555" width="38.7109375" style="104" customWidth="1"/>
    <col min="14556" max="14556" width="3" style="104" bestFit="1" customWidth="1"/>
    <col min="14557" max="14557" width="32.28515625" style="104" customWidth="1"/>
    <col min="14558" max="14558" width="46.28515625" style="104" customWidth="1"/>
    <col min="14559" max="14559" width="19" style="104" customWidth="1"/>
    <col min="14560" max="14560" width="11.42578125" style="104"/>
    <col min="14561" max="14561" width="17.7109375" style="104" customWidth="1"/>
    <col min="14562" max="14562" width="11.42578125" style="104"/>
    <col min="14563" max="14563" width="22.28515625" style="104" customWidth="1"/>
    <col min="14564" max="14564" width="5.28515625" style="104" customWidth="1"/>
    <col min="14565" max="14565" width="36.28515625" style="104" customWidth="1"/>
    <col min="14566" max="14566" width="5.7109375" style="104" customWidth="1"/>
    <col min="14567" max="14567" width="11.42578125" style="104"/>
    <col min="14568" max="14568" width="20.7109375" style="104" customWidth="1"/>
    <col min="14569" max="14569" width="4.85546875" style="104" customWidth="1"/>
    <col min="14570" max="14570" width="11.42578125" style="104"/>
    <col min="14571" max="14571" width="24.7109375" style="104" customWidth="1"/>
    <col min="14572" max="14572" width="12.28515625" style="104" customWidth="1"/>
    <col min="14573" max="14573" width="11.42578125" style="104"/>
    <col min="14574" max="14574" width="3.42578125" style="104" customWidth="1"/>
    <col min="14575" max="14575" width="11.42578125" style="104"/>
    <col min="14576" max="14576" width="17.7109375" style="104" customWidth="1"/>
    <col min="14577" max="14577" width="3.42578125" style="104" customWidth="1"/>
    <col min="14578" max="14578" width="11.42578125" style="104"/>
    <col min="14579" max="14579" width="23.7109375" style="104" customWidth="1"/>
    <col min="14580" max="14580" width="10" style="104" customWidth="1"/>
    <col min="14581" max="14581" width="11.42578125" style="104"/>
    <col min="14582" max="14583" width="14.7109375" style="104" customWidth="1"/>
    <col min="14584" max="14584" width="12.85546875" style="104" customWidth="1"/>
    <col min="14585" max="14585" width="3.28515625" style="104" customWidth="1"/>
    <col min="14586" max="14586" width="30.28515625" style="104" customWidth="1"/>
    <col min="14587" max="14587" width="5" style="104" customWidth="1"/>
    <col min="14588" max="14588" width="11.42578125" style="104"/>
    <col min="14589" max="14589" width="14.28515625" style="104" customWidth="1"/>
    <col min="14590" max="14590" width="5.7109375" style="104" customWidth="1"/>
    <col min="14591" max="14591" width="11.42578125" style="104"/>
    <col min="14592" max="14592" width="17.28515625" style="104" customWidth="1"/>
    <col min="14593" max="14593" width="12.7109375" style="104" customWidth="1"/>
    <col min="14594" max="14594" width="11.42578125" style="104"/>
    <col min="14595" max="14595" width="5.28515625" style="104" customWidth="1"/>
    <col min="14596" max="14596" width="11.42578125" style="104"/>
    <col min="14597" max="14597" width="17" style="104" customWidth="1"/>
    <col min="14598" max="14598" width="6.28515625" style="104" customWidth="1"/>
    <col min="14599" max="14599" width="11.42578125" style="104"/>
    <col min="14600" max="14600" width="14.28515625" style="104" customWidth="1"/>
    <col min="14601" max="14601" width="7.5703125" style="104" customWidth="1"/>
    <col min="14602" max="14602" width="11.42578125" style="104"/>
    <col min="14603" max="14604" width="14.28515625" style="104" customWidth="1"/>
    <col min="14605" max="14605" width="20.85546875" style="104" customWidth="1"/>
    <col min="14606" max="14606" width="14.42578125" style="104" customWidth="1"/>
    <col min="14607" max="14607" width="15" style="104" customWidth="1"/>
    <col min="14608" max="14608" width="2.7109375" style="104" customWidth="1"/>
    <col min="14609" max="14609" width="11.7109375" style="104" customWidth="1"/>
    <col min="14610" max="14610" width="11.5703125" style="104" customWidth="1"/>
    <col min="14611" max="14611" width="2.28515625" style="104" customWidth="1"/>
    <col min="14612" max="14612" width="41" style="104" customWidth="1"/>
    <col min="14613" max="14613" width="14.28515625" style="104" customWidth="1"/>
    <col min="14614" max="14615" width="11.5703125" style="104" customWidth="1"/>
    <col min="14616" max="14616" width="21.85546875" style="104" customWidth="1"/>
    <col min="14617" max="14808" width="11.42578125" style="104"/>
    <col min="14809" max="14809" width="21.85546875" style="104" customWidth="1"/>
    <col min="14810" max="14810" width="13.85546875" style="104" customWidth="1"/>
    <col min="14811" max="14811" width="38.7109375" style="104" customWidth="1"/>
    <col min="14812" max="14812" width="3" style="104" bestFit="1" customWidth="1"/>
    <col min="14813" max="14813" width="32.28515625" style="104" customWidth="1"/>
    <col min="14814" max="14814" width="46.28515625" style="104" customWidth="1"/>
    <col min="14815" max="14815" width="19" style="104" customWidth="1"/>
    <col min="14816" max="14816" width="11.42578125" style="104"/>
    <col min="14817" max="14817" width="17.7109375" style="104" customWidth="1"/>
    <col min="14818" max="14818" width="11.42578125" style="104"/>
    <col min="14819" max="14819" width="22.28515625" style="104" customWidth="1"/>
    <col min="14820" max="14820" width="5.28515625" style="104" customWidth="1"/>
    <col min="14821" max="14821" width="36.28515625" style="104" customWidth="1"/>
    <col min="14822" max="14822" width="5.7109375" style="104" customWidth="1"/>
    <col min="14823" max="14823" width="11.42578125" style="104"/>
    <col min="14824" max="14824" width="20.7109375" style="104" customWidth="1"/>
    <col min="14825" max="14825" width="4.85546875" style="104" customWidth="1"/>
    <col min="14826" max="14826" width="11.42578125" style="104"/>
    <col min="14827" max="14827" width="24.7109375" style="104" customWidth="1"/>
    <col min="14828" max="14828" width="12.28515625" style="104" customWidth="1"/>
    <col min="14829" max="14829" width="11.42578125" style="104"/>
    <col min="14830" max="14830" width="3.42578125" style="104" customWidth="1"/>
    <col min="14831" max="14831" width="11.42578125" style="104"/>
    <col min="14832" max="14832" width="17.7109375" style="104" customWidth="1"/>
    <col min="14833" max="14833" width="3.42578125" style="104" customWidth="1"/>
    <col min="14834" max="14834" width="11.42578125" style="104"/>
    <col min="14835" max="14835" width="23.7109375" style="104" customWidth="1"/>
    <col min="14836" max="14836" width="10" style="104" customWidth="1"/>
    <col min="14837" max="14837" width="11.42578125" style="104"/>
    <col min="14838" max="14839" width="14.7109375" style="104" customWidth="1"/>
    <col min="14840" max="14840" width="12.85546875" style="104" customWidth="1"/>
    <col min="14841" max="14841" width="3.28515625" style="104" customWidth="1"/>
    <col min="14842" max="14842" width="30.28515625" style="104" customWidth="1"/>
    <col min="14843" max="14843" width="5" style="104" customWidth="1"/>
    <col min="14844" max="14844" width="11.42578125" style="104"/>
    <col min="14845" max="14845" width="14.28515625" style="104" customWidth="1"/>
    <col min="14846" max="14846" width="5.7109375" style="104" customWidth="1"/>
    <col min="14847" max="14847" width="11.42578125" style="104"/>
    <col min="14848" max="14848" width="17.28515625" style="104" customWidth="1"/>
    <col min="14849" max="14849" width="12.7109375" style="104" customWidth="1"/>
    <col min="14850" max="14850" width="11.42578125" style="104"/>
    <col min="14851" max="14851" width="5.28515625" style="104" customWidth="1"/>
    <col min="14852" max="14852" width="11.42578125" style="104"/>
    <col min="14853" max="14853" width="17" style="104" customWidth="1"/>
    <col min="14854" max="14854" width="6.28515625" style="104" customWidth="1"/>
    <col min="14855" max="14855" width="11.42578125" style="104"/>
    <col min="14856" max="14856" width="14.28515625" style="104" customWidth="1"/>
    <col min="14857" max="14857" width="7.5703125" style="104" customWidth="1"/>
    <col min="14858" max="14858" width="11.42578125" style="104"/>
    <col min="14859" max="14860" width="14.28515625" style="104" customWidth="1"/>
    <col min="14861" max="14861" width="20.85546875" style="104" customWidth="1"/>
    <col min="14862" max="14862" width="14.42578125" style="104" customWidth="1"/>
    <col min="14863" max="14863" width="15" style="104" customWidth="1"/>
    <col min="14864" max="14864" width="2.7109375" style="104" customWidth="1"/>
    <col min="14865" max="14865" width="11.7109375" style="104" customWidth="1"/>
    <col min="14866" max="14866" width="11.5703125" style="104" customWidth="1"/>
    <col min="14867" max="14867" width="2.28515625" style="104" customWidth="1"/>
    <col min="14868" max="14868" width="41" style="104" customWidth="1"/>
    <col min="14869" max="14869" width="14.28515625" style="104" customWidth="1"/>
    <col min="14870" max="14871" width="11.5703125" style="104" customWidth="1"/>
    <col min="14872" max="14872" width="21.85546875" style="104" customWidth="1"/>
    <col min="14873" max="15064" width="11.42578125" style="104"/>
    <col min="15065" max="15065" width="21.85546875" style="104" customWidth="1"/>
    <col min="15066" max="15066" width="13.85546875" style="104" customWidth="1"/>
    <col min="15067" max="15067" width="38.7109375" style="104" customWidth="1"/>
    <col min="15068" max="15068" width="3" style="104" bestFit="1" customWidth="1"/>
    <col min="15069" max="15069" width="32.28515625" style="104" customWidth="1"/>
    <col min="15070" max="15070" width="46.28515625" style="104" customWidth="1"/>
    <col min="15071" max="15071" width="19" style="104" customWidth="1"/>
    <col min="15072" max="15072" width="11.42578125" style="104"/>
    <col min="15073" max="15073" width="17.7109375" style="104" customWidth="1"/>
    <col min="15074" max="15074" width="11.42578125" style="104"/>
    <col min="15075" max="15075" width="22.28515625" style="104" customWidth="1"/>
    <col min="15076" max="15076" width="5.28515625" style="104" customWidth="1"/>
    <col min="15077" max="15077" width="36.28515625" style="104" customWidth="1"/>
    <col min="15078" max="15078" width="5.7109375" style="104" customWidth="1"/>
    <col min="15079" max="15079" width="11.42578125" style="104"/>
    <col min="15080" max="15080" width="20.7109375" style="104" customWidth="1"/>
    <col min="15081" max="15081" width="4.85546875" style="104" customWidth="1"/>
    <col min="15082" max="15082" width="11.42578125" style="104"/>
    <col min="15083" max="15083" width="24.7109375" style="104" customWidth="1"/>
    <col min="15084" max="15084" width="12.28515625" style="104" customWidth="1"/>
    <col min="15085" max="15085" width="11.42578125" style="104"/>
    <col min="15086" max="15086" width="3.42578125" style="104" customWidth="1"/>
    <col min="15087" max="15087" width="11.42578125" style="104"/>
    <col min="15088" max="15088" width="17.7109375" style="104" customWidth="1"/>
    <col min="15089" max="15089" width="3.42578125" style="104" customWidth="1"/>
    <col min="15090" max="15090" width="11.42578125" style="104"/>
    <col min="15091" max="15091" width="23.7109375" style="104" customWidth="1"/>
    <col min="15092" max="15092" width="10" style="104" customWidth="1"/>
    <col min="15093" max="15093" width="11.42578125" style="104"/>
    <col min="15094" max="15095" width="14.7109375" style="104" customWidth="1"/>
    <col min="15096" max="15096" width="12.85546875" style="104" customWidth="1"/>
    <col min="15097" max="15097" width="3.28515625" style="104" customWidth="1"/>
    <col min="15098" max="15098" width="30.28515625" style="104" customWidth="1"/>
    <col min="15099" max="15099" width="5" style="104" customWidth="1"/>
    <col min="15100" max="15100" width="11.42578125" style="104"/>
    <col min="15101" max="15101" width="14.28515625" style="104" customWidth="1"/>
    <col min="15102" max="15102" width="5.7109375" style="104" customWidth="1"/>
    <col min="15103" max="15103" width="11.42578125" style="104"/>
    <col min="15104" max="15104" width="17.28515625" style="104" customWidth="1"/>
    <col min="15105" max="15105" width="12.7109375" style="104" customWidth="1"/>
    <col min="15106" max="15106" width="11.42578125" style="104"/>
    <col min="15107" max="15107" width="5.28515625" style="104" customWidth="1"/>
    <col min="15108" max="15108" width="11.42578125" style="104"/>
    <col min="15109" max="15109" width="17" style="104" customWidth="1"/>
    <col min="15110" max="15110" width="6.28515625" style="104" customWidth="1"/>
    <col min="15111" max="15111" width="11.42578125" style="104"/>
    <col min="15112" max="15112" width="14.28515625" style="104" customWidth="1"/>
    <col min="15113" max="15113" width="7.5703125" style="104" customWidth="1"/>
    <col min="15114" max="15114" width="11.42578125" style="104"/>
    <col min="15115" max="15116" width="14.28515625" style="104" customWidth="1"/>
    <col min="15117" max="15117" width="20.85546875" style="104" customWidth="1"/>
    <col min="15118" max="15118" width="14.42578125" style="104" customWidth="1"/>
    <col min="15119" max="15119" width="15" style="104" customWidth="1"/>
    <col min="15120" max="15120" width="2.7109375" style="104" customWidth="1"/>
    <col min="15121" max="15121" width="11.7109375" style="104" customWidth="1"/>
    <col min="15122" max="15122" width="11.5703125" style="104" customWidth="1"/>
    <col min="15123" max="15123" width="2.28515625" style="104" customWidth="1"/>
    <col min="15124" max="15124" width="41" style="104" customWidth="1"/>
    <col min="15125" max="15125" width="14.28515625" style="104" customWidth="1"/>
    <col min="15126" max="15127" width="11.5703125" style="104" customWidth="1"/>
    <col min="15128" max="15128" width="21.85546875" style="104" customWidth="1"/>
    <col min="15129" max="15320" width="11.42578125" style="104"/>
    <col min="15321" max="15321" width="21.85546875" style="104" customWidth="1"/>
    <col min="15322" max="15322" width="13.85546875" style="104" customWidth="1"/>
    <col min="15323" max="15323" width="38.7109375" style="104" customWidth="1"/>
    <col min="15324" max="15324" width="3" style="104" bestFit="1" customWidth="1"/>
    <col min="15325" max="15325" width="32.28515625" style="104" customWidth="1"/>
    <col min="15326" max="15326" width="46.28515625" style="104" customWidth="1"/>
    <col min="15327" max="15327" width="19" style="104" customWidth="1"/>
    <col min="15328" max="15328" width="11.42578125" style="104"/>
    <col min="15329" max="15329" width="17.7109375" style="104" customWidth="1"/>
    <col min="15330" max="15330" width="11.42578125" style="104"/>
    <col min="15331" max="15331" width="22.28515625" style="104" customWidth="1"/>
    <col min="15332" max="15332" width="5.28515625" style="104" customWidth="1"/>
    <col min="15333" max="15333" width="36.28515625" style="104" customWidth="1"/>
    <col min="15334" max="15334" width="5.7109375" style="104" customWidth="1"/>
    <col min="15335" max="15335" width="11.42578125" style="104"/>
    <col min="15336" max="15336" width="20.7109375" style="104" customWidth="1"/>
    <col min="15337" max="15337" width="4.85546875" style="104" customWidth="1"/>
    <col min="15338" max="15338" width="11.42578125" style="104"/>
    <col min="15339" max="15339" width="24.7109375" style="104" customWidth="1"/>
    <col min="15340" max="15340" width="12.28515625" style="104" customWidth="1"/>
    <col min="15341" max="15341" width="11.42578125" style="104"/>
    <col min="15342" max="15342" width="3.42578125" style="104" customWidth="1"/>
    <col min="15343" max="15343" width="11.42578125" style="104"/>
    <col min="15344" max="15344" width="17.7109375" style="104" customWidth="1"/>
    <col min="15345" max="15345" width="3.42578125" style="104" customWidth="1"/>
    <col min="15346" max="15346" width="11.42578125" style="104"/>
    <col min="15347" max="15347" width="23.7109375" style="104" customWidth="1"/>
    <col min="15348" max="15348" width="10" style="104" customWidth="1"/>
    <col min="15349" max="15349" width="11.42578125" style="104"/>
    <col min="15350" max="15351" width="14.7109375" style="104" customWidth="1"/>
    <col min="15352" max="15352" width="12.85546875" style="104" customWidth="1"/>
    <col min="15353" max="15353" width="3.28515625" style="104" customWidth="1"/>
    <col min="15354" max="15354" width="30.28515625" style="104" customWidth="1"/>
    <col min="15355" max="15355" width="5" style="104" customWidth="1"/>
    <col min="15356" max="15356" width="11.42578125" style="104"/>
    <col min="15357" max="15357" width="14.28515625" style="104" customWidth="1"/>
    <col min="15358" max="15358" width="5.7109375" style="104" customWidth="1"/>
    <col min="15359" max="15359" width="11.42578125" style="104"/>
    <col min="15360" max="15360" width="17.28515625" style="104" customWidth="1"/>
    <col min="15361" max="15361" width="12.7109375" style="104" customWidth="1"/>
    <col min="15362" max="15362" width="11.42578125" style="104"/>
    <col min="15363" max="15363" width="5.28515625" style="104" customWidth="1"/>
    <col min="15364" max="15364" width="11.42578125" style="104"/>
    <col min="15365" max="15365" width="17" style="104" customWidth="1"/>
    <col min="15366" max="15366" width="6.28515625" style="104" customWidth="1"/>
    <col min="15367" max="15367" width="11.42578125" style="104"/>
    <col min="15368" max="15368" width="14.28515625" style="104" customWidth="1"/>
    <col min="15369" max="15369" width="7.5703125" style="104" customWidth="1"/>
    <col min="15370" max="15370" width="11.42578125" style="104"/>
    <col min="15371" max="15372" width="14.28515625" style="104" customWidth="1"/>
    <col min="15373" max="15373" width="20.85546875" style="104" customWidth="1"/>
    <col min="15374" max="15374" width="14.42578125" style="104" customWidth="1"/>
    <col min="15375" max="15375" width="15" style="104" customWidth="1"/>
    <col min="15376" max="15376" width="2.7109375" style="104" customWidth="1"/>
    <col min="15377" max="15377" width="11.7109375" style="104" customWidth="1"/>
    <col min="15378" max="15378" width="11.5703125" style="104" customWidth="1"/>
    <col min="15379" max="15379" width="2.28515625" style="104" customWidth="1"/>
    <col min="15380" max="15380" width="41" style="104" customWidth="1"/>
    <col min="15381" max="15381" width="14.28515625" style="104" customWidth="1"/>
    <col min="15382" max="15383" width="11.5703125" style="104" customWidth="1"/>
    <col min="15384" max="15384" width="21.85546875" style="104" customWidth="1"/>
    <col min="15385" max="15576" width="11.42578125" style="104"/>
    <col min="15577" max="15577" width="21.85546875" style="104" customWidth="1"/>
    <col min="15578" max="15578" width="13.85546875" style="104" customWidth="1"/>
    <col min="15579" max="15579" width="38.7109375" style="104" customWidth="1"/>
    <col min="15580" max="15580" width="3" style="104" bestFit="1" customWidth="1"/>
    <col min="15581" max="15581" width="32.28515625" style="104" customWidth="1"/>
    <col min="15582" max="15582" width="46.28515625" style="104" customWidth="1"/>
    <col min="15583" max="15583" width="19" style="104" customWidth="1"/>
    <col min="15584" max="15584" width="11.42578125" style="104"/>
    <col min="15585" max="15585" width="17.7109375" style="104" customWidth="1"/>
    <col min="15586" max="15586" width="11.42578125" style="104"/>
    <col min="15587" max="15587" width="22.28515625" style="104" customWidth="1"/>
    <col min="15588" max="15588" width="5.28515625" style="104" customWidth="1"/>
    <col min="15589" max="15589" width="36.28515625" style="104" customWidth="1"/>
    <col min="15590" max="15590" width="5.7109375" style="104" customWidth="1"/>
    <col min="15591" max="15591" width="11.42578125" style="104"/>
    <col min="15592" max="15592" width="20.7109375" style="104" customWidth="1"/>
    <col min="15593" max="15593" width="4.85546875" style="104" customWidth="1"/>
    <col min="15594" max="15594" width="11.42578125" style="104"/>
    <col min="15595" max="15595" width="24.7109375" style="104" customWidth="1"/>
    <col min="15596" max="15596" width="12.28515625" style="104" customWidth="1"/>
    <col min="15597" max="15597" width="11.42578125" style="104"/>
    <col min="15598" max="15598" width="3.42578125" style="104" customWidth="1"/>
    <col min="15599" max="15599" width="11.42578125" style="104"/>
    <col min="15600" max="15600" width="17.7109375" style="104" customWidth="1"/>
    <col min="15601" max="15601" width="3.42578125" style="104" customWidth="1"/>
    <col min="15602" max="15602" width="11.42578125" style="104"/>
    <col min="15603" max="15603" width="23.7109375" style="104" customWidth="1"/>
    <col min="15604" max="15604" width="10" style="104" customWidth="1"/>
    <col min="15605" max="15605" width="11.42578125" style="104"/>
    <col min="15606" max="15607" width="14.7109375" style="104" customWidth="1"/>
    <col min="15608" max="15608" width="12.85546875" style="104" customWidth="1"/>
    <col min="15609" max="15609" width="3.28515625" style="104" customWidth="1"/>
    <col min="15610" max="15610" width="30.28515625" style="104" customWidth="1"/>
    <col min="15611" max="15611" width="5" style="104" customWidth="1"/>
    <col min="15612" max="15612" width="11.42578125" style="104"/>
    <col min="15613" max="15613" width="14.28515625" style="104" customWidth="1"/>
    <col min="15614" max="15614" width="5.7109375" style="104" customWidth="1"/>
    <col min="15615" max="15615" width="11.42578125" style="104"/>
    <col min="15616" max="15616" width="17.28515625" style="104" customWidth="1"/>
    <col min="15617" max="15617" width="12.7109375" style="104" customWidth="1"/>
    <col min="15618" max="15618" width="11.42578125" style="104"/>
    <col min="15619" max="15619" width="5.28515625" style="104" customWidth="1"/>
    <col min="15620" max="15620" width="11.42578125" style="104"/>
    <col min="15621" max="15621" width="17" style="104" customWidth="1"/>
    <col min="15622" max="15622" width="6.28515625" style="104" customWidth="1"/>
    <col min="15623" max="15623" width="11.42578125" style="104"/>
    <col min="15624" max="15624" width="14.28515625" style="104" customWidth="1"/>
    <col min="15625" max="15625" width="7.5703125" style="104" customWidth="1"/>
    <col min="15626" max="15626" width="11.42578125" style="104"/>
    <col min="15627" max="15628" width="14.28515625" style="104" customWidth="1"/>
    <col min="15629" max="15629" width="20.85546875" style="104" customWidth="1"/>
    <col min="15630" max="15630" width="14.42578125" style="104" customWidth="1"/>
    <col min="15631" max="15631" width="15" style="104" customWidth="1"/>
    <col min="15632" max="15632" width="2.7109375" style="104" customWidth="1"/>
    <col min="15633" max="15633" width="11.7109375" style="104" customWidth="1"/>
    <col min="15634" max="15634" width="11.5703125" style="104" customWidth="1"/>
    <col min="15635" max="15635" width="2.28515625" style="104" customWidth="1"/>
    <col min="15636" max="15636" width="41" style="104" customWidth="1"/>
    <col min="15637" max="15637" width="14.28515625" style="104" customWidth="1"/>
    <col min="15638" max="15639" width="11.5703125" style="104" customWidth="1"/>
    <col min="15640" max="15640" width="21.85546875" style="104" customWidth="1"/>
    <col min="15641" max="15832" width="11.42578125" style="104"/>
    <col min="15833" max="15833" width="21.85546875" style="104" customWidth="1"/>
    <col min="15834" max="15834" width="13.85546875" style="104" customWidth="1"/>
    <col min="15835" max="15835" width="38.7109375" style="104" customWidth="1"/>
    <col min="15836" max="15836" width="3" style="104" bestFit="1" customWidth="1"/>
    <col min="15837" max="15837" width="32.28515625" style="104" customWidth="1"/>
    <col min="15838" max="15838" width="46.28515625" style="104" customWidth="1"/>
    <col min="15839" max="15839" width="19" style="104" customWidth="1"/>
    <col min="15840" max="15840" width="11.42578125" style="104"/>
    <col min="15841" max="15841" width="17.7109375" style="104" customWidth="1"/>
    <col min="15842" max="15842" width="11.42578125" style="104"/>
    <col min="15843" max="15843" width="22.28515625" style="104" customWidth="1"/>
    <col min="15844" max="15844" width="5.28515625" style="104" customWidth="1"/>
    <col min="15845" max="15845" width="36.28515625" style="104" customWidth="1"/>
    <col min="15846" max="15846" width="5.7109375" style="104" customWidth="1"/>
    <col min="15847" max="15847" width="11.42578125" style="104"/>
    <col min="15848" max="15848" width="20.7109375" style="104" customWidth="1"/>
    <col min="15849" max="15849" width="4.85546875" style="104" customWidth="1"/>
    <col min="15850" max="15850" width="11.42578125" style="104"/>
    <col min="15851" max="15851" width="24.7109375" style="104" customWidth="1"/>
    <col min="15852" max="15852" width="12.28515625" style="104" customWidth="1"/>
    <col min="15853" max="15853" width="11.42578125" style="104"/>
    <col min="15854" max="15854" width="3.42578125" style="104" customWidth="1"/>
    <col min="15855" max="15855" width="11.42578125" style="104"/>
    <col min="15856" max="15856" width="17.7109375" style="104" customWidth="1"/>
    <col min="15857" max="15857" width="3.42578125" style="104" customWidth="1"/>
    <col min="15858" max="15858" width="11.42578125" style="104"/>
    <col min="15859" max="15859" width="23.7109375" style="104" customWidth="1"/>
    <col min="15860" max="15860" width="10" style="104" customWidth="1"/>
    <col min="15861" max="15861" width="11.42578125" style="104"/>
    <col min="15862" max="15863" width="14.7109375" style="104" customWidth="1"/>
    <col min="15864" max="15864" width="12.85546875" style="104" customWidth="1"/>
    <col min="15865" max="15865" width="3.28515625" style="104" customWidth="1"/>
    <col min="15866" max="15866" width="30.28515625" style="104" customWidth="1"/>
    <col min="15867" max="15867" width="5" style="104" customWidth="1"/>
    <col min="15868" max="15868" width="11.42578125" style="104"/>
    <col min="15869" max="15869" width="14.28515625" style="104" customWidth="1"/>
    <col min="15870" max="15870" width="5.7109375" style="104" customWidth="1"/>
    <col min="15871" max="15871" width="11.42578125" style="104"/>
    <col min="15872" max="15872" width="17.28515625" style="104" customWidth="1"/>
    <col min="15873" max="15873" width="12.7109375" style="104" customWidth="1"/>
    <col min="15874" max="15874" width="11.42578125" style="104"/>
    <col min="15875" max="15875" width="5.28515625" style="104" customWidth="1"/>
    <col min="15876" max="15876" width="11.42578125" style="104"/>
    <col min="15877" max="15877" width="17" style="104" customWidth="1"/>
    <col min="15878" max="15878" width="6.28515625" style="104" customWidth="1"/>
    <col min="15879" max="15879" width="11.42578125" style="104"/>
    <col min="15880" max="15880" width="14.28515625" style="104" customWidth="1"/>
    <col min="15881" max="15881" width="7.5703125" style="104" customWidth="1"/>
    <col min="15882" max="15882" width="11.42578125" style="104"/>
    <col min="15883" max="15884" width="14.28515625" style="104" customWidth="1"/>
    <col min="15885" max="15885" width="20.85546875" style="104" customWidth="1"/>
    <col min="15886" max="15886" width="14.42578125" style="104" customWidth="1"/>
    <col min="15887" max="15887" width="15" style="104" customWidth="1"/>
    <col min="15888" max="15888" width="2.7109375" style="104" customWidth="1"/>
    <col min="15889" max="15889" width="11.7109375" style="104" customWidth="1"/>
    <col min="15890" max="15890" width="11.5703125" style="104" customWidth="1"/>
    <col min="15891" max="15891" width="2.28515625" style="104" customWidth="1"/>
    <col min="15892" max="15892" width="41" style="104" customWidth="1"/>
    <col min="15893" max="15893" width="14.28515625" style="104" customWidth="1"/>
    <col min="15894" max="15895" width="11.5703125" style="104" customWidth="1"/>
    <col min="15896" max="15896" width="21.85546875" style="104" customWidth="1"/>
    <col min="15897" max="16088" width="11.42578125" style="104"/>
    <col min="16089" max="16089" width="21.85546875" style="104" customWidth="1"/>
    <col min="16090" max="16090" width="13.85546875" style="104" customWidth="1"/>
    <col min="16091" max="16091" width="38.7109375" style="104" customWidth="1"/>
    <col min="16092" max="16092" width="3" style="104" bestFit="1" customWidth="1"/>
    <col min="16093" max="16093" width="32.28515625" style="104" customWidth="1"/>
    <col min="16094" max="16094" width="46.28515625" style="104" customWidth="1"/>
    <col min="16095" max="16095" width="19" style="104" customWidth="1"/>
    <col min="16096" max="16096" width="11.42578125" style="104"/>
    <col min="16097" max="16097" width="17.7109375" style="104" customWidth="1"/>
    <col min="16098" max="16098" width="11.42578125" style="104"/>
    <col min="16099" max="16099" width="22.28515625" style="104" customWidth="1"/>
    <col min="16100" max="16100" width="5.28515625" style="104" customWidth="1"/>
    <col min="16101" max="16101" width="36.28515625" style="104" customWidth="1"/>
    <col min="16102" max="16102" width="5.7109375" style="104" customWidth="1"/>
    <col min="16103" max="16103" width="11.42578125" style="104"/>
    <col min="16104" max="16104" width="20.7109375" style="104" customWidth="1"/>
    <col min="16105" max="16105" width="4.85546875" style="104" customWidth="1"/>
    <col min="16106" max="16106" width="11.42578125" style="104"/>
    <col min="16107" max="16107" width="24.7109375" style="104" customWidth="1"/>
    <col min="16108" max="16108" width="12.28515625" style="104" customWidth="1"/>
    <col min="16109" max="16109" width="11.42578125" style="104"/>
    <col min="16110" max="16110" width="3.42578125" style="104" customWidth="1"/>
    <col min="16111" max="16111" width="11.42578125" style="104"/>
    <col min="16112" max="16112" width="17.7109375" style="104" customWidth="1"/>
    <col min="16113" max="16113" width="3.42578125" style="104" customWidth="1"/>
    <col min="16114" max="16114" width="11.42578125" style="104"/>
    <col min="16115" max="16115" width="23.7109375" style="104" customWidth="1"/>
    <col min="16116" max="16116" width="10" style="104" customWidth="1"/>
    <col min="16117" max="16117" width="11.42578125" style="104"/>
    <col min="16118" max="16119" width="14.7109375" style="104" customWidth="1"/>
    <col min="16120" max="16120" width="12.85546875" style="104" customWidth="1"/>
    <col min="16121" max="16121" width="3.28515625" style="104" customWidth="1"/>
    <col min="16122" max="16122" width="30.28515625" style="104" customWidth="1"/>
    <col min="16123" max="16123" width="5" style="104" customWidth="1"/>
    <col min="16124" max="16124" width="11.42578125" style="104"/>
    <col min="16125" max="16125" width="14.28515625" style="104" customWidth="1"/>
    <col min="16126" max="16126" width="5.7109375" style="104" customWidth="1"/>
    <col min="16127" max="16127" width="11.42578125" style="104"/>
    <col min="16128" max="16128" width="17.28515625" style="104" customWidth="1"/>
    <col min="16129" max="16129" width="12.7109375" style="104" customWidth="1"/>
    <col min="16130" max="16130" width="11.42578125" style="104"/>
    <col min="16131" max="16131" width="5.28515625" style="104" customWidth="1"/>
    <col min="16132" max="16132" width="11.42578125" style="104"/>
    <col min="16133" max="16133" width="17" style="104" customWidth="1"/>
    <col min="16134" max="16134" width="6.28515625" style="104" customWidth="1"/>
    <col min="16135" max="16135" width="11.42578125" style="104"/>
    <col min="16136" max="16136" width="14.28515625" style="104" customWidth="1"/>
    <col min="16137" max="16137" width="7.5703125" style="104" customWidth="1"/>
    <col min="16138" max="16138" width="11.42578125" style="104"/>
    <col min="16139" max="16140" width="14.28515625" style="104" customWidth="1"/>
    <col min="16141" max="16141" width="20.85546875" style="104" customWidth="1"/>
    <col min="16142" max="16142" width="14.42578125" style="104" customWidth="1"/>
    <col min="16143" max="16143" width="15" style="104" customWidth="1"/>
    <col min="16144" max="16144" width="2.7109375" style="104" customWidth="1"/>
    <col min="16145" max="16145" width="11.7109375" style="104" customWidth="1"/>
    <col min="16146" max="16146" width="11.5703125" style="104" customWidth="1"/>
    <col min="16147" max="16147" width="2.28515625" style="104" customWidth="1"/>
    <col min="16148" max="16148" width="41" style="104" customWidth="1"/>
    <col min="16149" max="16149" width="14.28515625" style="104" customWidth="1"/>
    <col min="16150" max="16151" width="11.5703125" style="104" customWidth="1"/>
    <col min="16152" max="16152" width="21.85546875" style="104" customWidth="1"/>
    <col min="16153" max="16346" width="11.42578125" style="104"/>
    <col min="16347" max="16384" width="11.5703125" style="104" customWidth="1"/>
  </cols>
  <sheetData>
    <row r="1" spans="1:60" ht="106.9" customHeight="1" x14ac:dyDescent="0.25">
      <c r="A1" s="914" t="s">
        <v>178</v>
      </c>
      <c r="B1" s="914"/>
      <c r="C1" s="914"/>
      <c r="D1" s="914"/>
      <c r="E1" s="914"/>
      <c r="F1" s="914"/>
      <c r="G1" s="914"/>
      <c r="H1" s="914"/>
      <c r="I1" s="914"/>
      <c r="J1" s="914"/>
      <c r="K1" s="914"/>
      <c r="L1" s="914"/>
      <c r="M1" s="914"/>
      <c r="N1" s="914"/>
      <c r="O1" s="914"/>
      <c r="P1" s="914"/>
      <c r="Q1" s="914"/>
      <c r="R1" s="914"/>
      <c r="S1" s="914"/>
      <c r="T1" s="914"/>
      <c r="U1" s="881" t="s">
        <v>179</v>
      </c>
      <c r="V1" s="881"/>
      <c r="W1" s="881"/>
      <c r="X1" s="881"/>
      <c r="Y1" s="881"/>
      <c r="Z1" s="881"/>
      <c r="AA1" s="881"/>
      <c r="AB1" s="881"/>
      <c r="AC1" s="915" t="s">
        <v>180</v>
      </c>
      <c r="AD1" s="915"/>
      <c r="AE1" s="915"/>
      <c r="AF1" s="915"/>
      <c r="AG1" s="915"/>
      <c r="AH1" s="915"/>
      <c r="AI1" s="915"/>
      <c r="AJ1" s="915"/>
      <c r="AK1" s="915"/>
      <c r="AL1" s="122"/>
      <c r="AM1" s="916" t="s">
        <v>181</v>
      </c>
      <c r="AN1" s="916"/>
      <c r="AO1" s="916"/>
      <c r="AP1" s="917"/>
      <c r="AQ1" s="917"/>
      <c r="AR1" s="917"/>
      <c r="AS1" s="917"/>
      <c r="AT1" s="917"/>
      <c r="AU1" s="917"/>
      <c r="AV1" s="918"/>
      <c r="AW1" s="918"/>
      <c r="AX1" s="918"/>
      <c r="AY1" s="918"/>
      <c r="AZ1" s="918"/>
      <c r="BA1" s="918"/>
      <c r="BB1" s="918"/>
      <c r="BC1" s="918"/>
      <c r="BD1" s="918"/>
      <c r="BE1" s="918"/>
      <c r="BF1" s="108" t="s">
        <v>546</v>
      </c>
      <c r="BG1" s="108" t="s">
        <v>547</v>
      </c>
    </row>
    <row r="2" spans="1:60" ht="106.9" customHeight="1" x14ac:dyDescent="0.25">
      <c r="A2" s="914"/>
      <c r="B2" s="914"/>
      <c r="C2" s="914"/>
      <c r="D2" s="914"/>
      <c r="E2" s="914"/>
      <c r="F2" s="914"/>
      <c r="G2" s="914"/>
      <c r="H2" s="914"/>
      <c r="I2" s="914"/>
      <c r="J2" s="914"/>
      <c r="K2" s="914"/>
      <c r="L2" s="914"/>
      <c r="M2" s="914"/>
      <c r="N2" s="914"/>
      <c r="O2" s="914"/>
      <c r="P2" s="914"/>
      <c r="Q2" s="914"/>
      <c r="R2" s="914"/>
      <c r="S2" s="914"/>
      <c r="T2" s="914"/>
      <c r="U2" s="881"/>
      <c r="V2" s="881"/>
      <c r="W2" s="881"/>
      <c r="X2" s="881"/>
      <c r="Y2" s="881"/>
      <c r="Z2" s="881"/>
      <c r="AA2" s="881"/>
      <c r="AB2" s="881"/>
      <c r="AC2" s="842" t="s">
        <v>182</v>
      </c>
      <c r="AD2" s="842" t="s">
        <v>184</v>
      </c>
      <c r="AE2" s="842"/>
      <c r="AF2" s="842"/>
      <c r="AG2" s="842"/>
      <c r="AH2" s="842" t="s">
        <v>185</v>
      </c>
      <c r="AI2" s="842" t="s">
        <v>186</v>
      </c>
      <c r="AJ2" s="842"/>
      <c r="AK2" s="842"/>
      <c r="AL2" s="873" t="s">
        <v>187</v>
      </c>
      <c r="AM2" s="873"/>
      <c r="AN2" s="873"/>
      <c r="AO2" s="873" t="s">
        <v>24</v>
      </c>
      <c r="AP2" s="871" t="s">
        <v>188</v>
      </c>
      <c r="AQ2" s="871"/>
      <c r="AR2" s="871" t="s">
        <v>143</v>
      </c>
      <c r="AS2" s="871" t="s">
        <v>189</v>
      </c>
      <c r="AT2" s="871" t="s">
        <v>190</v>
      </c>
      <c r="AU2" s="871" t="s">
        <v>191</v>
      </c>
      <c r="AV2" s="851" t="s">
        <v>454</v>
      </c>
      <c r="AW2" s="851"/>
      <c r="AX2" s="851"/>
      <c r="AY2" s="851"/>
      <c r="AZ2" s="851"/>
      <c r="BA2" s="851" t="s">
        <v>455</v>
      </c>
      <c r="BB2" s="851"/>
      <c r="BC2" s="851"/>
      <c r="BD2" s="851"/>
      <c r="BE2" s="851"/>
      <c r="BF2" s="123"/>
      <c r="BG2" s="123"/>
    </row>
    <row r="3" spans="1:60" s="56" customFormat="1" ht="106.9" customHeight="1" x14ac:dyDescent="0.25">
      <c r="A3" s="52" t="s">
        <v>192</v>
      </c>
      <c r="B3" s="52" t="s">
        <v>141</v>
      </c>
      <c r="C3" s="52" t="s">
        <v>21</v>
      </c>
      <c r="D3" s="52" t="s">
        <v>16</v>
      </c>
      <c r="E3" s="52" t="s">
        <v>17</v>
      </c>
      <c r="F3" s="52" t="s">
        <v>193</v>
      </c>
      <c r="G3" s="872" t="s">
        <v>194</v>
      </c>
      <c r="H3" s="872"/>
      <c r="I3" s="52" t="s">
        <v>195</v>
      </c>
      <c r="J3" s="52" t="s">
        <v>31</v>
      </c>
      <c r="K3" s="52" t="s">
        <v>196</v>
      </c>
      <c r="L3" s="52" t="s">
        <v>197</v>
      </c>
      <c r="M3" s="52" t="s">
        <v>28</v>
      </c>
      <c r="N3" s="52" t="s">
        <v>174</v>
      </c>
      <c r="O3" s="52" t="s">
        <v>29</v>
      </c>
      <c r="P3" s="52" t="s">
        <v>174</v>
      </c>
      <c r="Q3" s="52" t="s">
        <v>30</v>
      </c>
      <c r="R3" s="52" t="s">
        <v>174</v>
      </c>
      <c r="S3" s="52" t="s">
        <v>198</v>
      </c>
      <c r="T3" s="52" t="s">
        <v>26</v>
      </c>
      <c r="U3" s="53" t="s">
        <v>199</v>
      </c>
      <c r="V3" s="54" t="s">
        <v>200</v>
      </c>
      <c r="W3" s="53" t="s">
        <v>174</v>
      </c>
      <c r="X3" s="54" t="s">
        <v>201</v>
      </c>
      <c r="Y3" s="53" t="s">
        <v>174</v>
      </c>
      <c r="Z3" s="54" t="s">
        <v>202</v>
      </c>
      <c r="AA3" s="54" t="s">
        <v>174</v>
      </c>
      <c r="AB3" s="54" t="s">
        <v>203</v>
      </c>
      <c r="AC3" s="842"/>
      <c r="AD3" s="50" t="s">
        <v>20</v>
      </c>
      <c r="AE3" s="55" t="s">
        <v>204</v>
      </c>
      <c r="AF3" s="50" t="s">
        <v>205</v>
      </c>
      <c r="AG3" s="50" t="s">
        <v>204</v>
      </c>
      <c r="AH3" s="842"/>
      <c r="AI3" s="50" t="s">
        <v>206</v>
      </c>
      <c r="AJ3" s="842" t="s">
        <v>22</v>
      </c>
      <c r="AK3" s="842"/>
      <c r="AL3" s="873"/>
      <c r="AM3" s="873"/>
      <c r="AN3" s="873"/>
      <c r="AO3" s="873"/>
      <c r="AP3" s="871"/>
      <c r="AQ3" s="871"/>
      <c r="AR3" s="871"/>
      <c r="AS3" s="871"/>
      <c r="AT3" s="871"/>
      <c r="AU3" s="871"/>
      <c r="AV3" s="89" t="s">
        <v>456</v>
      </c>
      <c r="AW3" s="89" t="s">
        <v>457</v>
      </c>
      <c r="AX3" s="89" t="s">
        <v>458</v>
      </c>
      <c r="AY3" s="124" t="s">
        <v>459</v>
      </c>
      <c r="AZ3" s="124" t="s">
        <v>460</v>
      </c>
      <c r="BA3" s="89" t="s">
        <v>456</v>
      </c>
      <c r="BB3" s="89" t="s">
        <v>457</v>
      </c>
      <c r="BC3" s="89" t="s">
        <v>458</v>
      </c>
      <c r="BD3" s="124" t="s">
        <v>459</v>
      </c>
      <c r="BE3" s="124" t="s">
        <v>460</v>
      </c>
      <c r="BF3" s="125"/>
      <c r="BG3" s="125"/>
    </row>
    <row r="4" spans="1:60" ht="106.9" customHeight="1" x14ac:dyDescent="0.25">
      <c r="A4" s="902" t="s">
        <v>66</v>
      </c>
      <c r="B4" s="964" t="s">
        <v>121</v>
      </c>
      <c r="C4" s="964" t="s">
        <v>149</v>
      </c>
      <c r="D4" s="964" t="s">
        <v>94</v>
      </c>
      <c r="E4" s="964" t="s">
        <v>51</v>
      </c>
      <c r="F4" s="964" t="s">
        <v>897</v>
      </c>
      <c r="G4" s="971" t="s">
        <v>898</v>
      </c>
      <c r="H4" s="964" t="s">
        <v>899</v>
      </c>
      <c r="I4" s="964" t="s">
        <v>900</v>
      </c>
      <c r="J4" s="964" t="s">
        <v>110</v>
      </c>
      <c r="K4" s="964">
        <v>1</v>
      </c>
      <c r="L4" s="919">
        <f>IF(J4="Diaria",+(K4/360),IF(J4="Semanal",+(K4/52),IF(J4="Mensual",+(K4/12),IF(J4="Bimestral",+(K4/6),IF(J4="Trimestral",+(K4/4),IF(J4="Semestral",+(K4/2),IF(J4="Anual",+(K4/1),"")))))))</f>
        <v>0.5</v>
      </c>
      <c r="M4" s="964" t="s">
        <v>78</v>
      </c>
      <c r="N4" s="919">
        <f>IF(M4="Menor al 1% del patrimonio de la Lotería de Bogotá",20%,IF(M4="Entre el 1% y el 3% del patrimonio de la Lotería de Bogotá",40%,IF(M4="Entre el 3% y el 6% del patrimonio de la Lotería de Bogotá",60%,IF(M4="Entre el 6% y el 10% del patrimonio de la Lotería de Bogotá",80%,IF(M4="Mayor al 10% del patrimonio de la Lotería de Bogotá",100%,IF(M4="NA",0%,""))))))</f>
        <v>0.6</v>
      </c>
      <c r="O4" s="964" t="s">
        <v>63</v>
      </c>
      <c r="P4" s="919">
        <f>IF(O4="El riesgo afecta la imagen de algún área de la organización",20%,IF(O4="El riesgo afecta la imagen de la entidad internamente, de conocimiento general nivel interno, de junta directiva y accionistas y/o de proveedores",40%,IF(O4="El riesgo afecta la imagen de la entidad con algunos usuarios de relevancia frente al logro de los objetivos",60%,IF(O4="El riesgo afecta la imagen de la entidad con efecto publicitario sostenido a nivel de sector administrativo, nivel departamental o municipal",80%,IF(O4="El riesgo afecta la imagen de la entidad a nivel nacional, con efecto publicitario sostenido a nivel país",100%,IF(O4="NA",0%,""))))))</f>
        <v>0.4</v>
      </c>
      <c r="Q4" s="964" t="s">
        <v>88</v>
      </c>
      <c r="R4" s="919">
        <f>IF(Q4="Interrupción de la operación por menos de un día",20%,IF(Q4="Interrupción de la operación por un día completo",40%,IF(Q4="Interrupción de la operación mayor a 1 día y menor a 2 días",60%,IF(Q4="Interrupción de la operación por dos días completos",80%,IF(Q4="Interrupción de la operación por más de dos días",100%,IF(Q4="NA",0%,""))))))</f>
        <v>0</v>
      </c>
      <c r="S4" s="1044" t="s">
        <v>75</v>
      </c>
      <c r="T4" s="1044" t="s">
        <v>76</v>
      </c>
      <c r="U4" s="919">
        <f>+MAX(N4,P4,R4)</f>
        <v>0.6</v>
      </c>
      <c r="V4" s="913" t="str">
        <f>IF(L4&lt;=20%,"Muy baja",IF(L4&lt;=40%,"Baja",IF(L4&lt;=60%,"Media",IF(L4&lt;=80%,"Alta",IF(L4&lt;=100%,"Muy alta",IF(L4&gt;=100%,"Muy alta",""))))))</f>
        <v>Media</v>
      </c>
      <c r="W4" s="919">
        <f>+IFERROR(VLOOKUP(V4,formulas!$F$1:$G$6,2,FALSE),"")</f>
        <v>0.6</v>
      </c>
      <c r="X4" s="912" t="str">
        <f>IF(U4=20%,"Leve",IF(U4=40%,"Menor",IF(U4=60%,"Moderado",IF(U4=80%,"Mayor",IF(U4=100%,"Catastrófico","")))))</f>
        <v>Moderado</v>
      </c>
      <c r="Y4" s="919">
        <f>+IFERROR(VLOOKUP(X4,formulas!$H$1:$I$6,2,FALSE),"")</f>
        <v>0.6</v>
      </c>
      <c r="Z4" s="912" t="str">
        <f>+IFERROR(VLOOKUP(V4&amp;X4,formulas!$C$2:$D$26,2,FALSE),"")</f>
        <v>Moderado</v>
      </c>
      <c r="AA4" s="919">
        <f>IF(Z4="Bajo",25%,IF(Z4="Moderado",50%,IF(Z4="Alto",75%,IF(Z4="Extremo",100%,""))))</f>
        <v>0.5</v>
      </c>
      <c r="AB4" s="1047" t="s">
        <v>917</v>
      </c>
      <c r="AC4" s="63" t="s">
        <v>921</v>
      </c>
      <c r="AD4" s="63" t="s">
        <v>72</v>
      </c>
      <c r="AE4" s="219">
        <f t="shared" ref="AE4:AE22" si="0">IF(AD4="Preventivo",25%,IF(AD4="Detectivo",15%,IF(AD4="Correctivo",10%,"")))</f>
        <v>0.25</v>
      </c>
      <c r="AF4" s="60" t="s">
        <v>217</v>
      </c>
      <c r="AG4" s="219">
        <f>IF(AF4="Manual",15%,IF(AF4="Automático",25%,""))</f>
        <v>0.15</v>
      </c>
      <c r="AH4" s="219">
        <f t="shared" ref="AH4:AH22" si="1">+AG4+AE4</f>
        <v>0.4</v>
      </c>
      <c r="AI4" s="652"/>
      <c r="AJ4" s="61" t="s">
        <v>39</v>
      </c>
      <c r="AK4" s="60" t="s">
        <v>937</v>
      </c>
      <c r="AL4" s="271">
        <f>+AA4*AH4</f>
        <v>0.2</v>
      </c>
      <c r="AM4" s="271">
        <f>+AA4-AL4</f>
        <v>0.3</v>
      </c>
      <c r="AN4" s="912" t="str">
        <f>+IF(C4="Corrupción","Moderado",IF(AM7&lt;=25%,"Bajo",IF(AM7&lt;=50%,"Moderado",IF(AM7&lt;=75%,"Alto",IF(AM7&gt;75%,"Extremo","")))))</f>
        <v>Bajo</v>
      </c>
      <c r="AO4" s="363" t="s">
        <v>74</v>
      </c>
      <c r="AP4" s="98">
        <v>1</v>
      </c>
      <c r="AQ4" s="67" t="s">
        <v>943</v>
      </c>
      <c r="AR4" s="68" t="s">
        <v>944</v>
      </c>
      <c r="AS4" s="653"/>
      <c r="AT4" s="653"/>
      <c r="AU4" s="652"/>
      <c r="AV4" s="220"/>
      <c r="AW4" s="220"/>
      <c r="AX4" s="220"/>
      <c r="AY4" s="220"/>
      <c r="AZ4" s="220"/>
      <c r="BA4" s="220"/>
      <c r="BB4" s="220"/>
      <c r="BC4" s="220"/>
      <c r="BD4" s="220"/>
      <c r="BE4" s="220"/>
      <c r="BF4" s="246"/>
      <c r="BG4" s="246"/>
    </row>
    <row r="5" spans="1:60" ht="106.9" customHeight="1" x14ac:dyDescent="0.25">
      <c r="A5" s="902"/>
      <c r="B5" s="964"/>
      <c r="C5" s="964"/>
      <c r="D5" s="964"/>
      <c r="E5" s="964"/>
      <c r="F5" s="964"/>
      <c r="G5" s="971"/>
      <c r="H5" s="964"/>
      <c r="I5" s="964"/>
      <c r="J5" s="964"/>
      <c r="K5" s="964"/>
      <c r="L5" s="919"/>
      <c r="M5" s="964"/>
      <c r="N5" s="919"/>
      <c r="O5" s="964"/>
      <c r="P5" s="919"/>
      <c r="Q5" s="964"/>
      <c r="R5" s="919"/>
      <c r="S5" s="1044"/>
      <c r="T5" s="1044"/>
      <c r="U5" s="919"/>
      <c r="V5" s="905"/>
      <c r="W5" s="919" t="str">
        <f>+IFERROR(VLOOKUP(V5,formulas!$F$1:$G$6,2,FALSE),"")</f>
        <v/>
      </c>
      <c r="X5" s="814"/>
      <c r="Y5" s="919" t="str">
        <f>+IFERROR(VLOOKUP(X5,formulas!$H$1:$I$6,2,FALSE),"")</f>
        <v/>
      </c>
      <c r="Z5" s="814"/>
      <c r="AA5" s="919" t="str">
        <f t="shared" ref="AA5:AA22" si="2">IF(Z5="Bajo",25%,IF(Z5="Moderado",50%,IF(Z5="Alto",75%,IF(Z5="Extremo",100%,""))))</f>
        <v/>
      </c>
      <c r="AB5" s="1047"/>
      <c r="AC5" s="63" t="s">
        <v>922</v>
      </c>
      <c r="AD5" s="63" t="s">
        <v>72</v>
      </c>
      <c r="AE5" s="219">
        <f t="shared" si="0"/>
        <v>0.25</v>
      </c>
      <c r="AF5" s="60" t="s">
        <v>217</v>
      </c>
      <c r="AG5" s="219">
        <f t="shared" ref="AG5:AG22" si="3">IF(AF5="Manual",15%,IF(AF5="Automático",25%,""))</f>
        <v>0.15</v>
      </c>
      <c r="AH5" s="219">
        <f t="shared" si="1"/>
        <v>0.4</v>
      </c>
      <c r="AI5" s="652"/>
      <c r="AJ5" s="61" t="s">
        <v>39</v>
      </c>
      <c r="AK5" s="60" t="s">
        <v>938</v>
      </c>
      <c r="AL5" s="271">
        <f>+AM4*AH5</f>
        <v>0.12</v>
      </c>
      <c r="AM5" s="271">
        <f>+AM4-AL5</f>
        <v>0.18</v>
      </c>
      <c r="AN5" s="814"/>
      <c r="AO5" s="226" t="s">
        <v>74</v>
      </c>
      <c r="AP5" s="99">
        <v>2</v>
      </c>
      <c r="AQ5" s="75" t="s">
        <v>945</v>
      </c>
      <c r="AR5" s="68" t="s">
        <v>944</v>
      </c>
      <c r="AS5" s="653"/>
      <c r="AT5" s="653"/>
      <c r="AU5" s="653"/>
      <c r="AV5" s="246"/>
      <c r="AW5" s="246"/>
      <c r="AX5" s="246"/>
      <c r="AY5" s="246"/>
      <c r="AZ5" s="246"/>
      <c r="BA5" s="246"/>
      <c r="BB5" s="246"/>
      <c r="BC5" s="246"/>
      <c r="BD5" s="246"/>
      <c r="BE5" s="246"/>
      <c r="BF5" s="246"/>
      <c r="BG5" s="246"/>
    </row>
    <row r="6" spans="1:60" ht="106.9" customHeight="1" x14ac:dyDescent="0.25">
      <c r="A6" s="902"/>
      <c r="B6" s="964"/>
      <c r="C6" s="964"/>
      <c r="D6" s="964"/>
      <c r="E6" s="964"/>
      <c r="F6" s="964"/>
      <c r="G6" s="971"/>
      <c r="H6" s="964"/>
      <c r="I6" s="964"/>
      <c r="J6" s="964"/>
      <c r="K6" s="964"/>
      <c r="L6" s="919"/>
      <c r="M6" s="964"/>
      <c r="N6" s="919"/>
      <c r="O6" s="964"/>
      <c r="P6" s="919"/>
      <c r="Q6" s="964"/>
      <c r="R6" s="919"/>
      <c r="S6" s="1044"/>
      <c r="T6" s="1044"/>
      <c r="U6" s="919"/>
      <c r="V6" s="905"/>
      <c r="W6" s="919" t="str">
        <f>+IFERROR(VLOOKUP(V6,formulas!$F$1:$G$6,2,FALSE),"")</f>
        <v/>
      </c>
      <c r="X6" s="814"/>
      <c r="Y6" s="919" t="str">
        <f>+IFERROR(VLOOKUP(X6,formulas!$H$1:$I$6,2,FALSE),"")</f>
        <v/>
      </c>
      <c r="Z6" s="814"/>
      <c r="AA6" s="919" t="str">
        <f t="shared" si="2"/>
        <v/>
      </c>
      <c r="AB6" s="1047"/>
      <c r="AC6" s="418" t="s">
        <v>923</v>
      </c>
      <c r="AD6" s="63" t="s">
        <v>72</v>
      </c>
      <c r="AE6" s="219">
        <f t="shared" si="0"/>
        <v>0.25</v>
      </c>
      <c r="AF6" s="60" t="s">
        <v>217</v>
      </c>
      <c r="AG6" s="219">
        <f t="shared" si="3"/>
        <v>0.15</v>
      </c>
      <c r="AH6" s="219">
        <f t="shared" si="1"/>
        <v>0.4</v>
      </c>
      <c r="AI6" s="652"/>
      <c r="AJ6" s="61" t="s">
        <v>56</v>
      </c>
      <c r="AK6" s="60"/>
      <c r="AL6" s="271">
        <f>+AM5*AH6</f>
        <v>7.1999999999999995E-2</v>
      </c>
      <c r="AM6" s="271">
        <f>+AM5-AL6</f>
        <v>0.108</v>
      </c>
      <c r="AN6" s="814"/>
      <c r="AO6" s="226" t="s">
        <v>74</v>
      </c>
      <c r="AP6" s="99">
        <v>3</v>
      </c>
      <c r="AQ6" s="64" t="s">
        <v>946</v>
      </c>
      <c r="AR6" s="68" t="s">
        <v>944</v>
      </c>
      <c r="AS6" s="720"/>
      <c r="AT6" s="720"/>
      <c r="AU6" s="721"/>
      <c r="AV6" s="246"/>
      <c r="AW6" s="246"/>
      <c r="AX6" s="246"/>
      <c r="AY6" s="246"/>
      <c r="AZ6" s="246"/>
      <c r="BA6" s="246"/>
      <c r="BB6" s="246"/>
      <c r="BC6" s="246"/>
      <c r="BD6" s="246"/>
      <c r="BE6" s="246"/>
      <c r="BF6" s="246"/>
      <c r="BG6" s="246"/>
    </row>
    <row r="7" spans="1:60" ht="106.9" customHeight="1" thickBot="1" x14ac:dyDescent="0.3">
      <c r="A7" s="903"/>
      <c r="B7" s="965"/>
      <c r="C7" s="965"/>
      <c r="D7" s="965"/>
      <c r="E7" s="965"/>
      <c r="F7" s="965"/>
      <c r="G7" s="970"/>
      <c r="H7" s="965"/>
      <c r="I7" s="965"/>
      <c r="J7" s="965"/>
      <c r="K7" s="965"/>
      <c r="L7" s="920"/>
      <c r="M7" s="965"/>
      <c r="N7" s="920"/>
      <c r="O7" s="965"/>
      <c r="P7" s="920"/>
      <c r="Q7" s="965"/>
      <c r="R7" s="920"/>
      <c r="S7" s="1042"/>
      <c r="T7" s="1042"/>
      <c r="U7" s="920"/>
      <c r="V7" s="1028"/>
      <c r="W7" s="920" t="str">
        <f>+IFERROR(VLOOKUP(V7,formulas!$F$1:$G$6,2,FALSE),"")</f>
        <v/>
      </c>
      <c r="X7" s="815"/>
      <c r="Y7" s="920" t="str">
        <f>+IFERROR(VLOOKUP(X7,formulas!$H$1:$I$6,2,FALSE),"")</f>
        <v/>
      </c>
      <c r="Z7" s="815"/>
      <c r="AA7" s="920" t="str">
        <f t="shared" si="2"/>
        <v/>
      </c>
      <c r="AB7" s="1048"/>
      <c r="AC7" s="72" t="s">
        <v>924</v>
      </c>
      <c r="AD7" s="72" t="s">
        <v>72</v>
      </c>
      <c r="AE7" s="222">
        <f t="shared" si="0"/>
        <v>0.25</v>
      </c>
      <c r="AF7" s="71" t="s">
        <v>217</v>
      </c>
      <c r="AG7" s="222">
        <f t="shared" si="3"/>
        <v>0.15</v>
      </c>
      <c r="AH7" s="222">
        <f t="shared" si="1"/>
        <v>0.4</v>
      </c>
      <c r="AI7" s="719"/>
      <c r="AJ7" s="70" t="s">
        <v>56</v>
      </c>
      <c r="AK7" s="71"/>
      <c r="AL7" s="277">
        <f>+AM6*AH7</f>
        <v>4.3200000000000002E-2</v>
      </c>
      <c r="AM7" s="277">
        <f>+AM6-AL7</f>
        <v>6.4799999999999996E-2</v>
      </c>
      <c r="AN7" s="815"/>
      <c r="AO7" s="138"/>
      <c r="AP7" s="140">
        <v>4</v>
      </c>
      <c r="AQ7" s="717"/>
      <c r="AR7" s="696"/>
      <c r="AS7" s="718"/>
      <c r="AT7" s="718"/>
      <c r="AU7" s="719"/>
      <c r="AV7" s="142"/>
      <c r="AW7" s="142"/>
      <c r="AX7" s="142"/>
      <c r="AY7" s="142"/>
      <c r="AZ7" s="142"/>
      <c r="BA7" s="142"/>
      <c r="BB7" s="142"/>
      <c r="BC7" s="142"/>
      <c r="BD7" s="142"/>
      <c r="BE7" s="142"/>
      <c r="BF7" s="142"/>
      <c r="BG7" s="142"/>
    </row>
    <row r="8" spans="1:60" ht="106.9" customHeight="1" x14ac:dyDescent="0.25">
      <c r="A8" s="1054" t="s">
        <v>66</v>
      </c>
      <c r="B8" s="1057" t="s">
        <v>121</v>
      </c>
      <c r="C8" s="1057" t="s">
        <v>73</v>
      </c>
      <c r="D8" s="1057" t="s">
        <v>94</v>
      </c>
      <c r="E8" s="1057" t="s">
        <v>95</v>
      </c>
      <c r="F8" s="1058" t="s">
        <v>305</v>
      </c>
      <c r="G8" s="1064" t="s">
        <v>306</v>
      </c>
      <c r="H8" s="1057" t="s">
        <v>307</v>
      </c>
      <c r="I8" s="1058" t="s">
        <v>308</v>
      </c>
      <c r="J8" s="1057" t="s">
        <v>65</v>
      </c>
      <c r="K8" s="1057">
        <v>0</v>
      </c>
      <c r="L8" s="948">
        <f t="shared" ref="L8:L22" si="4">IF(J8="Diaria",+(K8/360),IF(J8="Semanal",+(K8/52),IF(J8="Mensual",+(K8/12),IF(J8="Bimestral",+(K8/6),IF(J8="Trimestral",+(K8/4),IF(J8="Semestral",+(K8/2),IF(J8="Anual",+(K8/1),"")))))))</f>
        <v>0</v>
      </c>
      <c r="M8" s="1057" t="s">
        <v>62</v>
      </c>
      <c r="N8" s="948">
        <f t="shared" ref="N8:N22" si="5">IF(M8="Menor al 1% del patrimonio de la Lotería de Bogotá",20%,IF(M8="Entre el 1% y el 3% del patrimonio de la Lotería de Bogotá",40%,IF(M8="Entre el 3% y el 6% del patrimonio de la Lotería de Bogotá",60%,IF(M8="Entre el 6% y el 10% del patrimonio de la Lotería de Bogotá",80%,IF(M8="Mayor al 10% del patrimonio de la Lotería de Bogotá",100%,IF(M8="NA",0%,""))))))</f>
        <v>0.4</v>
      </c>
      <c r="O8" s="1057" t="s">
        <v>63</v>
      </c>
      <c r="P8" s="948">
        <f t="shared" ref="P8:P22" si="6">IF(O8="El riesgo afecta la imagen de algún área de la organización",20%,IF(O8="El riesgo afecta la imagen de la entidad internamente, de conocimiento general nivel interno, de junta directiva y accionistas y/o de proveedores",40%,IF(O8="El riesgo afecta la imagen de la entidad con algunos usuarios de relevancia frente al logro de los objetivos",60%,IF(O8="El riesgo afecta la imagen de la entidad con efecto publicitario sostenido a nivel de sector administrativo, nivel departamental o municipal",80%,IF(O8="El riesgo afecta la imagen de la entidad a nivel nacional, con efecto publicitario sostenido a nivel país",100%,IF(O8="NA",0%,""))))))</f>
        <v>0.4</v>
      </c>
      <c r="Q8" s="1057" t="s">
        <v>88</v>
      </c>
      <c r="R8" s="948">
        <f t="shared" ref="R8:R22" si="7">IF(Q8="Interrupción de la operación por menos de un día",20%,IF(Q8="Interrupción de la operación por un día completo",40%,IF(Q8="Interrupción de la operación mayor a 1 día y menor a 2 días",60%,IF(Q8="Interrupción de la operación por dos días completos",80%,IF(Q8="Interrupción de la operación por más de dos días",100%,IF(Q8="NA",0%,""))))))</f>
        <v>0</v>
      </c>
      <c r="S8" s="1070" t="s">
        <v>75</v>
      </c>
      <c r="T8" s="1070" t="s">
        <v>43</v>
      </c>
      <c r="U8" s="948">
        <f t="shared" ref="U8:U22" si="8">+MAX(N8,P8,R8)</f>
        <v>0.4</v>
      </c>
      <c r="V8" s="913" t="str">
        <f t="shared" ref="V8:V22" si="9">IF(L8&lt;=20%,"Muy baja",IF(L8&lt;=40%,"Baja",IF(L8&lt;=60%,"Media",IF(L8&lt;=80%,"Alta",IF(L8&lt;=100%,"Muy alta",IF(L8&gt;=100%,"Muy alta",""))))))</f>
        <v>Muy baja</v>
      </c>
      <c r="W8" s="948">
        <f>+IFERROR(VLOOKUP(V8,formulas!$F$1:$G$6,2,FALSE),"")</f>
        <v>0.2</v>
      </c>
      <c r="X8" s="813" t="str">
        <f t="shared" ref="X8:X22" si="10">IF(U8=20%,"Leve",IF(U8=40%,"Menor",IF(U8=60%,"Moderado",IF(U8=80%,"Mayor",IF(U8=100%,"Catastrófico","")))))</f>
        <v>Menor</v>
      </c>
      <c r="Y8" s="948">
        <f>+IFERROR(VLOOKUP(X8,formulas!$H$1:$I$6,2,FALSE),"")</f>
        <v>0.4</v>
      </c>
      <c r="Z8" s="813" t="str">
        <f>+IFERROR(VLOOKUP(V8&amp;X8,formulas!$C$2:$D$26,2,FALSE),"")</f>
        <v>Bajo</v>
      </c>
      <c r="AA8" s="948">
        <f t="shared" si="2"/>
        <v>0.25</v>
      </c>
      <c r="AB8" s="1073" t="s">
        <v>309</v>
      </c>
      <c r="AC8" s="171" t="s">
        <v>925</v>
      </c>
      <c r="AD8" s="171" t="s">
        <v>72</v>
      </c>
      <c r="AE8" s="225">
        <f t="shared" si="0"/>
        <v>0.25</v>
      </c>
      <c r="AF8" s="262" t="s">
        <v>217</v>
      </c>
      <c r="AG8" s="225">
        <f t="shared" si="3"/>
        <v>0.15</v>
      </c>
      <c r="AH8" s="225">
        <f t="shared" si="1"/>
        <v>0.4</v>
      </c>
      <c r="AI8" s="723"/>
      <c r="AJ8" s="316" t="s">
        <v>39</v>
      </c>
      <c r="AK8" s="262" t="s">
        <v>313</v>
      </c>
      <c r="AL8" s="283">
        <f t="shared" ref="AL8:AL22" si="11">+AA8*AH8</f>
        <v>0.1</v>
      </c>
      <c r="AM8" s="283">
        <f t="shared" ref="AM8:AM22" si="12">+AA8-AL8</f>
        <v>0.15</v>
      </c>
      <c r="AN8" s="813" t="str">
        <f>+IF(C8="Corrupción","Moderado",IF(AM10&lt;=25%,"Bajo",IF(AM10&lt;=50%,"Moderado",IF(AM10&lt;=75%,"Alto",IF(AM10&gt;75%,"Extremo","")))))</f>
        <v>Moderado</v>
      </c>
      <c r="AO8" s="169"/>
      <c r="AP8" s="426">
        <v>1</v>
      </c>
      <c r="AQ8" s="427" t="s">
        <v>317</v>
      </c>
      <c r="AR8" s="316" t="s">
        <v>318</v>
      </c>
      <c r="AS8" s="722"/>
      <c r="AT8" s="722"/>
      <c r="AU8" s="723"/>
      <c r="AV8" s="168"/>
      <c r="AW8" s="168"/>
      <c r="AX8" s="168"/>
      <c r="AY8" s="168"/>
      <c r="AZ8" s="168"/>
      <c r="BA8" s="168"/>
      <c r="BB8" s="168"/>
      <c r="BC8" s="168"/>
      <c r="BD8" s="168"/>
      <c r="BE8" s="168"/>
      <c r="BF8" s="168"/>
      <c r="BG8" s="168"/>
    </row>
    <row r="9" spans="1:60" ht="106.9" customHeight="1" x14ac:dyDescent="0.25">
      <c r="A9" s="1055"/>
      <c r="B9" s="966"/>
      <c r="C9" s="966"/>
      <c r="D9" s="966"/>
      <c r="E9" s="966"/>
      <c r="F9" s="1059"/>
      <c r="G9" s="1065"/>
      <c r="H9" s="966"/>
      <c r="I9" s="1059"/>
      <c r="J9" s="966"/>
      <c r="K9" s="966"/>
      <c r="L9" s="919"/>
      <c r="M9" s="966"/>
      <c r="N9" s="919"/>
      <c r="O9" s="966"/>
      <c r="P9" s="919"/>
      <c r="Q9" s="966"/>
      <c r="R9" s="919"/>
      <c r="S9" s="1071"/>
      <c r="T9" s="1071"/>
      <c r="U9" s="919"/>
      <c r="V9" s="905"/>
      <c r="W9" s="919" t="str">
        <f>+IFERROR(VLOOKUP(V9,formulas!$F$1:$G$6,2,FALSE),"")</f>
        <v/>
      </c>
      <c r="X9" s="814"/>
      <c r="Y9" s="919" t="str">
        <f>+IFERROR(VLOOKUP(X9,formulas!$H$1:$I$6,2,FALSE),"")</f>
        <v/>
      </c>
      <c r="Z9" s="814"/>
      <c r="AA9" s="919" t="str">
        <f t="shared" si="2"/>
        <v/>
      </c>
      <c r="AB9" s="1074"/>
      <c r="AC9" s="78" t="s">
        <v>926</v>
      </c>
      <c r="AD9" s="78" t="s">
        <v>72</v>
      </c>
      <c r="AE9" s="219">
        <f t="shared" si="0"/>
        <v>0.25</v>
      </c>
      <c r="AF9" s="257" t="s">
        <v>217</v>
      </c>
      <c r="AG9" s="219">
        <f t="shared" si="3"/>
        <v>0.15</v>
      </c>
      <c r="AH9" s="219">
        <f t="shared" si="1"/>
        <v>0.4</v>
      </c>
      <c r="AI9" s="725"/>
      <c r="AJ9" s="65" t="s">
        <v>39</v>
      </c>
      <c r="AK9" s="257" t="s">
        <v>322</v>
      </c>
      <c r="AL9" s="271">
        <f>+AM8*AH9</f>
        <v>0.06</v>
      </c>
      <c r="AM9" s="271">
        <f>+AM8-AL9</f>
        <v>0.09</v>
      </c>
      <c r="AN9" s="814"/>
      <c r="AO9" s="97"/>
      <c r="AP9" s="99">
        <v>2</v>
      </c>
      <c r="AQ9" s="107" t="s">
        <v>325</v>
      </c>
      <c r="AR9" s="117" t="s">
        <v>326</v>
      </c>
      <c r="AS9" s="724"/>
      <c r="AT9" s="724"/>
      <c r="AU9" s="725"/>
      <c r="AV9" s="123"/>
      <c r="AW9" s="123"/>
      <c r="AX9" s="123"/>
      <c r="AY9" s="123"/>
      <c r="AZ9" s="123"/>
      <c r="BA9" s="123"/>
      <c r="BB9" s="123"/>
      <c r="BC9" s="123"/>
      <c r="BD9" s="123"/>
      <c r="BE9" s="123"/>
      <c r="BF9" s="123"/>
      <c r="BG9" s="123"/>
    </row>
    <row r="10" spans="1:60" ht="106.9" customHeight="1" thickBot="1" x14ac:dyDescent="0.3">
      <c r="A10" s="1056"/>
      <c r="B10" s="967"/>
      <c r="C10" s="967"/>
      <c r="D10" s="967"/>
      <c r="E10" s="967"/>
      <c r="F10" s="1060"/>
      <c r="G10" s="1066"/>
      <c r="H10" s="967"/>
      <c r="I10" s="1060"/>
      <c r="J10" s="967"/>
      <c r="K10" s="967"/>
      <c r="L10" s="920"/>
      <c r="M10" s="967"/>
      <c r="N10" s="920"/>
      <c r="O10" s="967"/>
      <c r="P10" s="920"/>
      <c r="Q10" s="967"/>
      <c r="R10" s="920"/>
      <c r="S10" s="1072"/>
      <c r="T10" s="1072"/>
      <c r="U10" s="920"/>
      <c r="V10" s="1028"/>
      <c r="W10" s="920" t="str">
        <f>+IFERROR(VLOOKUP(V10,formulas!$F$1:$G$6,2,FALSE),"")</f>
        <v/>
      </c>
      <c r="X10" s="815"/>
      <c r="Y10" s="920" t="str">
        <f>+IFERROR(VLOOKUP(X10,formulas!$H$1:$I$6,2,FALSE),"")</f>
        <v/>
      </c>
      <c r="Z10" s="815"/>
      <c r="AA10" s="920" t="str">
        <f t="shared" si="2"/>
        <v/>
      </c>
      <c r="AB10" s="1075"/>
      <c r="AC10" s="139" t="s">
        <v>927</v>
      </c>
      <c r="AD10" s="139" t="s">
        <v>72</v>
      </c>
      <c r="AE10" s="222">
        <f t="shared" si="0"/>
        <v>0.25</v>
      </c>
      <c r="AF10" s="259" t="s">
        <v>217</v>
      </c>
      <c r="AG10" s="222">
        <f t="shared" si="3"/>
        <v>0.15</v>
      </c>
      <c r="AH10" s="222">
        <f t="shared" si="1"/>
        <v>0.4</v>
      </c>
      <c r="AI10" s="719"/>
      <c r="AJ10" s="137" t="s">
        <v>39</v>
      </c>
      <c r="AK10" s="259" t="s">
        <v>322</v>
      </c>
      <c r="AL10" s="277">
        <f>+AM9*AH10</f>
        <v>3.5999999999999997E-2</v>
      </c>
      <c r="AM10" s="277">
        <f>+AM9-AL10</f>
        <v>5.3999999999999999E-2</v>
      </c>
      <c r="AN10" s="815"/>
      <c r="AO10" s="138"/>
      <c r="AP10" s="149">
        <v>3</v>
      </c>
      <c r="AQ10" s="141" t="s">
        <v>332</v>
      </c>
      <c r="AR10" s="145" t="s">
        <v>333</v>
      </c>
      <c r="AS10" s="718"/>
      <c r="AT10" s="718"/>
      <c r="AU10" s="719"/>
      <c r="AV10" s="142"/>
      <c r="AW10" s="142"/>
      <c r="AX10" s="142"/>
      <c r="AY10" s="142"/>
      <c r="AZ10" s="142"/>
      <c r="BA10" s="142"/>
      <c r="BB10" s="142"/>
      <c r="BC10" s="142"/>
      <c r="BD10" s="142"/>
      <c r="BE10" s="142"/>
      <c r="BF10" s="142"/>
      <c r="BG10" s="142"/>
    </row>
    <row r="11" spans="1:60" ht="106.9" customHeight="1" x14ac:dyDescent="0.25">
      <c r="A11" s="1054" t="s">
        <v>66</v>
      </c>
      <c r="B11" s="1057" t="s">
        <v>121</v>
      </c>
      <c r="C11" s="1057" t="s">
        <v>149</v>
      </c>
      <c r="D11" s="1057" t="s">
        <v>50</v>
      </c>
      <c r="E11" s="1057" t="s">
        <v>115</v>
      </c>
      <c r="F11" s="1058" t="s">
        <v>901</v>
      </c>
      <c r="G11" s="1064" t="s">
        <v>902</v>
      </c>
      <c r="H11" s="1057" t="s">
        <v>903</v>
      </c>
      <c r="I11" s="1058" t="s">
        <v>904</v>
      </c>
      <c r="J11" s="1057" t="s">
        <v>48</v>
      </c>
      <c r="K11" s="1057">
        <v>0</v>
      </c>
      <c r="L11" s="948">
        <f t="shared" si="4"/>
        <v>0</v>
      </c>
      <c r="M11" s="1057" t="s">
        <v>90</v>
      </c>
      <c r="N11" s="948">
        <f t="shared" si="5"/>
        <v>0.8</v>
      </c>
      <c r="O11" s="1057" t="s">
        <v>63</v>
      </c>
      <c r="P11" s="948">
        <f t="shared" si="6"/>
        <v>0.4</v>
      </c>
      <c r="Q11" s="1057" t="s">
        <v>88</v>
      </c>
      <c r="R11" s="948">
        <f t="shared" si="7"/>
        <v>0</v>
      </c>
      <c r="S11" s="1070" t="s">
        <v>75</v>
      </c>
      <c r="T11" s="1070" t="s">
        <v>88</v>
      </c>
      <c r="U11" s="948">
        <f t="shared" si="8"/>
        <v>0.8</v>
      </c>
      <c r="V11" s="913" t="str">
        <f t="shared" si="9"/>
        <v>Muy baja</v>
      </c>
      <c r="W11" s="948">
        <f>+IFERROR(VLOOKUP(V11,formulas!$F$1:$G$6,2,FALSE),"")</f>
        <v>0.2</v>
      </c>
      <c r="X11" s="813" t="str">
        <f t="shared" si="10"/>
        <v>Mayor</v>
      </c>
      <c r="Y11" s="948">
        <f>+IFERROR(VLOOKUP(X11,formulas!$H$1:$I$6,2,FALSE),"")</f>
        <v>0.8</v>
      </c>
      <c r="Z11" s="813" t="str">
        <f>+IFERROR(VLOOKUP(V11&amp;X11,formulas!$C$2:$D$26,2,FALSE),"")</f>
        <v>Alto</v>
      </c>
      <c r="AA11" s="948">
        <f t="shared" si="2"/>
        <v>0.75</v>
      </c>
      <c r="AB11" s="1073" t="s">
        <v>918</v>
      </c>
      <c r="AC11" s="171" t="s">
        <v>928</v>
      </c>
      <c r="AD11" s="171" t="s">
        <v>72</v>
      </c>
      <c r="AE11" s="225">
        <f t="shared" si="0"/>
        <v>0.25</v>
      </c>
      <c r="AF11" s="262" t="s">
        <v>217</v>
      </c>
      <c r="AG11" s="225">
        <f t="shared" si="3"/>
        <v>0.15</v>
      </c>
      <c r="AH11" s="225">
        <f t="shared" si="1"/>
        <v>0.4</v>
      </c>
      <c r="AI11" s="723"/>
      <c r="AJ11" s="316" t="s">
        <v>39</v>
      </c>
      <c r="AK11" s="262" t="s">
        <v>322</v>
      </c>
      <c r="AL11" s="283">
        <f t="shared" si="11"/>
        <v>0.30000000000000004</v>
      </c>
      <c r="AM11" s="283">
        <f t="shared" si="12"/>
        <v>0.44999999999999996</v>
      </c>
      <c r="AN11" s="813" t="str">
        <f>+IF(C11="Corrupción","Moderado",IF(AM13&lt;=25%,"Bajo",IF(AM13&lt;=50%,"Moderado",IF(AM13&lt;=75%,"Alto",IF(AM13&gt;75%,"Extremo","")))))</f>
        <v>Bajo</v>
      </c>
      <c r="AO11" s="169"/>
      <c r="AP11" s="426">
        <v>1</v>
      </c>
      <c r="AQ11" s="171" t="s">
        <v>947</v>
      </c>
      <c r="AR11" s="316" t="s">
        <v>948</v>
      </c>
      <c r="AS11" s="722"/>
      <c r="AT11" s="722"/>
      <c r="AU11" s="723"/>
      <c r="AV11" s="168"/>
      <c r="AW11" s="168"/>
      <c r="AX11" s="168"/>
      <c r="AY11" s="168"/>
      <c r="AZ11" s="168"/>
      <c r="BA11" s="168"/>
      <c r="BB11" s="168"/>
      <c r="BC11" s="168"/>
      <c r="BD11" s="168"/>
      <c r="BE11" s="168"/>
      <c r="BF11" s="168"/>
      <c r="BG11" s="168"/>
    </row>
    <row r="12" spans="1:60" ht="106.9" customHeight="1" x14ac:dyDescent="0.25">
      <c r="A12" s="1055"/>
      <c r="B12" s="966"/>
      <c r="C12" s="966"/>
      <c r="D12" s="966"/>
      <c r="E12" s="966"/>
      <c r="F12" s="1059"/>
      <c r="G12" s="1065"/>
      <c r="H12" s="966"/>
      <c r="I12" s="1059"/>
      <c r="J12" s="966"/>
      <c r="K12" s="966"/>
      <c r="L12" s="919"/>
      <c r="M12" s="966"/>
      <c r="N12" s="919"/>
      <c r="O12" s="966"/>
      <c r="P12" s="919"/>
      <c r="Q12" s="966"/>
      <c r="R12" s="919"/>
      <c r="S12" s="1071"/>
      <c r="T12" s="1071"/>
      <c r="U12" s="919">
        <f t="shared" si="8"/>
        <v>0</v>
      </c>
      <c r="V12" s="905"/>
      <c r="W12" s="919" t="str">
        <f>+IFERROR(VLOOKUP(V12,formulas!$F$1:$G$6,2,FALSE),"")</f>
        <v/>
      </c>
      <c r="X12" s="814"/>
      <c r="Y12" s="919" t="str">
        <f>+IFERROR(VLOOKUP(X12,formulas!$H$1:$I$6,2,FALSE),"")</f>
        <v/>
      </c>
      <c r="Z12" s="814"/>
      <c r="AA12" s="919" t="str">
        <f t="shared" si="2"/>
        <v/>
      </c>
      <c r="AB12" s="1074"/>
      <c r="AC12" s="78" t="s">
        <v>929</v>
      </c>
      <c r="AD12" s="78" t="s">
        <v>72</v>
      </c>
      <c r="AE12" s="219">
        <f t="shared" si="0"/>
        <v>0.25</v>
      </c>
      <c r="AF12" s="257" t="s">
        <v>217</v>
      </c>
      <c r="AG12" s="219">
        <f t="shared" si="3"/>
        <v>0.15</v>
      </c>
      <c r="AH12" s="219">
        <f t="shared" si="1"/>
        <v>0.4</v>
      </c>
      <c r="AI12" s="725"/>
      <c r="AJ12" s="65" t="s">
        <v>56</v>
      </c>
      <c r="AK12" s="257"/>
      <c r="AL12" s="271">
        <f>+AM11*AH12</f>
        <v>0.18</v>
      </c>
      <c r="AM12" s="271">
        <f>+AM11-AL12</f>
        <v>0.26999999999999996</v>
      </c>
      <c r="AN12" s="814"/>
      <c r="AO12" s="97"/>
      <c r="AP12" s="424">
        <v>2</v>
      </c>
      <c r="AQ12" s="78" t="s">
        <v>949</v>
      </c>
      <c r="AR12" s="65" t="s">
        <v>950</v>
      </c>
      <c r="AS12" s="724"/>
      <c r="AT12" s="724"/>
      <c r="AU12" s="725"/>
      <c r="AV12" s="123"/>
      <c r="AW12" s="123"/>
      <c r="AX12" s="123"/>
      <c r="AY12" s="123"/>
      <c r="AZ12" s="123"/>
      <c r="BA12" s="123"/>
      <c r="BB12" s="123"/>
      <c r="BC12" s="123"/>
      <c r="BD12" s="123"/>
      <c r="BE12" s="123"/>
      <c r="BF12" s="123"/>
      <c r="BG12" s="123"/>
    </row>
    <row r="13" spans="1:60" ht="106.9" customHeight="1" thickBot="1" x14ac:dyDescent="0.3">
      <c r="A13" s="1056"/>
      <c r="B13" s="967"/>
      <c r="C13" s="967"/>
      <c r="D13" s="967"/>
      <c r="E13" s="967"/>
      <c r="F13" s="1060"/>
      <c r="G13" s="1066"/>
      <c r="H13" s="967"/>
      <c r="I13" s="1060"/>
      <c r="J13" s="967"/>
      <c r="K13" s="967"/>
      <c r="L13" s="920"/>
      <c r="M13" s="967"/>
      <c r="N13" s="920"/>
      <c r="O13" s="967"/>
      <c r="P13" s="920"/>
      <c r="Q13" s="967"/>
      <c r="R13" s="920"/>
      <c r="S13" s="1072"/>
      <c r="T13" s="1072"/>
      <c r="U13" s="920">
        <f t="shared" si="8"/>
        <v>0</v>
      </c>
      <c r="V13" s="1028"/>
      <c r="W13" s="920" t="str">
        <f>+IFERROR(VLOOKUP(V13,formulas!$F$1:$G$6,2,FALSE),"")</f>
        <v/>
      </c>
      <c r="X13" s="815"/>
      <c r="Y13" s="920" t="str">
        <f>+IFERROR(VLOOKUP(X13,formulas!$H$1:$I$6,2,FALSE),"")</f>
        <v/>
      </c>
      <c r="Z13" s="815"/>
      <c r="AA13" s="920" t="str">
        <f t="shared" si="2"/>
        <v/>
      </c>
      <c r="AB13" s="1075"/>
      <c r="AC13" s="139" t="s">
        <v>930</v>
      </c>
      <c r="AD13" s="139" t="s">
        <v>72</v>
      </c>
      <c r="AE13" s="222">
        <f t="shared" si="0"/>
        <v>0.25</v>
      </c>
      <c r="AF13" s="259" t="s">
        <v>217</v>
      </c>
      <c r="AG13" s="222">
        <f t="shared" si="3"/>
        <v>0.15</v>
      </c>
      <c r="AH13" s="222">
        <f t="shared" si="1"/>
        <v>0.4</v>
      </c>
      <c r="AI13" s="719"/>
      <c r="AJ13" s="137" t="s">
        <v>39</v>
      </c>
      <c r="AK13" s="259" t="s">
        <v>939</v>
      </c>
      <c r="AL13" s="277">
        <f>+AM12*AH13</f>
        <v>0.10799999999999998</v>
      </c>
      <c r="AM13" s="277">
        <f>+AM12-AL13</f>
        <v>0.16199999999999998</v>
      </c>
      <c r="AN13" s="815"/>
      <c r="AO13" s="138"/>
      <c r="AP13" s="428">
        <v>3</v>
      </c>
      <c r="AQ13" s="139" t="s">
        <v>951</v>
      </c>
      <c r="AR13" s="145" t="s">
        <v>944</v>
      </c>
      <c r="AS13" s="718"/>
      <c r="AT13" s="718"/>
      <c r="AU13" s="719"/>
      <c r="AV13" s="142"/>
      <c r="AW13" s="142"/>
      <c r="AX13" s="142"/>
      <c r="AY13" s="142"/>
      <c r="AZ13" s="142"/>
      <c r="BA13" s="142"/>
      <c r="BB13" s="142"/>
      <c r="BC13" s="142"/>
      <c r="BD13" s="142"/>
      <c r="BE13" s="142"/>
      <c r="BF13" s="142"/>
      <c r="BG13" s="142"/>
      <c r="BH13" s="419"/>
    </row>
    <row r="14" spans="1:60" ht="106.9" customHeight="1" x14ac:dyDescent="0.25">
      <c r="A14" s="1054" t="s">
        <v>66</v>
      </c>
      <c r="B14" s="1057" t="s">
        <v>121</v>
      </c>
      <c r="C14" s="1057" t="s">
        <v>149</v>
      </c>
      <c r="D14" s="1057" t="s">
        <v>94</v>
      </c>
      <c r="E14" s="1057" t="s">
        <v>51</v>
      </c>
      <c r="F14" s="1061" t="s">
        <v>905</v>
      </c>
      <c r="G14" s="1067" t="s">
        <v>906</v>
      </c>
      <c r="H14" s="1057" t="s">
        <v>907</v>
      </c>
      <c r="I14" s="1057" t="s">
        <v>908</v>
      </c>
      <c r="J14" s="1057" t="s">
        <v>48</v>
      </c>
      <c r="K14" s="1061">
        <v>1</v>
      </c>
      <c r="L14" s="948">
        <f t="shared" si="4"/>
        <v>2.7777777777777779E-3</v>
      </c>
      <c r="M14" s="1057" t="s">
        <v>101</v>
      </c>
      <c r="N14" s="948">
        <f t="shared" si="5"/>
        <v>1</v>
      </c>
      <c r="O14" s="1057" t="s">
        <v>88</v>
      </c>
      <c r="P14" s="948">
        <f t="shared" si="6"/>
        <v>0</v>
      </c>
      <c r="Q14" s="1057" t="s">
        <v>88</v>
      </c>
      <c r="R14" s="948">
        <f t="shared" si="7"/>
        <v>0</v>
      </c>
      <c r="S14" s="1070" t="s">
        <v>75</v>
      </c>
      <c r="T14" s="1070" t="s">
        <v>88</v>
      </c>
      <c r="U14" s="948">
        <f t="shared" si="8"/>
        <v>1</v>
      </c>
      <c r="V14" s="913" t="str">
        <f t="shared" si="9"/>
        <v>Muy baja</v>
      </c>
      <c r="W14" s="948">
        <f>+IFERROR(VLOOKUP(V14,formulas!$F$1:$G$6,2,FALSE),"")</f>
        <v>0.2</v>
      </c>
      <c r="X14" s="813" t="str">
        <f t="shared" si="10"/>
        <v>Catastrófico</v>
      </c>
      <c r="Y14" s="948">
        <f>+IFERROR(VLOOKUP(X14,formulas!$H$1:$I$6,2,FALSE),"")</f>
        <v>1</v>
      </c>
      <c r="Z14" s="813" t="str">
        <f>+IFERROR(VLOOKUP(V14&amp;X14,formulas!$C$2:$D$26,2,FALSE),"")</f>
        <v>Extremo</v>
      </c>
      <c r="AA14" s="948">
        <f t="shared" si="2"/>
        <v>1</v>
      </c>
      <c r="AB14" s="1061" t="s">
        <v>919</v>
      </c>
      <c r="AC14" s="422" t="s">
        <v>931</v>
      </c>
      <c r="AD14" s="171" t="s">
        <v>72</v>
      </c>
      <c r="AE14" s="225">
        <f t="shared" si="0"/>
        <v>0.25</v>
      </c>
      <c r="AF14" s="262" t="s">
        <v>217</v>
      </c>
      <c r="AG14" s="225">
        <f t="shared" si="3"/>
        <v>0.15</v>
      </c>
      <c r="AH14" s="225">
        <f t="shared" si="1"/>
        <v>0.4</v>
      </c>
      <c r="AI14" s="723"/>
      <c r="AJ14" s="316" t="s">
        <v>39</v>
      </c>
      <c r="AK14" s="262" t="s">
        <v>940</v>
      </c>
      <c r="AL14" s="283">
        <f t="shared" si="11"/>
        <v>0.4</v>
      </c>
      <c r="AM14" s="283">
        <f t="shared" si="12"/>
        <v>0.6</v>
      </c>
      <c r="AN14" s="813" t="str">
        <f>+IF(C14="Corrupción","Moderado",IF(AM16&lt;=25%,"Bajo",IF(AM16&lt;=50%,"Moderado",IF(AM16&lt;=75%,"Alto",IF(AM16&gt;75%,"Extremo","")))))</f>
        <v>Moderado</v>
      </c>
      <c r="AO14" s="169"/>
      <c r="AP14" s="429">
        <v>1</v>
      </c>
      <c r="AQ14" s="726"/>
      <c r="AR14" s="316" t="s">
        <v>950</v>
      </c>
      <c r="AS14" s="722"/>
      <c r="AT14" s="722"/>
      <c r="AU14" s="723"/>
      <c r="AV14" s="168"/>
      <c r="AW14" s="168"/>
      <c r="AX14" s="168"/>
      <c r="AY14" s="168"/>
      <c r="AZ14" s="168"/>
      <c r="BA14" s="168"/>
      <c r="BB14" s="168"/>
      <c r="BC14" s="168"/>
      <c r="BD14" s="168"/>
      <c r="BE14" s="168"/>
      <c r="BF14" s="168"/>
      <c r="BG14" s="168"/>
      <c r="BH14" s="420"/>
    </row>
    <row r="15" spans="1:60" ht="106.9" customHeight="1" x14ac:dyDescent="0.25">
      <c r="A15" s="1055"/>
      <c r="B15" s="966"/>
      <c r="C15" s="966"/>
      <c r="D15" s="966"/>
      <c r="E15" s="966"/>
      <c r="F15" s="1062"/>
      <c r="G15" s="1068"/>
      <c r="H15" s="966"/>
      <c r="I15" s="966"/>
      <c r="J15" s="966"/>
      <c r="K15" s="1062"/>
      <c r="L15" s="919"/>
      <c r="M15" s="966"/>
      <c r="N15" s="919"/>
      <c r="O15" s="966"/>
      <c r="P15" s="919"/>
      <c r="Q15" s="966"/>
      <c r="R15" s="919"/>
      <c r="S15" s="1071"/>
      <c r="T15" s="1071"/>
      <c r="U15" s="919">
        <f t="shared" si="8"/>
        <v>0</v>
      </c>
      <c r="V15" s="905"/>
      <c r="W15" s="919" t="str">
        <f>+IFERROR(VLOOKUP(V15,formulas!$F$1:$G$6,2,FALSE),"")</f>
        <v/>
      </c>
      <c r="X15" s="814"/>
      <c r="Y15" s="919" t="str">
        <f>+IFERROR(VLOOKUP(X15,formulas!$H$1:$I$6,2,FALSE),"")</f>
        <v/>
      </c>
      <c r="Z15" s="814"/>
      <c r="AA15" s="919" t="str">
        <f t="shared" si="2"/>
        <v/>
      </c>
      <c r="AB15" s="1062"/>
      <c r="AC15" s="101" t="s">
        <v>932</v>
      </c>
      <c r="AD15" s="78" t="s">
        <v>72</v>
      </c>
      <c r="AE15" s="219">
        <f t="shared" si="0"/>
        <v>0.25</v>
      </c>
      <c r="AF15" s="257" t="s">
        <v>217</v>
      </c>
      <c r="AG15" s="219">
        <f t="shared" si="3"/>
        <v>0.15</v>
      </c>
      <c r="AH15" s="219">
        <f t="shared" si="1"/>
        <v>0.4</v>
      </c>
      <c r="AI15" s="725"/>
      <c r="AJ15" s="65" t="s">
        <v>39</v>
      </c>
      <c r="AK15" s="257" t="s">
        <v>940</v>
      </c>
      <c r="AL15" s="271">
        <f>+AM14*AH15</f>
        <v>0.24</v>
      </c>
      <c r="AM15" s="271">
        <f>+AM14-AL15</f>
        <v>0.36</v>
      </c>
      <c r="AN15" s="814"/>
      <c r="AO15" s="97"/>
      <c r="AP15" s="425">
        <v>2</v>
      </c>
      <c r="AQ15" s="727"/>
      <c r="AR15" s="65" t="s">
        <v>950</v>
      </c>
      <c r="AS15" s="724"/>
      <c r="AT15" s="724"/>
      <c r="AU15" s="725"/>
      <c r="AV15" s="123"/>
      <c r="AW15" s="123"/>
      <c r="AX15" s="123"/>
      <c r="AY15" s="123"/>
      <c r="AZ15" s="123"/>
      <c r="BA15" s="123"/>
      <c r="BB15" s="123"/>
      <c r="BC15" s="123"/>
      <c r="BD15" s="123"/>
      <c r="BE15" s="123"/>
      <c r="BF15" s="123"/>
      <c r="BG15" s="123"/>
    </row>
    <row r="16" spans="1:60" ht="106.9" customHeight="1" thickBot="1" x14ac:dyDescent="0.3">
      <c r="A16" s="1056"/>
      <c r="B16" s="967"/>
      <c r="C16" s="967"/>
      <c r="D16" s="967"/>
      <c r="E16" s="967"/>
      <c r="F16" s="1063"/>
      <c r="G16" s="1069"/>
      <c r="H16" s="967"/>
      <c r="I16" s="967"/>
      <c r="J16" s="967"/>
      <c r="K16" s="1063"/>
      <c r="L16" s="920"/>
      <c r="M16" s="967"/>
      <c r="N16" s="920"/>
      <c r="O16" s="967"/>
      <c r="P16" s="920"/>
      <c r="Q16" s="967"/>
      <c r="R16" s="920"/>
      <c r="S16" s="1072"/>
      <c r="T16" s="1072"/>
      <c r="U16" s="920">
        <f t="shared" si="8"/>
        <v>0</v>
      </c>
      <c r="V16" s="1028"/>
      <c r="W16" s="920" t="str">
        <f>+IFERROR(VLOOKUP(V16,formulas!$F$1:$G$6,2,FALSE),"")</f>
        <v/>
      </c>
      <c r="X16" s="815"/>
      <c r="Y16" s="920" t="str">
        <f>+IFERROR(VLOOKUP(X16,formulas!$H$1:$I$6,2,FALSE),"")</f>
        <v/>
      </c>
      <c r="Z16" s="815"/>
      <c r="AA16" s="920" t="str">
        <f t="shared" si="2"/>
        <v/>
      </c>
      <c r="AB16" s="1063"/>
      <c r="AC16" s="423" t="s">
        <v>933</v>
      </c>
      <c r="AD16" s="139" t="s">
        <v>37</v>
      </c>
      <c r="AE16" s="222">
        <f t="shared" si="0"/>
        <v>0.1</v>
      </c>
      <c r="AF16" s="259" t="s">
        <v>217</v>
      </c>
      <c r="AG16" s="222">
        <f t="shared" si="3"/>
        <v>0.15</v>
      </c>
      <c r="AH16" s="222">
        <f t="shared" si="1"/>
        <v>0.25</v>
      </c>
      <c r="AI16" s="719"/>
      <c r="AJ16" s="736"/>
      <c r="AK16" s="259"/>
      <c r="AL16" s="277">
        <f>+AM15*AH16</f>
        <v>0.09</v>
      </c>
      <c r="AM16" s="277">
        <f>+AM15-AL16</f>
        <v>0.27</v>
      </c>
      <c r="AN16" s="815"/>
      <c r="AO16" s="138"/>
      <c r="AP16" s="430">
        <v>3</v>
      </c>
      <c r="AQ16" s="259" t="s">
        <v>952</v>
      </c>
      <c r="AR16" s="137"/>
      <c r="AS16" s="718"/>
      <c r="AT16" s="718"/>
      <c r="AU16" s="719"/>
      <c r="AV16" s="142"/>
      <c r="AW16" s="142"/>
      <c r="AX16" s="142"/>
      <c r="AY16" s="142"/>
      <c r="AZ16" s="142"/>
      <c r="BA16" s="142"/>
      <c r="BB16" s="142"/>
      <c r="BC16" s="142"/>
      <c r="BD16" s="142"/>
      <c r="BE16" s="142"/>
      <c r="BF16" s="142"/>
      <c r="BG16" s="142"/>
      <c r="BH16" s="419"/>
    </row>
    <row r="17" spans="1:59" ht="106.9" customHeight="1" thickBot="1" x14ac:dyDescent="0.3">
      <c r="A17" s="161" t="s">
        <v>219</v>
      </c>
      <c r="B17" s="162" t="s">
        <v>121</v>
      </c>
      <c r="C17" s="162" t="s">
        <v>107</v>
      </c>
      <c r="D17" s="162" t="s">
        <v>94</v>
      </c>
      <c r="E17" s="162" t="s">
        <v>51</v>
      </c>
      <c r="F17" s="163" t="s">
        <v>478</v>
      </c>
      <c r="G17" s="162" t="s">
        <v>479</v>
      </c>
      <c r="H17" s="162" t="s">
        <v>480</v>
      </c>
      <c r="I17" s="163" t="s">
        <v>481</v>
      </c>
      <c r="J17" s="162" t="s">
        <v>81</v>
      </c>
      <c r="K17" s="162">
        <v>1</v>
      </c>
      <c r="L17" s="265">
        <f t="shared" si="4"/>
        <v>8.3333333333333329E-2</v>
      </c>
      <c r="M17" s="162" t="s">
        <v>45</v>
      </c>
      <c r="N17" s="265">
        <f t="shared" si="5"/>
        <v>0.2</v>
      </c>
      <c r="O17" s="162" t="s">
        <v>79</v>
      </c>
      <c r="P17" s="265">
        <f t="shared" si="6"/>
        <v>0.6</v>
      </c>
      <c r="Q17" s="162" t="s">
        <v>88</v>
      </c>
      <c r="R17" s="265">
        <f t="shared" si="7"/>
        <v>0</v>
      </c>
      <c r="S17" s="165" t="s">
        <v>75</v>
      </c>
      <c r="T17" s="165" t="s">
        <v>60</v>
      </c>
      <c r="U17" s="265">
        <f t="shared" si="8"/>
        <v>0.6</v>
      </c>
      <c r="V17" s="564" t="str">
        <f t="shared" si="9"/>
        <v>Muy baja</v>
      </c>
      <c r="W17" s="265">
        <f>+IFERROR(VLOOKUP(V17,formulas!$F$1:$G$6,2,FALSE),"")</f>
        <v>0.2</v>
      </c>
      <c r="X17" s="462" t="str">
        <f t="shared" si="10"/>
        <v>Moderado</v>
      </c>
      <c r="Y17" s="265">
        <f>+IFERROR(VLOOKUP(X17,formulas!$H$1:$I$6,2,FALSE),"")</f>
        <v>0.6</v>
      </c>
      <c r="Z17" s="462" t="str">
        <f>+IFERROR(VLOOKUP(V17&amp;X17,formulas!$C$2:$D$26,2,FALSE),"")</f>
        <v>Moderado</v>
      </c>
      <c r="AA17" s="265">
        <f t="shared" si="2"/>
        <v>0.5</v>
      </c>
      <c r="AB17" s="175" t="s">
        <v>509</v>
      </c>
      <c r="AC17" s="175" t="s">
        <v>624</v>
      </c>
      <c r="AD17" s="158" t="s">
        <v>72</v>
      </c>
      <c r="AE17" s="228">
        <f t="shared" si="0"/>
        <v>0.25</v>
      </c>
      <c r="AF17" s="163" t="s">
        <v>217</v>
      </c>
      <c r="AG17" s="228">
        <f t="shared" si="3"/>
        <v>0.15</v>
      </c>
      <c r="AH17" s="228">
        <f t="shared" si="1"/>
        <v>0.4</v>
      </c>
      <c r="AI17" s="729"/>
      <c r="AJ17" s="162" t="s">
        <v>39</v>
      </c>
      <c r="AK17" s="163" t="s">
        <v>634</v>
      </c>
      <c r="AL17" s="280">
        <f t="shared" si="11"/>
        <v>0.2</v>
      </c>
      <c r="AM17" s="280">
        <f t="shared" si="12"/>
        <v>0.3</v>
      </c>
      <c r="AN17" s="462" t="str">
        <f t="shared" ref="AN17:AN22" si="13">+IF(C17="Corrupción","Moderado",IF(AM17&lt;=25%,"Bajo",IF(AM17&lt;=50%,"Moderado",IF(AM17&lt;=75%,"Alto",IF(AM17&gt;75%,"Extremo","")))))</f>
        <v>Moderado</v>
      </c>
      <c r="AO17" s="175"/>
      <c r="AP17" s="160">
        <v>1</v>
      </c>
      <c r="AQ17" s="176" t="s">
        <v>540</v>
      </c>
      <c r="AR17" s="177" t="s">
        <v>157</v>
      </c>
      <c r="AS17" s="728"/>
      <c r="AT17" s="728"/>
      <c r="AU17" s="729"/>
      <c r="AV17" s="172"/>
      <c r="AW17" s="172"/>
      <c r="AX17" s="172"/>
      <c r="AY17" s="172"/>
      <c r="AZ17" s="172"/>
      <c r="BA17" s="172"/>
      <c r="BB17" s="172"/>
      <c r="BC17" s="172"/>
      <c r="BD17" s="172"/>
      <c r="BE17" s="172"/>
      <c r="BF17" s="172"/>
      <c r="BG17" s="172"/>
    </row>
    <row r="18" spans="1:59" ht="106.9" customHeight="1" thickBot="1" x14ac:dyDescent="0.3">
      <c r="A18" s="161" t="s">
        <v>219</v>
      </c>
      <c r="B18" s="162" t="s">
        <v>121</v>
      </c>
      <c r="C18" s="162" t="s">
        <v>124</v>
      </c>
      <c r="D18" s="162" t="s">
        <v>50</v>
      </c>
      <c r="E18" s="162" t="s">
        <v>95</v>
      </c>
      <c r="F18" s="151" t="s">
        <v>909</v>
      </c>
      <c r="G18" s="158" t="s">
        <v>910</v>
      </c>
      <c r="H18" s="260" t="s">
        <v>911</v>
      </c>
      <c r="I18" s="260" t="s">
        <v>912</v>
      </c>
      <c r="J18" s="162" t="s">
        <v>48</v>
      </c>
      <c r="K18" s="162">
        <v>72</v>
      </c>
      <c r="L18" s="265">
        <f t="shared" si="4"/>
        <v>0.2</v>
      </c>
      <c r="M18" s="162" t="s">
        <v>88</v>
      </c>
      <c r="N18" s="265">
        <f t="shared" si="5"/>
        <v>0</v>
      </c>
      <c r="O18" s="162" t="s">
        <v>79</v>
      </c>
      <c r="P18" s="265">
        <f t="shared" si="6"/>
        <v>0.6</v>
      </c>
      <c r="Q18" s="162" t="s">
        <v>88</v>
      </c>
      <c r="R18" s="265">
        <f t="shared" si="7"/>
        <v>0</v>
      </c>
      <c r="S18" s="165" t="s">
        <v>87</v>
      </c>
      <c r="T18" s="165" t="s">
        <v>43</v>
      </c>
      <c r="U18" s="265">
        <f t="shared" si="8"/>
        <v>0.6</v>
      </c>
      <c r="V18" s="564" t="str">
        <f t="shared" si="9"/>
        <v>Muy baja</v>
      </c>
      <c r="W18" s="265">
        <f>+IFERROR(VLOOKUP(V18,formulas!$F$1:$G$6,2,FALSE),"")</f>
        <v>0.2</v>
      </c>
      <c r="X18" s="462" t="str">
        <f t="shared" si="10"/>
        <v>Moderado</v>
      </c>
      <c r="Y18" s="265">
        <f>+IFERROR(VLOOKUP(X18,formulas!$H$1:$I$6,2,FALSE),"")</f>
        <v>0.6</v>
      </c>
      <c r="Z18" s="462" t="str">
        <f>+IFERROR(VLOOKUP(V18&amp;X18,formulas!$C$2:$D$26,2,FALSE),"")</f>
        <v>Moderado</v>
      </c>
      <c r="AA18" s="265">
        <f t="shared" si="2"/>
        <v>0.5</v>
      </c>
      <c r="AB18" s="431" t="s">
        <v>920</v>
      </c>
      <c r="AC18" s="260" t="s">
        <v>934</v>
      </c>
      <c r="AD18" s="158" t="s">
        <v>72</v>
      </c>
      <c r="AE18" s="228">
        <f t="shared" si="0"/>
        <v>0.25</v>
      </c>
      <c r="AF18" s="163" t="s">
        <v>217</v>
      </c>
      <c r="AG18" s="228">
        <f t="shared" si="3"/>
        <v>0.15</v>
      </c>
      <c r="AH18" s="228">
        <f t="shared" si="1"/>
        <v>0.4</v>
      </c>
      <c r="AI18" s="729"/>
      <c r="AJ18" s="162" t="s">
        <v>39</v>
      </c>
      <c r="AK18" s="163" t="s">
        <v>635</v>
      </c>
      <c r="AL18" s="280">
        <f t="shared" si="11"/>
        <v>0.2</v>
      </c>
      <c r="AM18" s="280">
        <f t="shared" si="12"/>
        <v>0.3</v>
      </c>
      <c r="AN18" s="462" t="str">
        <f t="shared" si="13"/>
        <v>Moderado</v>
      </c>
      <c r="AO18" s="175"/>
      <c r="AP18" s="374">
        <v>1</v>
      </c>
      <c r="AQ18" s="374" t="s">
        <v>953</v>
      </c>
      <c r="AR18" s="177" t="s">
        <v>157</v>
      </c>
      <c r="AS18" s="728"/>
      <c r="AT18" s="728"/>
      <c r="AU18" s="729"/>
      <c r="AV18" s="172"/>
      <c r="AW18" s="172"/>
      <c r="AX18" s="172"/>
      <c r="AY18" s="172"/>
      <c r="AZ18" s="172"/>
      <c r="BA18" s="172"/>
      <c r="BB18" s="172"/>
      <c r="BC18" s="172"/>
      <c r="BD18" s="172"/>
      <c r="BE18" s="172"/>
      <c r="BF18" s="172"/>
      <c r="BG18" s="172"/>
    </row>
    <row r="19" spans="1:59" ht="106.9" customHeight="1" thickBot="1" x14ac:dyDescent="0.3">
      <c r="A19" s="404" t="s">
        <v>66</v>
      </c>
      <c r="B19" s="174" t="s">
        <v>121</v>
      </c>
      <c r="C19" s="174" t="s">
        <v>158</v>
      </c>
      <c r="D19" s="174" t="s">
        <v>94</v>
      </c>
      <c r="E19" s="174" t="s">
        <v>51</v>
      </c>
      <c r="F19" s="432" t="s">
        <v>905</v>
      </c>
      <c r="G19" s="311" t="s">
        <v>913</v>
      </c>
      <c r="H19" s="174" t="s">
        <v>914</v>
      </c>
      <c r="I19" s="433" t="s">
        <v>908</v>
      </c>
      <c r="J19" s="174" t="s">
        <v>48</v>
      </c>
      <c r="K19" s="432">
        <v>1</v>
      </c>
      <c r="L19" s="265">
        <f t="shared" si="4"/>
        <v>2.7777777777777779E-3</v>
      </c>
      <c r="M19" s="174" t="s">
        <v>101</v>
      </c>
      <c r="N19" s="265">
        <f t="shared" si="5"/>
        <v>1</v>
      </c>
      <c r="O19" s="174" t="s">
        <v>88</v>
      </c>
      <c r="P19" s="265">
        <f t="shared" si="6"/>
        <v>0</v>
      </c>
      <c r="Q19" s="174" t="s">
        <v>88</v>
      </c>
      <c r="R19" s="265">
        <f t="shared" si="7"/>
        <v>0</v>
      </c>
      <c r="S19" s="434" t="s">
        <v>75</v>
      </c>
      <c r="T19" s="165" t="s">
        <v>76</v>
      </c>
      <c r="U19" s="265">
        <f t="shared" si="8"/>
        <v>1</v>
      </c>
      <c r="V19" s="564" t="str">
        <f t="shared" si="9"/>
        <v>Muy baja</v>
      </c>
      <c r="W19" s="265">
        <f>+IFERROR(VLOOKUP(V19,formulas!$F$1:$G$6,2,FALSE),"")</f>
        <v>0.2</v>
      </c>
      <c r="X19" s="462" t="str">
        <f t="shared" si="10"/>
        <v>Catastrófico</v>
      </c>
      <c r="Y19" s="265">
        <f>+IFERROR(VLOOKUP(X19,formulas!$H$1:$I$6,2,FALSE),"")</f>
        <v>1</v>
      </c>
      <c r="Z19" s="462" t="str">
        <f>+IFERROR(VLOOKUP(V19&amp;X19,formulas!$C$2:$D$26,2,FALSE),"")</f>
        <v>Extremo</v>
      </c>
      <c r="AA19" s="265">
        <f t="shared" si="2"/>
        <v>1</v>
      </c>
      <c r="AB19" s="729"/>
      <c r="AC19" s="435" t="s">
        <v>935</v>
      </c>
      <c r="AD19" s="179" t="s">
        <v>72</v>
      </c>
      <c r="AE19" s="228">
        <f t="shared" si="0"/>
        <v>0.25</v>
      </c>
      <c r="AF19" s="433" t="s">
        <v>217</v>
      </c>
      <c r="AG19" s="228">
        <f t="shared" si="3"/>
        <v>0.15</v>
      </c>
      <c r="AH19" s="228">
        <f t="shared" si="1"/>
        <v>0.4</v>
      </c>
      <c r="AI19" s="729"/>
      <c r="AJ19" s="174" t="s">
        <v>39</v>
      </c>
      <c r="AK19" s="436" t="s">
        <v>941</v>
      </c>
      <c r="AL19" s="280">
        <f t="shared" si="11"/>
        <v>0.4</v>
      </c>
      <c r="AM19" s="280">
        <f t="shared" si="12"/>
        <v>0.6</v>
      </c>
      <c r="AN19" s="462" t="str">
        <f t="shared" si="13"/>
        <v>Alto</v>
      </c>
      <c r="AO19" s="175"/>
      <c r="AP19" s="437">
        <v>1</v>
      </c>
      <c r="AQ19" s="730"/>
      <c r="AR19" s="671"/>
      <c r="AS19" s="728"/>
      <c r="AT19" s="728"/>
      <c r="AU19" s="729"/>
      <c r="AV19" s="172"/>
      <c r="AW19" s="172"/>
      <c r="AX19" s="172"/>
      <c r="AY19" s="172"/>
      <c r="AZ19" s="172"/>
      <c r="BA19" s="172"/>
      <c r="BB19" s="172"/>
      <c r="BC19" s="172"/>
      <c r="BD19" s="172"/>
      <c r="BE19" s="172"/>
      <c r="BF19" s="172"/>
      <c r="BG19" s="172"/>
    </row>
    <row r="20" spans="1:59" ht="106.9" customHeight="1" thickBot="1" x14ac:dyDescent="0.3">
      <c r="A20" s="404" t="s">
        <v>66</v>
      </c>
      <c r="B20" s="174" t="s">
        <v>121</v>
      </c>
      <c r="C20" s="174" t="s">
        <v>158</v>
      </c>
      <c r="D20" s="174" t="s">
        <v>94</v>
      </c>
      <c r="E20" s="174" t="s">
        <v>51</v>
      </c>
      <c r="F20" s="432" t="s">
        <v>905</v>
      </c>
      <c r="G20" s="311" t="s">
        <v>915</v>
      </c>
      <c r="H20" s="174" t="s">
        <v>916</v>
      </c>
      <c r="I20" s="433" t="s">
        <v>908</v>
      </c>
      <c r="J20" s="174" t="s">
        <v>48</v>
      </c>
      <c r="K20" s="432">
        <v>1</v>
      </c>
      <c r="L20" s="265">
        <f t="shared" si="4"/>
        <v>2.7777777777777779E-3</v>
      </c>
      <c r="M20" s="174" t="s">
        <v>101</v>
      </c>
      <c r="N20" s="265">
        <f t="shared" si="5"/>
        <v>1</v>
      </c>
      <c r="O20" s="174" t="s">
        <v>88</v>
      </c>
      <c r="P20" s="265">
        <f t="shared" si="6"/>
        <v>0</v>
      </c>
      <c r="Q20" s="174" t="s">
        <v>88</v>
      </c>
      <c r="R20" s="265">
        <f t="shared" si="7"/>
        <v>0</v>
      </c>
      <c r="S20" s="434" t="s">
        <v>75</v>
      </c>
      <c r="T20" s="165" t="s">
        <v>76</v>
      </c>
      <c r="U20" s="265">
        <f t="shared" si="8"/>
        <v>1</v>
      </c>
      <c r="V20" s="564" t="str">
        <f t="shared" si="9"/>
        <v>Muy baja</v>
      </c>
      <c r="W20" s="265">
        <f>+IFERROR(VLOOKUP(V20,formulas!$F$1:$G$6,2,FALSE),"")</f>
        <v>0.2</v>
      </c>
      <c r="X20" s="462" t="str">
        <f t="shared" si="10"/>
        <v>Catastrófico</v>
      </c>
      <c r="Y20" s="265">
        <f>+IFERROR(VLOOKUP(X20,formulas!$H$1:$I$6,2,FALSE),"")</f>
        <v>1</v>
      </c>
      <c r="Z20" s="462" t="str">
        <f>+IFERROR(VLOOKUP(V20&amp;X20,formulas!$C$2:$D$26,2,FALSE),"")</f>
        <v>Extremo</v>
      </c>
      <c r="AA20" s="265">
        <f t="shared" si="2"/>
        <v>1</v>
      </c>
      <c r="AB20" s="729"/>
      <c r="AC20" s="435" t="s">
        <v>936</v>
      </c>
      <c r="AD20" s="179" t="s">
        <v>72</v>
      </c>
      <c r="AE20" s="228">
        <f t="shared" si="0"/>
        <v>0.25</v>
      </c>
      <c r="AF20" s="433" t="s">
        <v>217</v>
      </c>
      <c r="AG20" s="228">
        <f t="shared" si="3"/>
        <v>0.15</v>
      </c>
      <c r="AH20" s="228">
        <f t="shared" si="1"/>
        <v>0.4</v>
      </c>
      <c r="AI20" s="729"/>
      <c r="AJ20" s="174" t="s">
        <v>39</v>
      </c>
      <c r="AK20" s="433" t="s">
        <v>942</v>
      </c>
      <c r="AL20" s="280">
        <f t="shared" si="11"/>
        <v>0.4</v>
      </c>
      <c r="AM20" s="280">
        <f t="shared" si="12"/>
        <v>0.6</v>
      </c>
      <c r="AN20" s="462" t="str">
        <f t="shared" si="13"/>
        <v>Alto</v>
      </c>
      <c r="AO20" s="175"/>
      <c r="AP20" s="437">
        <v>1</v>
      </c>
      <c r="AQ20" s="730"/>
      <c r="AR20" s="671"/>
      <c r="AS20" s="728"/>
      <c r="AT20" s="728"/>
      <c r="AU20" s="729"/>
      <c r="AV20" s="172"/>
      <c r="AW20" s="172"/>
      <c r="AX20" s="172"/>
      <c r="AY20" s="172"/>
      <c r="AZ20" s="172"/>
      <c r="BA20" s="172"/>
      <c r="BB20" s="172"/>
      <c r="BC20" s="172"/>
      <c r="BD20" s="172"/>
      <c r="BE20" s="172"/>
      <c r="BF20" s="172"/>
      <c r="BG20" s="172"/>
    </row>
    <row r="21" spans="1:59" ht="106.9" customHeight="1" thickBot="1" x14ac:dyDescent="0.3">
      <c r="A21" s="150" t="s">
        <v>66</v>
      </c>
      <c r="B21" s="151" t="s">
        <v>486</v>
      </c>
      <c r="C21" s="151" t="s">
        <v>73</v>
      </c>
      <c r="D21" s="151" t="s">
        <v>94</v>
      </c>
      <c r="E21" s="151" t="s">
        <v>95</v>
      </c>
      <c r="F21" s="152" t="s">
        <v>487</v>
      </c>
      <c r="G21" s="153" t="s">
        <v>441</v>
      </c>
      <c r="H21" s="154" t="s">
        <v>488</v>
      </c>
      <c r="I21" s="152" t="s">
        <v>489</v>
      </c>
      <c r="J21" s="155" t="s">
        <v>110</v>
      </c>
      <c r="K21" s="152">
        <v>1</v>
      </c>
      <c r="L21" s="265">
        <f t="shared" si="4"/>
        <v>0.5</v>
      </c>
      <c r="M21" s="152" t="s">
        <v>62</v>
      </c>
      <c r="N21" s="265">
        <f t="shared" si="5"/>
        <v>0.4</v>
      </c>
      <c r="O21" s="156" t="s">
        <v>91</v>
      </c>
      <c r="P21" s="265">
        <f t="shared" si="6"/>
        <v>0.8</v>
      </c>
      <c r="Q21" s="152" t="s">
        <v>88</v>
      </c>
      <c r="R21" s="265">
        <f t="shared" si="7"/>
        <v>0</v>
      </c>
      <c r="S21" s="157" t="s">
        <v>75</v>
      </c>
      <c r="T21" s="157" t="s">
        <v>88</v>
      </c>
      <c r="U21" s="265">
        <f t="shared" si="8"/>
        <v>0.8</v>
      </c>
      <c r="V21" s="564" t="str">
        <f t="shared" si="9"/>
        <v>Media</v>
      </c>
      <c r="W21" s="265">
        <f>+IFERROR(VLOOKUP(V21,formulas!$F$1:$G$6,2,FALSE),"")</f>
        <v>0.6</v>
      </c>
      <c r="X21" s="462" t="str">
        <f t="shared" si="10"/>
        <v>Mayor</v>
      </c>
      <c r="Y21" s="265">
        <f>+IFERROR(VLOOKUP(X21,formulas!$H$1:$I$6,2,FALSE),"")</f>
        <v>0.8</v>
      </c>
      <c r="Z21" s="462" t="str">
        <f>+IFERROR(VLOOKUP(V21&amp;X21,formulas!$C$2:$D$26,2,FALSE),"")</f>
        <v>Alto</v>
      </c>
      <c r="AA21" s="265">
        <f t="shared" si="2"/>
        <v>0.75</v>
      </c>
      <c r="AB21" s="735"/>
      <c r="AC21" s="155" t="s">
        <v>513</v>
      </c>
      <c r="AD21" s="152" t="s">
        <v>72</v>
      </c>
      <c r="AE21" s="228">
        <f t="shared" si="0"/>
        <v>0.25</v>
      </c>
      <c r="AF21" s="152" t="s">
        <v>217</v>
      </c>
      <c r="AG21" s="228">
        <f t="shared" si="3"/>
        <v>0.15</v>
      </c>
      <c r="AH21" s="228">
        <f t="shared" si="1"/>
        <v>0.4</v>
      </c>
      <c r="AI21" s="152" t="s">
        <v>218</v>
      </c>
      <c r="AJ21" s="152" t="s">
        <v>39</v>
      </c>
      <c r="AK21" s="152" t="s">
        <v>522</v>
      </c>
      <c r="AL21" s="280">
        <f t="shared" si="11"/>
        <v>0.30000000000000004</v>
      </c>
      <c r="AM21" s="280">
        <f t="shared" si="12"/>
        <v>0.44999999999999996</v>
      </c>
      <c r="AN21" s="462" t="str">
        <f t="shared" si="13"/>
        <v>Moderado</v>
      </c>
      <c r="AO21" s="175"/>
      <c r="AP21" s="159">
        <v>1</v>
      </c>
      <c r="AQ21" s="731"/>
      <c r="AR21" s="731"/>
      <c r="AS21" s="728"/>
      <c r="AT21" s="728"/>
      <c r="AU21" s="729"/>
      <c r="AV21" s="172"/>
      <c r="AW21" s="172"/>
      <c r="AX21" s="172"/>
      <c r="AY21" s="172"/>
      <c r="AZ21" s="172"/>
      <c r="BA21" s="172"/>
      <c r="BB21" s="172"/>
      <c r="BC21" s="172"/>
      <c r="BD21" s="172"/>
      <c r="BE21" s="172"/>
      <c r="BF21" s="172"/>
      <c r="BG21" s="172"/>
    </row>
    <row r="22" spans="1:59" ht="106.9" customHeight="1" thickBot="1" x14ac:dyDescent="0.3">
      <c r="A22" s="161" t="s">
        <v>219</v>
      </c>
      <c r="B22" s="162" t="s">
        <v>44</v>
      </c>
      <c r="C22" s="162" t="s">
        <v>107</v>
      </c>
      <c r="D22" s="162" t="s">
        <v>94</v>
      </c>
      <c r="E22" s="162" t="s">
        <v>51</v>
      </c>
      <c r="F22" s="163" t="s">
        <v>490</v>
      </c>
      <c r="G22" s="162" t="s">
        <v>491</v>
      </c>
      <c r="H22" s="164" t="s">
        <v>492</v>
      </c>
      <c r="I22" s="163" t="s">
        <v>493</v>
      </c>
      <c r="J22" s="162" t="s">
        <v>81</v>
      </c>
      <c r="K22" s="162">
        <v>1</v>
      </c>
      <c r="L22" s="265">
        <f t="shared" si="4"/>
        <v>8.3333333333333329E-2</v>
      </c>
      <c r="M22" s="162" t="s">
        <v>88</v>
      </c>
      <c r="N22" s="265">
        <f t="shared" si="5"/>
        <v>0</v>
      </c>
      <c r="O22" s="162" t="s">
        <v>46</v>
      </c>
      <c r="P22" s="265">
        <f t="shared" si="6"/>
        <v>0.2</v>
      </c>
      <c r="Q22" s="162" t="s">
        <v>88</v>
      </c>
      <c r="R22" s="265">
        <f t="shared" si="7"/>
        <v>0</v>
      </c>
      <c r="S22" s="165" t="s">
        <v>75</v>
      </c>
      <c r="T22" s="165" t="s">
        <v>60</v>
      </c>
      <c r="U22" s="265">
        <f t="shared" si="8"/>
        <v>0.2</v>
      </c>
      <c r="V22" s="564" t="str">
        <f t="shared" si="9"/>
        <v>Muy baja</v>
      </c>
      <c r="W22" s="265">
        <f>+IFERROR(VLOOKUP(V22,formulas!$F$1:$G$6,2,FALSE),"")</f>
        <v>0.2</v>
      </c>
      <c r="X22" s="462" t="str">
        <f t="shared" si="10"/>
        <v>Leve</v>
      </c>
      <c r="Y22" s="265">
        <f>+IFERROR(VLOOKUP(X22,formulas!$H$1:$I$6,2,FALSE),"")</f>
        <v>0.2</v>
      </c>
      <c r="Z22" s="462" t="str">
        <f>+IFERROR(VLOOKUP(V22&amp;X22,formulas!$C$2:$D$26,2,FALSE),"")</f>
        <v>Bajo</v>
      </c>
      <c r="AA22" s="265">
        <f t="shared" si="2"/>
        <v>0.25</v>
      </c>
      <c r="AB22" s="166" t="s">
        <v>500</v>
      </c>
      <c r="AC22" s="167" t="s">
        <v>514</v>
      </c>
      <c r="AD22" s="158" t="s">
        <v>72</v>
      </c>
      <c r="AE22" s="228">
        <f t="shared" si="0"/>
        <v>0.25</v>
      </c>
      <c r="AF22" s="163" t="s">
        <v>451</v>
      </c>
      <c r="AG22" s="228">
        <f t="shared" si="3"/>
        <v>0.25</v>
      </c>
      <c r="AH22" s="228">
        <f t="shared" si="1"/>
        <v>0.5</v>
      </c>
      <c r="AI22" s="729"/>
      <c r="AJ22" s="162" t="s">
        <v>39</v>
      </c>
      <c r="AK22" s="163" t="s">
        <v>523</v>
      </c>
      <c r="AL22" s="280">
        <f t="shared" si="11"/>
        <v>0.125</v>
      </c>
      <c r="AM22" s="280">
        <f t="shared" si="12"/>
        <v>0.125</v>
      </c>
      <c r="AN22" s="462" t="str">
        <f t="shared" si="13"/>
        <v>Bajo</v>
      </c>
      <c r="AO22" s="175"/>
      <c r="AP22" s="160">
        <v>1</v>
      </c>
      <c r="AQ22" s="732"/>
      <c r="AR22" s="667"/>
      <c r="AS22" s="728"/>
      <c r="AT22" s="728"/>
      <c r="AU22" s="729"/>
      <c r="AV22" s="172"/>
      <c r="AW22" s="172"/>
      <c r="AX22" s="172"/>
      <c r="AY22" s="172"/>
      <c r="AZ22" s="172"/>
      <c r="BA22" s="172"/>
      <c r="BB22" s="172"/>
      <c r="BC22" s="172"/>
      <c r="BD22" s="172"/>
      <c r="BE22" s="172"/>
      <c r="BF22" s="172"/>
      <c r="BG22" s="172"/>
    </row>
    <row r="23" spans="1:59" ht="106.9" customHeight="1" x14ac:dyDescent="0.25">
      <c r="AQ23" s="733"/>
      <c r="AR23" s="734"/>
    </row>
  </sheetData>
  <mergeCells count="137">
    <mergeCell ref="AB8:AB10"/>
    <mergeCell ref="AB11:AB13"/>
    <mergeCell ref="AB14:AB16"/>
    <mergeCell ref="AN4:AN7"/>
    <mergeCell ref="AN8:AN10"/>
    <mergeCell ref="AN11:AN13"/>
    <mergeCell ref="AN14:AN16"/>
    <mergeCell ref="AA11:AA13"/>
    <mergeCell ref="U14:U16"/>
    <mergeCell ref="V14:V16"/>
    <mergeCell ref="W14:W16"/>
    <mergeCell ref="X14:X16"/>
    <mergeCell ref="Y14:Y16"/>
    <mergeCell ref="Z14:Z16"/>
    <mergeCell ref="AA14:AA16"/>
    <mergeCell ref="X8:X10"/>
    <mergeCell ref="Y8:Y10"/>
    <mergeCell ref="Z8:Z10"/>
    <mergeCell ref="AA8:AA10"/>
    <mergeCell ref="U11:U13"/>
    <mergeCell ref="V11:V13"/>
    <mergeCell ref="W11:W13"/>
    <mergeCell ref="X11:X13"/>
    <mergeCell ref="Y11:Y13"/>
    <mergeCell ref="Z11:Z13"/>
    <mergeCell ref="T8:T10"/>
    <mergeCell ref="T11:T13"/>
    <mergeCell ref="T14:T16"/>
    <mergeCell ref="U4:U7"/>
    <mergeCell ref="V4:V7"/>
    <mergeCell ref="W4:W7"/>
    <mergeCell ref="U8:U10"/>
    <mergeCell ref="V8:V10"/>
    <mergeCell ref="W8:W10"/>
    <mergeCell ref="Y4:Y7"/>
    <mergeCell ref="Z4:Z7"/>
    <mergeCell ref="S8:S10"/>
    <mergeCell ref="S11:S13"/>
    <mergeCell ref="S14:S16"/>
    <mergeCell ref="P14:P16"/>
    <mergeCell ref="P11:P13"/>
    <mergeCell ref="P8:P10"/>
    <mergeCell ref="P4:P7"/>
    <mergeCell ref="Q4:Q7"/>
    <mergeCell ref="Q8:Q10"/>
    <mergeCell ref="Q11:Q13"/>
    <mergeCell ref="Q14:Q16"/>
    <mergeCell ref="N14:N16"/>
    <mergeCell ref="N11:N13"/>
    <mergeCell ref="N8:N10"/>
    <mergeCell ref="N4:N7"/>
    <mergeCell ref="O4:O7"/>
    <mergeCell ref="O8:O10"/>
    <mergeCell ref="O11:O13"/>
    <mergeCell ref="O14:O16"/>
    <mergeCell ref="R8:R10"/>
    <mergeCell ref="R11:R13"/>
    <mergeCell ref="R14:R16"/>
    <mergeCell ref="L11:L13"/>
    <mergeCell ref="L8:L10"/>
    <mergeCell ref="L4:L7"/>
    <mergeCell ref="M4:M7"/>
    <mergeCell ref="M8:M10"/>
    <mergeCell ref="M11:M13"/>
    <mergeCell ref="G14:G16"/>
    <mergeCell ref="H14:H16"/>
    <mergeCell ref="I14:I16"/>
    <mergeCell ref="J14:J16"/>
    <mergeCell ref="K14:K16"/>
    <mergeCell ref="L14:L16"/>
    <mergeCell ref="I11:I13"/>
    <mergeCell ref="J11:J13"/>
    <mergeCell ref="K11:K13"/>
    <mergeCell ref="G8:G10"/>
    <mergeCell ref="H8:H10"/>
    <mergeCell ref="I8:I10"/>
    <mergeCell ref="J8:J10"/>
    <mergeCell ref="K8:K10"/>
    <mergeCell ref="H4:H7"/>
    <mergeCell ref="I4:I7"/>
    <mergeCell ref="J4:J7"/>
    <mergeCell ref="M14:M16"/>
    <mergeCell ref="A14:A16"/>
    <mergeCell ref="B14:B16"/>
    <mergeCell ref="C14:C16"/>
    <mergeCell ref="D14:D16"/>
    <mergeCell ref="E14:E16"/>
    <mergeCell ref="F14:F16"/>
    <mergeCell ref="F11:F13"/>
    <mergeCell ref="G11:G13"/>
    <mergeCell ref="H11:H13"/>
    <mergeCell ref="A11:A13"/>
    <mergeCell ref="B11:B13"/>
    <mergeCell ref="C11:C13"/>
    <mergeCell ref="D11:D13"/>
    <mergeCell ref="E11:E13"/>
    <mergeCell ref="A8:A10"/>
    <mergeCell ref="B8:B10"/>
    <mergeCell ref="C8:C10"/>
    <mergeCell ref="D8:D10"/>
    <mergeCell ref="E8:E10"/>
    <mergeCell ref="F8:F10"/>
    <mergeCell ref="E4:E7"/>
    <mergeCell ref="F4:F7"/>
    <mergeCell ref="G4:G7"/>
    <mergeCell ref="AA4:AA7"/>
    <mergeCell ref="AB4:AB7"/>
    <mergeCell ref="T4:T7"/>
    <mergeCell ref="X4:X7"/>
    <mergeCell ref="R4:R7"/>
    <mergeCell ref="K4:K7"/>
    <mergeCell ref="A4:A7"/>
    <mergeCell ref="B4:B7"/>
    <mergeCell ref="C4:C7"/>
    <mergeCell ref="D4:D7"/>
    <mergeCell ref="S4:S7"/>
    <mergeCell ref="AU2:AU3"/>
    <mergeCell ref="AV2:AZ2"/>
    <mergeCell ref="BA2:BE2"/>
    <mergeCell ref="G3:H3"/>
    <mergeCell ref="AJ3:AK3"/>
    <mergeCell ref="AL2:AN3"/>
    <mergeCell ref="AO2:AO3"/>
    <mergeCell ref="AP2:AQ3"/>
    <mergeCell ref="AR2:AR3"/>
    <mergeCell ref="AS2:AS3"/>
    <mergeCell ref="AT2:AT3"/>
    <mergeCell ref="A1:T2"/>
    <mergeCell ref="U1:AB2"/>
    <mergeCell ref="AC1:AK1"/>
    <mergeCell ref="AM1:AO1"/>
    <mergeCell ref="AP1:AU1"/>
    <mergeCell ref="AV1:BE1"/>
    <mergeCell ref="AC2:AC3"/>
    <mergeCell ref="AD2:AG2"/>
    <mergeCell ref="AH2:AH3"/>
    <mergeCell ref="AI2:AK2"/>
  </mergeCells>
  <conditionalFormatting sqref="V4 V8 V11 V14 V17:V22">
    <cfRule type="beginsWith" dxfId="301" priority="14" operator="beginsWith" text="Muy baja">
      <formula>LEFT(V4,LEN("Muy baja"))="Muy baja"</formula>
    </cfRule>
    <cfRule type="containsText" dxfId="300" priority="15" operator="containsText" text="Muy alta">
      <formula>NOT(ISERROR(SEARCH("Muy alta",V4)))</formula>
    </cfRule>
    <cfRule type="containsText" dxfId="299" priority="16" operator="containsText" text="Alta">
      <formula>NOT(ISERROR(SEARCH("Alta",V4)))</formula>
    </cfRule>
    <cfRule type="containsText" dxfId="298" priority="17" operator="containsText" text="Media">
      <formula>NOT(ISERROR(SEARCH("Media",V4)))</formula>
    </cfRule>
    <cfRule type="containsText" dxfId="297" priority="18" operator="containsText" text="Baja">
      <formula>NOT(ISERROR(SEARCH("Baja",V4)))</formula>
    </cfRule>
  </conditionalFormatting>
  <conditionalFormatting sqref="X4 X8 X11 X14 X17:X22">
    <cfRule type="containsText" dxfId="296" priority="9" operator="containsText" text="Catastrófico">
      <formula>NOT(ISERROR(SEARCH("Catastrófico",X4)))</formula>
    </cfRule>
    <cfRule type="containsText" dxfId="295" priority="10" operator="containsText" text="Mayor">
      <formula>NOT(ISERROR(SEARCH("Mayor",X4)))</formula>
    </cfRule>
    <cfRule type="containsText" dxfId="294" priority="11" operator="containsText" text="Moderado">
      <formula>NOT(ISERROR(SEARCH("Moderado",X4)))</formula>
    </cfRule>
    <cfRule type="containsText" dxfId="293" priority="12" operator="containsText" text="Menor">
      <formula>NOT(ISERROR(SEARCH("Menor",X4)))</formula>
    </cfRule>
    <cfRule type="containsText" dxfId="292" priority="13" operator="containsText" text="Leve">
      <formula>NOT(ISERROR(SEARCH("Leve",X4)))</formula>
    </cfRule>
  </conditionalFormatting>
  <conditionalFormatting sqref="Z4 Z8 Z11 Z14 Z17:Z22">
    <cfRule type="containsText" dxfId="291" priority="5" operator="containsText" text="Alto">
      <formula>NOT(ISERROR(SEARCH("Alto",Z4)))</formula>
    </cfRule>
    <cfRule type="containsText" dxfId="290" priority="6" operator="containsText" text="Moderado">
      <formula>NOT(ISERROR(SEARCH("Moderado",Z4)))</formula>
    </cfRule>
    <cfRule type="containsText" dxfId="289" priority="7" operator="containsText" text="Extremo">
      <formula>NOT(ISERROR(SEARCH("Extremo",Z4)))</formula>
    </cfRule>
    <cfRule type="containsText" dxfId="288" priority="8" operator="containsText" text="Bajo">
      <formula>NOT(ISERROR(SEARCH("Bajo",Z4)))</formula>
    </cfRule>
  </conditionalFormatting>
  <conditionalFormatting sqref="AC8">
    <cfRule type="containsText" dxfId="287" priority="58" operator="containsText" text="BAJA">
      <formula>NOT(ISERROR(SEARCH("BAJA",AC8)))</formula>
    </cfRule>
    <cfRule type="containsText" dxfId="286" priority="59" operator="containsText" text="MEDIA">
      <formula>NOT(ISERROR(SEARCH("MEDIA",AC8)))</formula>
    </cfRule>
    <cfRule type="containsText" dxfId="285" priority="60" operator="containsText" text="ALTA">
      <formula>NOT(ISERROR(SEARCH("ALTA",AC8)))</formula>
    </cfRule>
  </conditionalFormatting>
  <conditionalFormatting sqref="AI4:AI6">
    <cfRule type="containsText" dxfId="284" priority="70" operator="containsText" text="BAJA">
      <formula>NOT(ISERROR(SEARCH("BAJA",AI4)))</formula>
    </cfRule>
    <cfRule type="containsText" dxfId="283" priority="71" operator="containsText" text="MEDIA">
      <formula>NOT(ISERROR(SEARCH("MEDIA",AI4)))</formula>
    </cfRule>
    <cfRule type="containsText" dxfId="282" priority="72" operator="containsText" text="ALTA">
      <formula>NOT(ISERROR(SEARCH("ALTA",AI4)))</formula>
    </cfRule>
  </conditionalFormatting>
  <conditionalFormatting sqref="AI21">
    <cfRule type="containsText" dxfId="281" priority="49" operator="containsText" text="BAJA">
      <formula>NOT(ISERROR(SEARCH("BAJA",AI21)))</formula>
    </cfRule>
    <cfRule type="containsText" dxfId="280" priority="50" operator="containsText" text="MEDIA">
      <formula>NOT(ISERROR(SEARCH("MEDIA",AI21)))</formula>
    </cfRule>
    <cfRule type="containsText" dxfId="279" priority="51" operator="containsText" text="ALTA">
      <formula>NOT(ISERROR(SEARCH("ALTA",AI21)))</formula>
    </cfRule>
  </conditionalFormatting>
  <conditionalFormatting sqref="AJ17">
    <cfRule type="containsText" dxfId="278" priority="52" operator="containsText" text="BAJA">
      <formula>NOT(ISERROR(SEARCH("BAJA",AJ17)))</formula>
    </cfRule>
    <cfRule type="containsText" dxfId="277" priority="53" operator="containsText" text="MEDIA">
      <formula>NOT(ISERROR(SEARCH("MEDIA",AJ17)))</formula>
    </cfRule>
    <cfRule type="containsText" dxfId="276" priority="54" operator="containsText" text="ALTA">
      <formula>NOT(ISERROR(SEARCH("ALTA",AJ17)))</formula>
    </cfRule>
  </conditionalFormatting>
  <conditionalFormatting sqref="AJ11:AK12">
    <cfRule type="containsText" dxfId="275" priority="46" operator="containsText" text="BAJA">
      <formula>NOT(ISERROR(SEARCH("BAJA",AJ11)))</formula>
    </cfRule>
    <cfRule type="containsText" dxfId="274" priority="47" operator="containsText" text="MEDIA">
      <formula>NOT(ISERROR(SEARCH("MEDIA",AJ11)))</formula>
    </cfRule>
    <cfRule type="containsText" dxfId="273" priority="48" operator="containsText" text="ALTA">
      <formula>NOT(ISERROR(SEARCH("ALTA",AJ11)))</formula>
    </cfRule>
  </conditionalFormatting>
  <conditionalFormatting sqref="AK8:AK10">
    <cfRule type="containsText" dxfId="272" priority="43" operator="containsText" text="BAJA">
      <formula>NOT(ISERROR(SEARCH("BAJA",AK8)))</formula>
    </cfRule>
    <cfRule type="containsText" dxfId="271" priority="44" operator="containsText" text="MEDIA">
      <formula>NOT(ISERROR(SEARCH("MEDIA",AK8)))</formula>
    </cfRule>
    <cfRule type="containsText" dxfId="270" priority="45" operator="containsText" text="ALTA">
      <formula>NOT(ISERROR(SEARCH("ALTA",AK8)))</formula>
    </cfRule>
  </conditionalFormatting>
  <conditionalFormatting sqref="AK13:AK17">
    <cfRule type="containsText" dxfId="269" priority="34" operator="containsText" text="BAJA">
      <formula>NOT(ISERROR(SEARCH("BAJA",AK13)))</formula>
    </cfRule>
    <cfRule type="containsText" dxfId="268" priority="35" operator="containsText" text="MEDIA">
      <formula>NOT(ISERROR(SEARCH("MEDIA",AK13)))</formula>
    </cfRule>
    <cfRule type="containsText" dxfId="267" priority="36" operator="containsText" text="ALTA">
      <formula>NOT(ISERROR(SEARCH("ALTA",AK13)))</formula>
    </cfRule>
  </conditionalFormatting>
  <conditionalFormatting sqref="AK19:AK20">
    <cfRule type="containsText" dxfId="266" priority="28" operator="containsText" text="BAJA">
      <formula>NOT(ISERROR(SEARCH("BAJA",AK19)))</formula>
    </cfRule>
    <cfRule type="containsText" dxfId="265" priority="29" operator="containsText" text="MEDIA">
      <formula>NOT(ISERROR(SEARCH("MEDIA",AK19)))</formula>
    </cfRule>
    <cfRule type="containsText" dxfId="264" priority="30" operator="containsText" text="ALTA">
      <formula>NOT(ISERROR(SEARCH("ALTA",AK19)))</formula>
    </cfRule>
  </conditionalFormatting>
  <conditionalFormatting sqref="AN4 AN8 AN11 AN14 AN17:AN22">
    <cfRule type="containsText" dxfId="263" priority="1" operator="containsText" text="Extremo">
      <formula>NOT(ISERROR(SEARCH("Extremo",AN4)))</formula>
    </cfRule>
    <cfRule type="containsText" dxfId="262" priority="2" operator="containsText" text="Alto">
      <formula>NOT(ISERROR(SEARCH("Alto",AN4)))</formula>
    </cfRule>
    <cfRule type="containsText" dxfId="261" priority="3" operator="containsText" text="Moderado">
      <formula>NOT(ISERROR(SEARCH("Moderado",AN4)))</formula>
    </cfRule>
    <cfRule type="containsText" dxfId="260" priority="4" operator="containsText" text="Bajo">
      <formula>NOT(ISERROR(SEARCH("Bajo",AN4)))</formula>
    </cfRule>
  </conditionalFormatting>
  <conditionalFormatting sqref="AP14:AQ16">
    <cfRule type="containsText" dxfId="259" priority="25" operator="containsText" text="BAJA">
      <formula>NOT(ISERROR(SEARCH("BAJA",AP14)))</formula>
    </cfRule>
    <cfRule type="containsText" dxfId="258" priority="26" operator="containsText" text="MEDIA">
      <formula>NOT(ISERROR(SEARCH("MEDIA",AP14)))</formula>
    </cfRule>
    <cfRule type="containsText" dxfId="257" priority="27" operator="containsText" text="ALTA">
      <formula>NOT(ISERROR(SEARCH("ALTA",AP14)))</formula>
    </cfRule>
  </conditionalFormatting>
  <conditionalFormatting sqref="AP19:AQ20">
    <cfRule type="containsText" dxfId="256" priority="19" operator="containsText" text="BAJA">
      <formula>NOT(ISERROR(SEARCH("BAJA",AP19)))</formula>
    </cfRule>
    <cfRule type="containsText" dxfId="255" priority="20" operator="containsText" text="MEDIA">
      <formula>NOT(ISERROR(SEARCH("MEDIA",AP19)))</formula>
    </cfRule>
    <cfRule type="containsText" dxfId="254" priority="21" operator="containsText" text="ALTA">
      <formula>NOT(ISERROR(SEARCH("ALTA",AP19)))</formula>
    </cfRule>
  </conditionalFormatting>
  <conditionalFormatting sqref="AR17:AR18">
    <cfRule type="containsText" dxfId="253" priority="22" operator="containsText" text="BAJA">
      <formula>NOT(ISERROR(SEARCH("BAJA",AR17)))</formula>
    </cfRule>
    <cfRule type="containsText" dxfId="252" priority="23" operator="containsText" text="MEDIA">
      <formula>NOT(ISERROR(SEARCH("MEDIA",AR17)))</formula>
    </cfRule>
    <cfRule type="containsText" dxfId="251" priority="24" operator="containsText" text="ALTA">
      <formula>NOT(ISERROR(SEARCH("ALTA",AR17)))</formula>
    </cfRule>
  </conditionalFormatting>
  <dataValidations count="3">
    <dataValidation type="list" allowBlank="1" showInputMessage="1" showErrorMessage="1" sqref="A4:A22">
      <formula1>"SI,NO"</formula1>
    </dataValidation>
    <dataValidation type="list" allowBlank="1" showInputMessage="1" showErrorMessage="1" sqref="AF4:AF22">
      <formula1>"Manual,Automático"</formula1>
    </dataValidation>
    <dataValidation type="list" allowBlank="1" showInputMessage="1" showErrorMessage="1" sqref="AI4:AI22">
      <formula1>"Confiable,No confiable"</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12">
        <x14:dataValidation type="list" allowBlank="1" showInputMessage="1" showErrorMessage="1">
          <x14:formula1>
            <xm:f>Listas!$M$2:$M$15</xm:f>
          </x14:formula1>
          <xm:sqref>B4:B22</xm:sqref>
        </x14:dataValidation>
        <x14:dataValidation type="list" allowBlank="1" showInputMessage="1" showErrorMessage="1">
          <x14:formula1>
            <xm:f>Listas!$G$2:$G$13</xm:f>
          </x14:formula1>
          <xm:sqref>C4:C22</xm:sqref>
        </x14:dataValidation>
        <x14:dataValidation type="list" allowBlank="1" showInputMessage="1" showErrorMessage="1">
          <x14:formula1>
            <xm:f>Listas!$B$2:$B$7</xm:f>
          </x14:formula1>
          <xm:sqref>D4:D22</xm:sqref>
        </x14:dataValidation>
        <x14:dataValidation type="list" allowBlank="1" showInputMessage="1" showErrorMessage="1">
          <x14:formula1>
            <xm:f>Listas!$C$2:$C$9</xm:f>
          </x14:formula1>
          <xm:sqref>E4:E22</xm:sqref>
        </x14:dataValidation>
        <x14:dataValidation type="list" allowBlank="1" showInputMessage="1" showErrorMessage="1">
          <x14:formula1>
            <xm:f>Listas!$Q$2:$Q$8</xm:f>
          </x14:formula1>
          <xm:sqref>J4:J22</xm:sqref>
        </x14:dataValidation>
        <x14:dataValidation type="list" allowBlank="1" showInputMessage="1" showErrorMessage="1">
          <x14:formula1>
            <xm:f>Listas!$N$2:$N$7</xm:f>
          </x14:formula1>
          <xm:sqref>M4:M22</xm:sqref>
        </x14:dataValidation>
        <x14:dataValidation type="list" allowBlank="1" showInputMessage="1" showErrorMessage="1">
          <x14:formula1>
            <xm:f>Listas!$O$2:$O$7</xm:f>
          </x14:formula1>
          <xm:sqref>O4:O22</xm:sqref>
        </x14:dataValidation>
        <x14:dataValidation type="list" allowBlank="1" showInputMessage="1" showErrorMessage="1">
          <x14:formula1>
            <xm:f>Listas!$P$2:$P$7</xm:f>
          </x14:formula1>
          <xm:sqref>Q4:Q22</xm:sqref>
        </x14:dataValidation>
        <x14:dataValidation type="list" allowBlank="1" showInputMessage="1" showErrorMessage="1">
          <x14:formula1>
            <xm:f>Listas!$K$2:$K$8</xm:f>
          </x14:formula1>
          <xm:sqref>S4:S22</xm:sqref>
        </x14:dataValidation>
        <x14:dataValidation type="list" allowBlank="1" showInputMessage="1" showErrorMessage="1">
          <x14:formula1>
            <xm:f>Listas!$L$2:$L$6</xm:f>
          </x14:formula1>
          <xm:sqref>T4:T22</xm:sqref>
        </x14:dataValidation>
        <x14:dataValidation type="list" allowBlank="1" showInputMessage="1" showErrorMessage="1">
          <x14:formula1>
            <xm:f>Listas!$F$2:$F$4</xm:f>
          </x14:formula1>
          <xm:sqref>AD4:AD22</xm:sqref>
        </x14:dataValidation>
        <x14:dataValidation type="list" allowBlank="1" showInputMessage="1" showErrorMessage="1">
          <x14:formula1>
            <xm:f>Listas!$H$2:$H$3</xm:f>
          </x14:formula1>
          <xm:sqref>AJ4:AJ22</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G29"/>
  <sheetViews>
    <sheetView topLeftCell="V15" zoomScale="33" zoomScaleNormal="77" workbookViewId="0">
      <selection activeCell="V24" sqref="V24:V25"/>
    </sheetView>
  </sheetViews>
  <sheetFormatPr baseColWidth="10" defaultColWidth="11.42578125" defaultRowHeight="81" customHeight="1" x14ac:dyDescent="0.25"/>
  <cols>
    <col min="1" max="1" width="14.140625" style="104" customWidth="1"/>
    <col min="2" max="2" width="14" style="83" customWidth="1"/>
    <col min="3" max="3" width="17.28515625" style="83" customWidth="1"/>
    <col min="4" max="4" width="19.42578125" style="83" customWidth="1"/>
    <col min="5" max="5" width="19.5703125" style="83" customWidth="1"/>
    <col min="6" max="6" width="59.7109375" style="69" customWidth="1"/>
    <col min="7" max="7" width="9.7109375" style="69" customWidth="1"/>
    <col min="8" max="8" width="20" style="69" customWidth="1"/>
    <col min="9" max="9" width="44.28515625" style="69" customWidth="1"/>
    <col min="10" max="10" width="14.7109375" style="69" bestFit="1" customWidth="1"/>
    <col min="11" max="11" width="16.7109375" style="69" customWidth="1"/>
    <col min="12" max="12" width="19.28515625" style="69" customWidth="1"/>
    <col min="13" max="13" width="46.140625" style="69" customWidth="1"/>
    <col min="14" max="14" width="19.28515625" style="69" customWidth="1"/>
    <col min="15" max="15" width="45.28515625" style="69" customWidth="1"/>
    <col min="16" max="16" width="17.7109375" style="69" customWidth="1"/>
    <col min="17" max="17" width="32.42578125" style="69" customWidth="1"/>
    <col min="18" max="18" width="17.140625" style="69" customWidth="1"/>
    <col min="19" max="21" width="21.85546875" style="69" customWidth="1"/>
    <col min="22" max="22" width="15" style="69" customWidth="1"/>
    <col min="23" max="23" width="12.28515625" style="84" customWidth="1"/>
    <col min="24" max="24" width="13.7109375" style="69" customWidth="1"/>
    <col min="25" max="25" width="14.7109375" style="84" customWidth="1"/>
    <col min="26" max="26" width="16.85546875" style="69" bestFit="1" customWidth="1"/>
    <col min="27" max="27" width="7.85546875" style="69" customWidth="1"/>
    <col min="28" max="28" width="28.140625" style="69" customWidth="1"/>
    <col min="29" max="29" width="28" style="69" customWidth="1"/>
    <col min="30" max="30" width="10" style="69" bestFit="1" customWidth="1"/>
    <col min="31" max="31" width="8.42578125" style="84" customWidth="1"/>
    <col min="32" max="32" width="20.28515625" style="84" customWidth="1"/>
    <col min="33" max="33" width="9" style="84" customWidth="1"/>
    <col min="34" max="34" width="14.140625" style="84" customWidth="1"/>
    <col min="35" max="35" width="16.42578125" style="69" customWidth="1"/>
    <col min="36" max="36" width="14.7109375" style="83" customWidth="1"/>
    <col min="37" max="37" width="36.5703125" style="69" customWidth="1"/>
    <col min="38" max="38" width="13.7109375" style="69" customWidth="1"/>
    <col min="39" max="39" width="13.7109375" style="85" customWidth="1"/>
    <col min="40" max="40" width="13.7109375" style="69" customWidth="1"/>
    <col min="41" max="41" width="15.28515625" style="69" customWidth="1"/>
    <col min="42" max="42" width="17.85546875" style="86" customWidth="1"/>
    <col min="43" max="43" width="49.28515625" style="86" customWidth="1"/>
    <col min="44" max="44" width="17" style="83" customWidth="1"/>
    <col min="45" max="46" width="11.5703125" style="105" customWidth="1"/>
    <col min="47" max="47" width="21.85546875" style="69" customWidth="1"/>
    <col min="48" max="57" width="18.140625" style="104" customWidth="1"/>
    <col min="58" max="216" width="11.42578125" style="104"/>
    <col min="217" max="217" width="21.85546875" style="104" customWidth="1"/>
    <col min="218" max="218" width="13.85546875" style="104" customWidth="1"/>
    <col min="219" max="219" width="38.7109375" style="104" customWidth="1"/>
    <col min="220" max="220" width="3" style="104" bestFit="1" customWidth="1"/>
    <col min="221" max="221" width="32.28515625" style="104" customWidth="1"/>
    <col min="222" max="222" width="46.28515625" style="104" customWidth="1"/>
    <col min="223" max="223" width="19" style="104" customWidth="1"/>
    <col min="224" max="224" width="11.42578125" style="104"/>
    <col min="225" max="225" width="17.7109375" style="104" customWidth="1"/>
    <col min="226" max="226" width="11.42578125" style="104"/>
    <col min="227" max="227" width="22.28515625" style="104" customWidth="1"/>
    <col min="228" max="228" width="5.28515625" style="104" customWidth="1"/>
    <col min="229" max="229" width="36.28515625" style="104" customWidth="1"/>
    <col min="230" max="230" width="5.7109375" style="104" customWidth="1"/>
    <col min="231" max="231" width="11.42578125" style="104"/>
    <col min="232" max="232" width="20.7109375" style="104" customWidth="1"/>
    <col min="233" max="233" width="4.85546875" style="104" customWidth="1"/>
    <col min="234" max="234" width="11.42578125" style="104"/>
    <col min="235" max="235" width="24.7109375" style="104" customWidth="1"/>
    <col min="236" max="236" width="12.28515625" style="104" customWidth="1"/>
    <col min="237" max="237" width="11.42578125" style="104"/>
    <col min="238" max="238" width="3.42578125" style="104" customWidth="1"/>
    <col min="239" max="239" width="11.42578125" style="104"/>
    <col min="240" max="240" width="17.7109375" style="104" customWidth="1"/>
    <col min="241" max="241" width="3.42578125" style="104" customWidth="1"/>
    <col min="242" max="242" width="11.42578125" style="104"/>
    <col min="243" max="243" width="23.7109375" style="104" customWidth="1"/>
    <col min="244" max="244" width="10" style="104" customWidth="1"/>
    <col min="245" max="245" width="11.42578125" style="104"/>
    <col min="246" max="247" width="14.7109375" style="104" customWidth="1"/>
    <col min="248" max="248" width="12.85546875" style="104" customWidth="1"/>
    <col min="249" max="249" width="3.28515625" style="104" customWidth="1"/>
    <col min="250" max="250" width="30.28515625" style="104" customWidth="1"/>
    <col min="251" max="251" width="5" style="104" customWidth="1"/>
    <col min="252" max="252" width="11.42578125" style="104"/>
    <col min="253" max="253" width="14.28515625" style="104" customWidth="1"/>
    <col min="254" max="254" width="5.7109375" style="104" customWidth="1"/>
    <col min="255" max="255" width="11.42578125" style="104"/>
    <col min="256" max="256" width="17.28515625" style="104" customWidth="1"/>
    <col min="257" max="257" width="12.7109375" style="104" customWidth="1"/>
    <col min="258" max="258" width="11.42578125" style="104"/>
    <col min="259" max="259" width="5.28515625" style="104" customWidth="1"/>
    <col min="260" max="260" width="11.42578125" style="104"/>
    <col min="261" max="261" width="17" style="104" customWidth="1"/>
    <col min="262" max="262" width="6.28515625" style="104" customWidth="1"/>
    <col min="263" max="263" width="11.42578125" style="104"/>
    <col min="264" max="264" width="14.28515625" style="104" customWidth="1"/>
    <col min="265" max="265" width="7.5703125" style="104" customWidth="1"/>
    <col min="266" max="266" width="11.42578125" style="104"/>
    <col min="267" max="268" width="14.28515625" style="104" customWidth="1"/>
    <col min="269" max="269" width="20.85546875" style="104" customWidth="1"/>
    <col min="270" max="270" width="14.42578125" style="104" customWidth="1"/>
    <col min="271" max="271" width="15" style="104" customWidth="1"/>
    <col min="272" max="272" width="2.7109375" style="104" customWidth="1"/>
    <col min="273" max="273" width="11.7109375" style="104" customWidth="1"/>
    <col min="274" max="274" width="11.5703125" style="104" customWidth="1"/>
    <col min="275" max="275" width="2.28515625" style="104" customWidth="1"/>
    <col min="276" max="276" width="41" style="104" customWidth="1"/>
    <col min="277" max="277" width="14.28515625" style="104" customWidth="1"/>
    <col min="278" max="279" width="11.5703125" style="104" customWidth="1"/>
    <col min="280" max="280" width="21.85546875" style="104" customWidth="1"/>
    <col min="281" max="472" width="11.42578125" style="104"/>
    <col min="473" max="473" width="21.85546875" style="104" customWidth="1"/>
    <col min="474" max="474" width="13.85546875" style="104" customWidth="1"/>
    <col min="475" max="475" width="38.7109375" style="104" customWidth="1"/>
    <col min="476" max="476" width="3" style="104" bestFit="1" customWidth="1"/>
    <col min="477" max="477" width="32.28515625" style="104" customWidth="1"/>
    <col min="478" max="478" width="46.28515625" style="104" customWidth="1"/>
    <col min="479" max="479" width="19" style="104" customWidth="1"/>
    <col min="480" max="480" width="11.42578125" style="104"/>
    <col min="481" max="481" width="17.7109375" style="104" customWidth="1"/>
    <col min="482" max="482" width="11.42578125" style="104"/>
    <col min="483" max="483" width="22.28515625" style="104" customWidth="1"/>
    <col min="484" max="484" width="5.28515625" style="104" customWidth="1"/>
    <col min="485" max="485" width="36.28515625" style="104" customWidth="1"/>
    <col min="486" max="486" width="5.7109375" style="104" customWidth="1"/>
    <col min="487" max="487" width="11.42578125" style="104"/>
    <col min="488" max="488" width="20.7109375" style="104" customWidth="1"/>
    <col min="489" max="489" width="4.85546875" style="104" customWidth="1"/>
    <col min="490" max="490" width="11.42578125" style="104"/>
    <col min="491" max="491" width="24.7109375" style="104" customWidth="1"/>
    <col min="492" max="492" width="12.28515625" style="104" customWidth="1"/>
    <col min="493" max="493" width="11.42578125" style="104"/>
    <col min="494" max="494" width="3.42578125" style="104" customWidth="1"/>
    <col min="495" max="495" width="11.42578125" style="104"/>
    <col min="496" max="496" width="17.7109375" style="104" customWidth="1"/>
    <col min="497" max="497" width="3.42578125" style="104" customWidth="1"/>
    <col min="498" max="498" width="11.42578125" style="104"/>
    <col min="499" max="499" width="23.7109375" style="104" customWidth="1"/>
    <col min="500" max="500" width="10" style="104" customWidth="1"/>
    <col min="501" max="501" width="11.42578125" style="104"/>
    <col min="502" max="503" width="14.7109375" style="104" customWidth="1"/>
    <col min="504" max="504" width="12.85546875" style="104" customWidth="1"/>
    <col min="505" max="505" width="3.28515625" style="104" customWidth="1"/>
    <col min="506" max="506" width="30.28515625" style="104" customWidth="1"/>
    <col min="507" max="507" width="5" style="104" customWidth="1"/>
    <col min="508" max="508" width="11.42578125" style="104"/>
    <col min="509" max="509" width="14.28515625" style="104" customWidth="1"/>
    <col min="510" max="510" width="5.7109375" style="104" customWidth="1"/>
    <col min="511" max="511" width="11.42578125" style="104"/>
    <col min="512" max="512" width="17.28515625" style="104" customWidth="1"/>
    <col min="513" max="513" width="12.7109375" style="104" customWidth="1"/>
    <col min="514" max="514" width="11.42578125" style="104"/>
    <col min="515" max="515" width="5.28515625" style="104" customWidth="1"/>
    <col min="516" max="516" width="11.42578125" style="104"/>
    <col min="517" max="517" width="17" style="104" customWidth="1"/>
    <col min="518" max="518" width="6.28515625" style="104" customWidth="1"/>
    <col min="519" max="519" width="11.42578125" style="104"/>
    <col min="520" max="520" width="14.28515625" style="104" customWidth="1"/>
    <col min="521" max="521" width="7.5703125" style="104" customWidth="1"/>
    <col min="522" max="522" width="11.42578125" style="104"/>
    <col min="523" max="524" width="14.28515625" style="104" customWidth="1"/>
    <col min="525" max="525" width="20.85546875" style="104" customWidth="1"/>
    <col min="526" max="526" width="14.42578125" style="104" customWidth="1"/>
    <col min="527" max="527" width="15" style="104" customWidth="1"/>
    <col min="528" max="528" width="2.7109375" style="104" customWidth="1"/>
    <col min="529" max="529" width="11.7109375" style="104" customWidth="1"/>
    <col min="530" max="530" width="11.5703125" style="104" customWidth="1"/>
    <col min="531" max="531" width="2.28515625" style="104" customWidth="1"/>
    <col min="532" max="532" width="41" style="104" customWidth="1"/>
    <col min="533" max="533" width="14.28515625" style="104" customWidth="1"/>
    <col min="534" max="535" width="11.5703125" style="104" customWidth="1"/>
    <col min="536" max="536" width="21.85546875" style="104" customWidth="1"/>
    <col min="537" max="728" width="11.42578125" style="104"/>
    <col min="729" max="729" width="21.85546875" style="104" customWidth="1"/>
    <col min="730" max="730" width="13.85546875" style="104" customWidth="1"/>
    <col min="731" max="731" width="38.7109375" style="104" customWidth="1"/>
    <col min="732" max="732" width="3" style="104" bestFit="1" customWidth="1"/>
    <col min="733" max="733" width="32.28515625" style="104" customWidth="1"/>
    <col min="734" max="734" width="46.28515625" style="104" customWidth="1"/>
    <col min="735" max="735" width="19" style="104" customWidth="1"/>
    <col min="736" max="736" width="11.42578125" style="104"/>
    <col min="737" max="737" width="17.7109375" style="104" customWidth="1"/>
    <col min="738" max="738" width="11.42578125" style="104"/>
    <col min="739" max="739" width="22.28515625" style="104" customWidth="1"/>
    <col min="740" max="740" width="5.28515625" style="104" customWidth="1"/>
    <col min="741" max="741" width="36.28515625" style="104" customWidth="1"/>
    <col min="742" max="742" width="5.7109375" style="104" customWidth="1"/>
    <col min="743" max="743" width="11.42578125" style="104"/>
    <col min="744" max="744" width="20.7109375" style="104" customWidth="1"/>
    <col min="745" max="745" width="4.85546875" style="104" customWidth="1"/>
    <col min="746" max="746" width="11.42578125" style="104"/>
    <col min="747" max="747" width="24.7109375" style="104" customWidth="1"/>
    <col min="748" max="748" width="12.28515625" style="104" customWidth="1"/>
    <col min="749" max="749" width="11.42578125" style="104"/>
    <col min="750" max="750" width="3.42578125" style="104" customWidth="1"/>
    <col min="751" max="751" width="11.42578125" style="104"/>
    <col min="752" max="752" width="17.7109375" style="104" customWidth="1"/>
    <col min="753" max="753" width="3.42578125" style="104" customWidth="1"/>
    <col min="754" max="754" width="11.42578125" style="104"/>
    <col min="755" max="755" width="23.7109375" style="104" customWidth="1"/>
    <col min="756" max="756" width="10" style="104" customWidth="1"/>
    <col min="757" max="757" width="11.42578125" style="104"/>
    <col min="758" max="759" width="14.7109375" style="104" customWidth="1"/>
    <col min="760" max="760" width="12.85546875" style="104" customWidth="1"/>
    <col min="761" max="761" width="3.28515625" style="104" customWidth="1"/>
    <col min="762" max="762" width="30.28515625" style="104" customWidth="1"/>
    <col min="763" max="763" width="5" style="104" customWidth="1"/>
    <col min="764" max="764" width="11.42578125" style="104"/>
    <col min="765" max="765" width="14.28515625" style="104" customWidth="1"/>
    <col min="766" max="766" width="5.7109375" style="104" customWidth="1"/>
    <col min="767" max="767" width="11.42578125" style="104"/>
    <col min="768" max="768" width="17.28515625" style="104" customWidth="1"/>
    <col min="769" max="769" width="12.7109375" style="104" customWidth="1"/>
    <col min="770" max="770" width="11.42578125" style="104"/>
    <col min="771" max="771" width="5.28515625" style="104" customWidth="1"/>
    <col min="772" max="772" width="11.42578125" style="104"/>
    <col min="773" max="773" width="17" style="104" customWidth="1"/>
    <col min="774" max="774" width="6.28515625" style="104" customWidth="1"/>
    <col min="775" max="775" width="11.42578125" style="104"/>
    <col min="776" max="776" width="14.28515625" style="104" customWidth="1"/>
    <col min="777" max="777" width="7.5703125" style="104" customWidth="1"/>
    <col min="778" max="778" width="11.42578125" style="104"/>
    <col min="779" max="780" width="14.28515625" style="104" customWidth="1"/>
    <col min="781" max="781" width="20.85546875" style="104" customWidth="1"/>
    <col min="782" max="782" width="14.42578125" style="104" customWidth="1"/>
    <col min="783" max="783" width="15" style="104" customWidth="1"/>
    <col min="784" max="784" width="2.7109375" style="104" customWidth="1"/>
    <col min="785" max="785" width="11.7109375" style="104" customWidth="1"/>
    <col min="786" max="786" width="11.5703125" style="104" customWidth="1"/>
    <col min="787" max="787" width="2.28515625" style="104" customWidth="1"/>
    <col min="788" max="788" width="41" style="104" customWidth="1"/>
    <col min="789" max="789" width="14.28515625" style="104" customWidth="1"/>
    <col min="790" max="791" width="11.5703125" style="104" customWidth="1"/>
    <col min="792" max="792" width="21.85546875" style="104" customWidth="1"/>
    <col min="793" max="984" width="11.42578125" style="104"/>
    <col min="985" max="985" width="21.85546875" style="104" customWidth="1"/>
    <col min="986" max="986" width="13.85546875" style="104" customWidth="1"/>
    <col min="987" max="987" width="38.7109375" style="104" customWidth="1"/>
    <col min="988" max="988" width="3" style="104" bestFit="1" customWidth="1"/>
    <col min="989" max="989" width="32.28515625" style="104" customWidth="1"/>
    <col min="990" max="990" width="46.28515625" style="104" customWidth="1"/>
    <col min="991" max="991" width="19" style="104" customWidth="1"/>
    <col min="992" max="992" width="11.42578125" style="104"/>
    <col min="993" max="993" width="17.7109375" style="104" customWidth="1"/>
    <col min="994" max="994" width="11.42578125" style="104"/>
    <col min="995" max="995" width="22.28515625" style="104" customWidth="1"/>
    <col min="996" max="996" width="5.28515625" style="104" customWidth="1"/>
    <col min="997" max="997" width="36.28515625" style="104" customWidth="1"/>
    <col min="998" max="998" width="5.7109375" style="104" customWidth="1"/>
    <col min="999" max="999" width="11.42578125" style="104"/>
    <col min="1000" max="1000" width="20.7109375" style="104" customWidth="1"/>
    <col min="1001" max="1001" width="4.85546875" style="104" customWidth="1"/>
    <col min="1002" max="1002" width="11.42578125" style="104"/>
    <col min="1003" max="1003" width="24.7109375" style="104" customWidth="1"/>
    <col min="1004" max="1004" width="12.28515625" style="104" customWidth="1"/>
    <col min="1005" max="1005" width="11.42578125" style="104"/>
    <col min="1006" max="1006" width="3.42578125" style="104" customWidth="1"/>
    <col min="1007" max="1007" width="11.42578125" style="104"/>
    <col min="1008" max="1008" width="17.7109375" style="104" customWidth="1"/>
    <col min="1009" max="1009" width="3.42578125" style="104" customWidth="1"/>
    <col min="1010" max="1010" width="11.42578125" style="104"/>
    <col min="1011" max="1011" width="23.7109375" style="104" customWidth="1"/>
    <col min="1012" max="1012" width="10" style="104" customWidth="1"/>
    <col min="1013" max="1013" width="11.42578125" style="104"/>
    <col min="1014" max="1015" width="14.7109375" style="104" customWidth="1"/>
    <col min="1016" max="1016" width="12.85546875" style="104" customWidth="1"/>
    <col min="1017" max="1017" width="3.28515625" style="104" customWidth="1"/>
    <col min="1018" max="1018" width="30.28515625" style="104" customWidth="1"/>
    <col min="1019" max="1019" width="5" style="104" customWidth="1"/>
    <col min="1020" max="1020" width="11.42578125" style="104"/>
    <col min="1021" max="1021" width="14.28515625" style="104" customWidth="1"/>
    <col min="1022" max="1022" width="5.7109375" style="104" customWidth="1"/>
    <col min="1023" max="1023" width="11.42578125" style="104"/>
    <col min="1024" max="1024" width="17.28515625" style="104" customWidth="1"/>
    <col min="1025" max="1025" width="12.7109375" style="104" customWidth="1"/>
    <col min="1026" max="1026" width="11.42578125" style="104"/>
    <col min="1027" max="1027" width="5.28515625" style="104" customWidth="1"/>
    <col min="1028" max="1028" width="11.42578125" style="104"/>
    <col min="1029" max="1029" width="17" style="104" customWidth="1"/>
    <col min="1030" max="1030" width="6.28515625" style="104" customWidth="1"/>
    <col min="1031" max="1031" width="11.42578125" style="104"/>
    <col min="1032" max="1032" width="14.28515625" style="104" customWidth="1"/>
    <col min="1033" max="1033" width="7.5703125" style="104" customWidth="1"/>
    <col min="1034" max="1034" width="11.42578125" style="104"/>
    <col min="1035" max="1036" width="14.28515625" style="104" customWidth="1"/>
    <col min="1037" max="1037" width="20.85546875" style="104" customWidth="1"/>
    <col min="1038" max="1038" width="14.42578125" style="104" customWidth="1"/>
    <col min="1039" max="1039" width="15" style="104" customWidth="1"/>
    <col min="1040" max="1040" width="2.7109375" style="104" customWidth="1"/>
    <col min="1041" max="1041" width="11.7109375" style="104" customWidth="1"/>
    <col min="1042" max="1042" width="11.5703125" style="104" customWidth="1"/>
    <col min="1043" max="1043" width="2.28515625" style="104" customWidth="1"/>
    <col min="1044" max="1044" width="41" style="104" customWidth="1"/>
    <col min="1045" max="1045" width="14.28515625" style="104" customWidth="1"/>
    <col min="1046" max="1047" width="11.5703125" style="104" customWidth="1"/>
    <col min="1048" max="1048" width="21.85546875" style="104" customWidth="1"/>
    <col min="1049" max="1240" width="11.42578125" style="104"/>
    <col min="1241" max="1241" width="21.85546875" style="104" customWidth="1"/>
    <col min="1242" max="1242" width="13.85546875" style="104" customWidth="1"/>
    <col min="1243" max="1243" width="38.7109375" style="104" customWidth="1"/>
    <col min="1244" max="1244" width="3" style="104" bestFit="1" customWidth="1"/>
    <col min="1245" max="1245" width="32.28515625" style="104" customWidth="1"/>
    <col min="1246" max="1246" width="46.28515625" style="104" customWidth="1"/>
    <col min="1247" max="1247" width="19" style="104" customWidth="1"/>
    <col min="1248" max="1248" width="11.42578125" style="104"/>
    <col min="1249" max="1249" width="17.7109375" style="104" customWidth="1"/>
    <col min="1250" max="1250" width="11.42578125" style="104"/>
    <col min="1251" max="1251" width="22.28515625" style="104" customWidth="1"/>
    <col min="1252" max="1252" width="5.28515625" style="104" customWidth="1"/>
    <col min="1253" max="1253" width="36.28515625" style="104" customWidth="1"/>
    <col min="1254" max="1254" width="5.7109375" style="104" customWidth="1"/>
    <col min="1255" max="1255" width="11.42578125" style="104"/>
    <col min="1256" max="1256" width="20.7109375" style="104" customWidth="1"/>
    <col min="1257" max="1257" width="4.85546875" style="104" customWidth="1"/>
    <col min="1258" max="1258" width="11.42578125" style="104"/>
    <col min="1259" max="1259" width="24.7109375" style="104" customWidth="1"/>
    <col min="1260" max="1260" width="12.28515625" style="104" customWidth="1"/>
    <col min="1261" max="1261" width="11.42578125" style="104"/>
    <col min="1262" max="1262" width="3.42578125" style="104" customWidth="1"/>
    <col min="1263" max="1263" width="11.42578125" style="104"/>
    <col min="1264" max="1264" width="17.7109375" style="104" customWidth="1"/>
    <col min="1265" max="1265" width="3.42578125" style="104" customWidth="1"/>
    <col min="1266" max="1266" width="11.42578125" style="104"/>
    <col min="1267" max="1267" width="23.7109375" style="104" customWidth="1"/>
    <col min="1268" max="1268" width="10" style="104" customWidth="1"/>
    <col min="1269" max="1269" width="11.42578125" style="104"/>
    <col min="1270" max="1271" width="14.7109375" style="104" customWidth="1"/>
    <col min="1272" max="1272" width="12.85546875" style="104" customWidth="1"/>
    <col min="1273" max="1273" width="3.28515625" style="104" customWidth="1"/>
    <col min="1274" max="1274" width="30.28515625" style="104" customWidth="1"/>
    <col min="1275" max="1275" width="5" style="104" customWidth="1"/>
    <col min="1276" max="1276" width="11.42578125" style="104"/>
    <col min="1277" max="1277" width="14.28515625" style="104" customWidth="1"/>
    <col min="1278" max="1278" width="5.7109375" style="104" customWidth="1"/>
    <col min="1279" max="1279" width="11.42578125" style="104"/>
    <col min="1280" max="1280" width="17.28515625" style="104" customWidth="1"/>
    <col min="1281" max="1281" width="12.7109375" style="104" customWidth="1"/>
    <col min="1282" max="1282" width="11.42578125" style="104"/>
    <col min="1283" max="1283" width="5.28515625" style="104" customWidth="1"/>
    <col min="1284" max="1284" width="11.42578125" style="104"/>
    <col min="1285" max="1285" width="17" style="104" customWidth="1"/>
    <col min="1286" max="1286" width="6.28515625" style="104" customWidth="1"/>
    <col min="1287" max="1287" width="11.42578125" style="104"/>
    <col min="1288" max="1288" width="14.28515625" style="104" customWidth="1"/>
    <col min="1289" max="1289" width="7.5703125" style="104" customWidth="1"/>
    <col min="1290" max="1290" width="11.42578125" style="104"/>
    <col min="1291" max="1292" width="14.28515625" style="104" customWidth="1"/>
    <col min="1293" max="1293" width="20.85546875" style="104" customWidth="1"/>
    <col min="1294" max="1294" width="14.42578125" style="104" customWidth="1"/>
    <col min="1295" max="1295" width="15" style="104" customWidth="1"/>
    <col min="1296" max="1296" width="2.7109375" style="104" customWidth="1"/>
    <col min="1297" max="1297" width="11.7109375" style="104" customWidth="1"/>
    <col min="1298" max="1298" width="11.5703125" style="104" customWidth="1"/>
    <col min="1299" max="1299" width="2.28515625" style="104" customWidth="1"/>
    <col min="1300" max="1300" width="41" style="104" customWidth="1"/>
    <col min="1301" max="1301" width="14.28515625" style="104" customWidth="1"/>
    <col min="1302" max="1303" width="11.5703125" style="104" customWidth="1"/>
    <col min="1304" max="1304" width="21.85546875" style="104" customWidth="1"/>
    <col min="1305" max="1496" width="11.42578125" style="104"/>
    <col min="1497" max="1497" width="21.85546875" style="104" customWidth="1"/>
    <col min="1498" max="1498" width="13.85546875" style="104" customWidth="1"/>
    <col min="1499" max="1499" width="38.7109375" style="104" customWidth="1"/>
    <col min="1500" max="1500" width="3" style="104" bestFit="1" customWidth="1"/>
    <col min="1501" max="1501" width="32.28515625" style="104" customWidth="1"/>
    <col min="1502" max="1502" width="46.28515625" style="104" customWidth="1"/>
    <col min="1503" max="1503" width="19" style="104" customWidth="1"/>
    <col min="1504" max="1504" width="11.42578125" style="104"/>
    <col min="1505" max="1505" width="17.7109375" style="104" customWidth="1"/>
    <col min="1506" max="1506" width="11.42578125" style="104"/>
    <col min="1507" max="1507" width="22.28515625" style="104" customWidth="1"/>
    <col min="1508" max="1508" width="5.28515625" style="104" customWidth="1"/>
    <col min="1509" max="1509" width="36.28515625" style="104" customWidth="1"/>
    <col min="1510" max="1510" width="5.7109375" style="104" customWidth="1"/>
    <col min="1511" max="1511" width="11.42578125" style="104"/>
    <col min="1512" max="1512" width="20.7109375" style="104" customWidth="1"/>
    <col min="1513" max="1513" width="4.85546875" style="104" customWidth="1"/>
    <col min="1514" max="1514" width="11.42578125" style="104"/>
    <col min="1515" max="1515" width="24.7109375" style="104" customWidth="1"/>
    <col min="1516" max="1516" width="12.28515625" style="104" customWidth="1"/>
    <col min="1517" max="1517" width="11.42578125" style="104"/>
    <col min="1518" max="1518" width="3.42578125" style="104" customWidth="1"/>
    <col min="1519" max="1519" width="11.42578125" style="104"/>
    <col min="1520" max="1520" width="17.7109375" style="104" customWidth="1"/>
    <col min="1521" max="1521" width="3.42578125" style="104" customWidth="1"/>
    <col min="1522" max="1522" width="11.42578125" style="104"/>
    <col min="1523" max="1523" width="23.7109375" style="104" customWidth="1"/>
    <col min="1524" max="1524" width="10" style="104" customWidth="1"/>
    <col min="1525" max="1525" width="11.42578125" style="104"/>
    <col min="1526" max="1527" width="14.7109375" style="104" customWidth="1"/>
    <col min="1528" max="1528" width="12.85546875" style="104" customWidth="1"/>
    <col min="1529" max="1529" width="3.28515625" style="104" customWidth="1"/>
    <col min="1530" max="1530" width="30.28515625" style="104" customWidth="1"/>
    <col min="1531" max="1531" width="5" style="104" customWidth="1"/>
    <col min="1532" max="1532" width="11.42578125" style="104"/>
    <col min="1533" max="1533" width="14.28515625" style="104" customWidth="1"/>
    <col min="1534" max="1534" width="5.7109375" style="104" customWidth="1"/>
    <col min="1535" max="1535" width="11.42578125" style="104"/>
    <col min="1536" max="1536" width="17.28515625" style="104" customWidth="1"/>
    <col min="1537" max="1537" width="12.7109375" style="104" customWidth="1"/>
    <col min="1538" max="1538" width="11.42578125" style="104"/>
    <col min="1539" max="1539" width="5.28515625" style="104" customWidth="1"/>
    <col min="1540" max="1540" width="11.42578125" style="104"/>
    <col min="1541" max="1541" width="17" style="104" customWidth="1"/>
    <col min="1542" max="1542" width="6.28515625" style="104" customWidth="1"/>
    <col min="1543" max="1543" width="11.42578125" style="104"/>
    <col min="1544" max="1544" width="14.28515625" style="104" customWidth="1"/>
    <col min="1545" max="1545" width="7.5703125" style="104" customWidth="1"/>
    <col min="1546" max="1546" width="11.42578125" style="104"/>
    <col min="1547" max="1548" width="14.28515625" style="104" customWidth="1"/>
    <col min="1549" max="1549" width="20.85546875" style="104" customWidth="1"/>
    <col min="1550" max="1550" width="14.42578125" style="104" customWidth="1"/>
    <col min="1551" max="1551" width="15" style="104" customWidth="1"/>
    <col min="1552" max="1552" width="2.7109375" style="104" customWidth="1"/>
    <col min="1553" max="1553" width="11.7109375" style="104" customWidth="1"/>
    <col min="1554" max="1554" width="11.5703125" style="104" customWidth="1"/>
    <col min="1555" max="1555" width="2.28515625" style="104" customWidth="1"/>
    <col min="1556" max="1556" width="41" style="104" customWidth="1"/>
    <col min="1557" max="1557" width="14.28515625" style="104" customWidth="1"/>
    <col min="1558" max="1559" width="11.5703125" style="104" customWidth="1"/>
    <col min="1560" max="1560" width="21.85546875" style="104" customWidth="1"/>
    <col min="1561" max="1752" width="11.42578125" style="104"/>
    <col min="1753" max="1753" width="21.85546875" style="104" customWidth="1"/>
    <col min="1754" max="1754" width="13.85546875" style="104" customWidth="1"/>
    <col min="1755" max="1755" width="38.7109375" style="104" customWidth="1"/>
    <col min="1756" max="1756" width="3" style="104" bestFit="1" customWidth="1"/>
    <col min="1757" max="1757" width="32.28515625" style="104" customWidth="1"/>
    <col min="1758" max="1758" width="46.28515625" style="104" customWidth="1"/>
    <col min="1759" max="1759" width="19" style="104" customWidth="1"/>
    <col min="1760" max="1760" width="11.42578125" style="104"/>
    <col min="1761" max="1761" width="17.7109375" style="104" customWidth="1"/>
    <col min="1762" max="1762" width="11.42578125" style="104"/>
    <col min="1763" max="1763" width="22.28515625" style="104" customWidth="1"/>
    <col min="1764" max="1764" width="5.28515625" style="104" customWidth="1"/>
    <col min="1765" max="1765" width="36.28515625" style="104" customWidth="1"/>
    <col min="1766" max="1766" width="5.7109375" style="104" customWidth="1"/>
    <col min="1767" max="1767" width="11.42578125" style="104"/>
    <col min="1768" max="1768" width="20.7109375" style="104" customWidth="1"/>
    <col min="1769" max="1769" width="4.85546875" style="104" customWidth="1"/>
    <col min="1770" max="1770" width="11.42578125" style="104"/>
    <col min="1771" max="1771" width="24.7109375" style="104" customWidth="1"/>
    <col min="1772" max="1772" width="12.28515625" style="104" customWidth="1"/>
    <col min="1773" max="1773" width="11.42578125" style="104"/>
    <col min="1774" max="1774" width="3.42578125" style="104" customWidth="1"/>
    <col min="1775" max="1775" width="11.42578125" style="104"/>
    <col min="1776" max="1776" width="17.7109375" style="104" customWidth="1"/>
    <col min="1777" max="1777" width="3.42578125" style="104" customWidth="1"/>
    <col min="1778" max="1778" width="11.42578125" style="104"/>
    <col min="1779" max="1779" width="23.7109375" style="104" customWidth="1"/>
    <col min="1780" max="1780" width="10" style="104" customWidth="1"/>
    <col min="1781" max="1781" width="11.42578125" style="104"/>
    <col min="1782" max="1783" width="14.7109375" style="104" customWidth="1"/>
    <col min="1784" max="1784" width="12.85546875" style="104" customWidth="1"/>
    <col min="1785" max="1785" width="3.28515625" style="104" customWidth="1"/>
    <col min="1786" max="1786" width="30.28515625" style="104" customWidth="1"/>
    <col min="1787" max="1787" width="5" style="104" customWidth="1"/>
    <col min="1788" max="1788" width="11.42578125" style="104"/>
    <col min="1789" max="1789" width="14.28515625" style="104" customWidth="1"/>
    <col min="1790" max="1790" width="5.7109375" style="104" customWidth="1"/>
    <col min="1791" max="1791" width="11.42578125" style="104"/>
    <col min="1792" max="1792" width="17.28515625" style="104" customWidth="1"/>
    <col min="1793" max="1793" width="12.7109375" style="104" customWidth="1"/>
    <col min="1794" max="1794" width="11.42578125" style="104"/>
    <col min="1795" max="1795" width="5.28515625" style="104" customWidth="1"/>
    <col min="1796" max="1796" width="11.42578125" style="104"/>
    <col min="1797" max="1797" width="17" style="104" customWidth="1"/>
    <col min="1798" max="1798" width="6.28515625" style="104" customWidth="1"/>
    <col min="1799" max="1799" width="11.42578125" style="104"/>
    <col min="1800" max="1800" width="14.28515625" style="104" customWidth="1"/>
    <col min="1801" max="1801" width="7.5703125" style="104" customWidth="1"/>
    <col min="1802" max="1802" width="11.42578125" style="104"/>
    <col min="1803" max="1804" width="14.28515625" style="104" customWidth="1"/>
    <col min="1805" max="1805" width="20.85546875" style="104" customWidth="1"/>
    <col min="1806" max="1806" width="14.42578125" style="104" customWidth="1"/>
    <col min="1807" max="1807" width="15" style="104" customWidth="1"/>
    <col min="1808" max="1808" width="2.7109375" style="104" customWidth="1"/>
    <col min="1809" max="1809" width="11.7109375" style="104" customWidth="1"/>
    <col min="1810" max="1810" width="11.5703125" style="104" customWidth="1"/>
    <col min="1811" max="1811" width="2.28515625" style="104" customWidth="1"/>
    <col min="1812" max="1812" width="41" style="104" customWidth="1"/>
    <col min="1813" max="1813" width="14.28515625" style="104" customWidth="1"/>
    <col min="1814" max="1815" width="11.5703125" style="104" customWidth="1"/>
    <col min="1816" max="1816" width="21.85546875" style="104" customWidth="1"/>
    <col min="1817" max="2008" width="11.42578125" style="104"/>
    <col min="2009" max="2009" width="21.85546875" style="104" customWidth="1"/>
    <col min="2010" max="2010" width="13.85546875" style="104" customWidth="1"/>
    <col min="2011" max="2011" width="38.7109375" style="104" customWidth="1"/>
    <col min="2012" max="2012" width="3" style="104" bestFit="1" customWidth="1"/>
    <col min="2013" max="2013" width="32.28515625" style="104" customWidth="1"/>
    <col min="2014" max="2014" width="46.28515625" style="104" customWidth="1"/>
    <col min="2015" max="2015" width="19" style="104" customWidth="1"/>
    <col min="2016" max="2016" width="11.42578125" style="104"/>
    <col min="2017" max="2017" width="17.7109375" style="104" customWidth="1"/>
    <col min="2018" max="2018" width="11.42578125" style="104"/>
    <col min="2019" max="2019" width="22.28515625" style="104" customWidth="1"/>
    <col min="2020" max="2020" width="5.28515625" style="104" customWidth="1"/>
    <col min="2021" max="2021" width="36.28515625" style="104" customWidth="1"/>
    <col min="2022" max="2022" width="5.7109375" style="104" customWidth="1"/>
    <col min="2023" max="2023" width="11.42578125" style="104"/>
    <col min="2024" max="2024" width="20.7109375" style="104" customWidth="1"/>
    <col min="2025" max="2025" width="4.85546875" style="104" customWidth="1"/>
    <col min="2026" max="2026" width="11.42578125" style="104"/>
    <col min="2027" max="2027" width="24.7109375" style="104" customWidth="1"/>
    <col min="2028" max="2028" width="12.28515625" style="104" customWidth="1"/>
    <col min="2029" max="2029" width="11.42578125" style="104"/>
    <col min="2030" max="2030" width="3.42578125" style="104" customWidth="1"/>
    <col min="2031" max="2031" width="11.42578125" style="104"/>
    <col min="2032" max="2032" width="17.7109375" style="104" customWidth="1"/>
    <col min="2033" max="2033" width="3.42578125" style="104" customWidth="1"/>
    <col min="2034" max="2034" width="11.42578125" style="104"/>
    <col min="2035" max="2035" width="23.7109375" style="104" customWidth="1"/>
    <col min="2036" max="2036" width="10" style="104" customWidth="1"/>
    <col min="2037" max="2037" width="11.42578125" style="104"/>
    <col min="2038" max="2039" width="14.7109375" style="104" customWidth="1"/>
    <col min="2040" max="2040" width="12.85546875" style="104" customWidth="1"/>
    <col min="2041" max="2041" width="3.28515625" style="104" customWidth="1"/>
    <col min="2042" max="2042" width="30.28515625" style="104" customWidth="1"/>
    <col min="2043" max="2043" width="5" style="104" customWidth="1"/>
    <col min="2044" max="2044" width="11.42578125" style="104"/>
    <col min="2045" max="2045" width="14.28515625" style="104" customWidth="1"/>
    <col min="2046" max="2046" width="5.7109375" style="104" customWidth="1"/>
    <col min="2047" max="2047" width="11.42578125" style="104"/>
    <col min="2048" max="2048" width="17.28515625" style="104" customWidth="1"/>
    <col min="2049" max="2049" width="12.7109375" style="104" customWidth="1"/>
    <col min="2050" max="2050" width="11.42578125" style="104"/>
    <col min="2051" max="2051" width="5.28515625" style="104" customWidth="1"/>
    <col min="2052" max="2052" width="11.42578125" style="104"/>
    <col min="2053" max="2053" width="17" style="104" customWidth="1"/>
    <col min="2054" max="2054" width="6.28515625" style="104" customWidth="1"/>
    <col min="2055" max="2055" width="11.42578125" style="104"/>
    <col min="2056" max="2056" width="14.28515625" style="104" customWidth="1"/>
    <col min="2057" max="2057" width="7.5703125" style="104" customWidth="1"/>
    <col min="2058" max="2058" width="11.42578125" style="104"/>
    <col min="2059" max="2060" width="14.28515625" style="104" customWidth="1"/>
    <col min="2061" max="2061" width="20.85546875" style="104" customWidth="1"/>
    <col min="2062" max="2062" width="14.42578125" style="104" customWidth="1"/>
    <col min="2063" max="2063" width="15" style="104" customWidth="1"/>
    <col min="2064" max="2064" width="2.7109375" style="104" customWidth="1"/>
    <col min="2065" max="2065" width="11.7109375" style="104" customWidth="1"/>
    <col min="2066" max="2066" width="11.5703125" style="104" customWidth="1"/>
    <col min="2067" max="2067" width="2.28515625" style="104" customWidth="1"/>
    <col min="2068" max="2068" width="41" style="104" customWidth="1"/>
    <col min="2069" max="2069" width="14.28515625" style="104" customWidth="1"/>
    <col min="2070" max="2071" width="11.5703125" style="104" customWidth="1"/>
    <col min="2072" max="2072" width="21.85546875" style="104" customWidth="1"/>
    <col min="2073" max="2264" width="11.42578125" style="104"/>
    <col min="2265" max="2265" width="21.85546875" style="104" customWidth="1"/>
    <col min="2266" max="2266" width="13.85546875" style="104" customWidth="1"/>
    <col min="2267" max="2267" width="38.7109375" style="104" customWidth="1"/>
    <col min="2268" max="2268" width="3" style="104" bestFit="1" customWidth="1"/>
    <col min="2269" max="2269" width="32.28515625" style="104" customWidth="1"/>
    <col min="2270" max="2270" width="46.28515625" style="104" customWidth="1"/>
    <col min="2271" max="2271" width="19" style="104" customWidth="1"/>
    <col min="2272" max="2272" width="11.42578125" style="104"/>
    <col min="2273" max="2273" width="17.7109375" style="104" customWidth="1"/>
    <col min="2274" max="2274" width="11.42578125" style="104"/>
    <col min="2275" max="2275" width="22.28515625" style="104" customWidth="1"/>
    <col min="2276" max="2276" width="5.28515625" style="104" customWidth="1"/>
    <col min="2277" max="2277" width="36.28515625" style="104" customWidth="1"/>
    <col min="2278" max="2278" width="5.7109375" style="104" customWidth="1"/>
    <col min="2279" max="2279" width="11.42578125" style="104"/>
    <col min="2280" max="2280" width="20.7109375" style="104" customWidth="1"/>
    <col min="2281" max="2281" width="4.85546875" style="104" customWidth="1"/>
    <col min="2282" max="2282" width="11.42578125" style="104"/>
    <col min="2283" max="2283" width="24.7109375" style="104" customWidth="1"/>
    <col min="2284" max="2284" width="12.28515625" style="104" customWidth="1"/>
    <col min="2285" max="2285" width="11.42578125" style="104"/>
    <col min="2286" max="2286" width="3.42578125" style="104" customWidth="1"/>
    <col min="2287" max="2287" width="11.42578125" style="104"/>
    <col min="2288" max="2288" width="17.7109375" style="104" customWidth="1"/>
    <col min="2289" max="2289" width="3.42578125" style="104" customWidth="1"/>
    <col min="2290" max="2290" width="11.42578125" style="104"/>
    <col min="2291" max="2291" width="23.7109375" style="104" customWidth="1"/>
    <col min="2292" max="2292" width="10" style="104" customWidth="1"/>
    <col min="2293" max="2293" width="11.42578125" style="104"/>
    <col min="2294" max="2295" width="14.7109375" style="104" customWidth="1"/>
    <col min="2296" max="2296" width="12.85546875" style="104" customWidth="1"/>
    <col min="2297" max="2297" width="3.28515625" style="104" customWidth="1"/>
    <col min="2298" max="2298" width="30.28515625" style="104" customWidth="1"/>
    <col min="2299" max="2299" width="5" style="104" customWidth="1"/>
    <col min="2300" max="2300" width="11.42578125" style="104"/>
    <col min="2301" max="2301" width="14.28515625" style="104" customWidth="1"/>
    <col min="2302" max="2302" width="5.7109375" style="104" customWidth="1"/>
    <col min="2303" max="2303" width="11.42578125" style="104"/>
    <col min="2304" max="2304" width="17.28515625" style="104" customWidth="1"/>
    <col min="2305" max="2305" width="12.7109375" style="104" customWidth="1"/>
    <col min="2306" max="2306" width="11.42578125" style="104"/>
    <col min="2307" max="2307" width="5.28515625" style="104" customWidth="1"/>
    <col min="2308" max="2308" width="11.42578125" style="104"/>
    <col min="2309" max="2309" width="17" style="104" customWidth="1"/>
    <col min="2310" max="2310" width="6.28515625" style="104" customWidth="1"/>
    <col min="2311" max="2311" width="11.42578125" style="104"/>
    <col min="2312" max="2312" width="14.28515625" style="104" customWidth="1"/>
    <col min="2313" max="2313" width="7.5703125" style="104" customWidth="1"/>
    <col min="2314" max="2314" width="11.42578125" style="104"/>
    <col min="2315" max="2316" width="14.28515625" style="104" customWidth="1"/>
    <col min="2317" max="2317" width="20.85546875" style="104" customWidth="1"/>
    <col min="2318" max="2318" width="14.42578125" style="104" customWidth="1"/>
    <col min="2319" max="2319" width="15" style="104" customWidth="1"/>
    <col min="2320" max="2320" width="2.7109375" style="104" customWidth="1"/>
    <col min="2321" max="2321" width="11.7109375" style="104" customWidth="1"/>
    <col min="2322" max="2322" width="11.5703125" style="104" customWidth="1"/>
    <col min="2323" max="2323" width="2.28515625" style="104" customWidth="1"/>
    <col min="2324" max="2324" width="41" style="104" customWidth="1"/>
    <col min="2325" max="2325" width="14.28515625" style="104" customWidth="1"/>
    <col min="2326" max="2327" width="11.5703125" style="104" customWidth="1"/>
    <col min="2328" max="2328" width="21.85546875" style="104" customWidth="1"/>
    <col min="2329" max="2520" width="11.42578125" style="104"/>
    <col min="2521" max="2521" width="21.85546875" style="104" customWidth="1"/>
    <col min="2522" max="2522" width="13.85546875" style="104" customWidth="1"/>
    <col min="2523" max="2523" width="38.7109375" style="104" customWidth="1"/>
    <col min="2524" max="2524" width="3" style="104" bestFit="1" customWidth="1"/>
    <col min="2525" max="2525" width="32.28515625" style="104" customWidth="1"/>
    <col min="2526" max="2526" width="46.28515625" style="104" customWidth="1"/>
    <col min="2527" max="2527" width="19" style="104" customWidth="1"/>
    <col min="2528" max="2528" width="11.42578125" style="104"/>
    <col min="2529" max="2529" width="17.7109375" style="104" customWidth="1"/>
    <col min="2530" max="2530" width="11.42578125" style="104"/>
    <col min="2531" max="2531" width="22.28515625" style="104" customWidth="1"/>
    <col min="2532" max="2532" width="5.28515625" style="104" customWidth="1"/>
    <col min="2533" max="2533" width="36.28515625" style="104" customWidth="1"/>
    <col min="2534" max="2534" width="5.7109375" style="104" customWidth="1"/>
    <col min="2535" max="2535" width="11.42578125" style="104"/>
    <col min="2536" max="2536" width="20.7109375" style="104" customWidth="1"/>
    <col min="2537" max="2537" width="4.85546875" style="104" customWidth="1"/>
    <col min="2538" max="2538" width="11.42578125" style="104"/>
    <col min="2539" max="2539" width="24.7109375" style="104" customWidth="1"/>
    <col min="2540" max="2540" width="12.28515625" style="104" customWidth="1"/>
    <col min="2541" max="2541" width="11.42578125" style="104"/>
    <col min="2542" max="2542" width="3.42578125" style="104" customWidth="1"/>
    <col min="2543" max="2543" width="11.42578125" style="104"/>
    <col min="2544" max="2544" width="17.7109375" style="104" customWidth="1"/>
    <col min="2545" max="2545" width="3.42578125" style="104" customWidth="1"/>
    <col min="2546" max="2546" width="11.42578125" style="104"/>
    <col min="2547" max="2547" width="23.7109375" style="104" customWidth="1"/>
    <col min="2548" max="2548" width="10" style="104" customWidth="1"/>
    <col min="2549" max="2549" width="11.42578125" style="104"/>
    <col min="2550" max="2551" width="14.7109375" style="104" customWidth="1"/>
    <col min="2552" max="2552" width="12.85546875" style="104" customWidth="1"/>
    <col min="2553" max="2553" width="3.28515625" style="104" customWidth="1"/>
    <col min="2554" max="2554" width="30.28515625" style="104" customWidth="1"/>
    <col min="2555" max="2555" width="5" style="104" customWidth="1"/>
    <col min="2556" max="2556" width="11.42578125" style="104"/>
    <col min="2557" max="2557" width="14.28515625" style="104" customWidth="1"/>
    <col min="2558" max="2558" width="5.7109375" style="104" customWidth="1"/>
    <col min="2559" max="2559" width="11.42578125" style="104"/>
    <col min="2560" max="2560" width="17.28515625" style="104" customWidth="1"/>
    <col min="2561" max="2561" width="12.7109375" style="104" customWidth="1"/>
    <col min="2562" max="2562" width="11.42578125" style="104"/>
    <col min="2563" max="2563" width="5.28515625" style="104" customWidth="1"/>
    <col min="2564" max="2564" width="11.42578125" style="104"/>
    <col min="2565" max="2565" width="17" style="104" customWidth="1"/>
    <col min="2566" max="2566" width="6.28515625" style="104" customWidth="1"/>
    <col min="2567" max="2567" width="11.42578125" style="104"/>
    <col min="2568" max="2568" width="14.28515625" style="104" customWidth="1"/>
    <col min="2569" max="2569" width="7.5703125" style="104" customWidth="1"/>
    <col min="2570" max="2570" width="11.42578125" style="104"/>
    <col min="2571" max="2572" width="14.28515625" style="104" customWidth="1"/>
    <col min="2573" max="2573" width="20.85546875" style="104" customWidth="1"/>
    <col min="2574" max="2574" width="14.42578125" style="104" customWidth="1"/>
    <col min="2575" max="2575" width="15" style="104" customWidth="1"/>
    <col min="2576" max="2576" width="2.7109375" style="104" customWidth="1"/>
    <col min="2577" max="2577" width="11.7109375" style="104" customWidth="1"/>
    <col min="2578" max="2578" width="11.5703125" style="104" customWidth="1"/>
    <col min="2579" max="2579" width="2.28515625" style="104" customWidth="1"/>
    <col min="2580" max="2580" width="41" style="104" customWidth="1"/>
    <col min="2581" max="2581" width="14.28515625" style="104" customWidth="1"/>
    <col min="2582" max="2583" width="11.5703125" style="104" customWidth="1"/>
    <col min="2584" max="2584" width="21.85546875" style="104" customWidth="1"/>
    <col min="2585" max="2776" width="11.42578125" style="104"/>
    <col min="2777" max="2777" width="21.85546875" style="104" customWidth="1"/>
    <col min="2778" max="2778" width="13.85546875" style="104" customWidth="1"/>
    <col min="2779" max="2779" width="38.7109375" style="104" customWidth="1"/>
    <col min="2780" max="2780" width="3" style="104" bestFit="1" customWidth="1"/>
    <col min="2781" max="2781" width="32.28515625" style="104" customWidth="1"/>
    <col min="2782" max="2782" width="46.28515625" style="104" customWidth="1"/>
    <col min="2783" max="2783" width="19" style="104" customWidth="1"/>
    <col min="2784" max="2784" width="11.42578125" style="104"/>
    <col min="2785" max="2785" width="17.7109375" style="104" customWidth="1"/>
    <col min="2786" max="2786" width="11.42578125" style="104"/>
    <col min="2787" max="2787" width="22.28515625" style="104" customWidth="1"/>
    <col min="2788" max="2788" width="5.28515625" style="104" customWidth="1"/>
    <col min="2789" max="2789" width="36.28515625" style="104" customWidth="1"/>
    <col min="2790" max="2790" width="5.7109375" style="104" customWidth="1"/>
    <col min="2791" max="2791" width="11.42578125" style="104"/>
    <col min="2792" max="2792" width="20.7109375" style="104" customWidth="1"/>
    <col min="2793" max="2793" width="4.85546875" style="104" customWidth="1"/>
    <col min="2794" max="2794" width="11.42578125" style="104"/>
    <col min="2795" max="2795" width="24.7109375" style="104" customWidth="1"/>
    <col min="2796" max="2796" width="12.28515625" style="104" customWidth="1"/>
    <col min="2797" max="2797" width="11.42578125" style="104"/>
    <col min="2798" max="2798" width="3.42578125" style="104" customWidth="1"/>
    <col min="2799" max="2799" width="11.42578125" style="104"/>
    <col min="2800" max="2800" width="17.7109375" style="104" customWidth="1"/>
    <col min="2801" max="2801" width="3.42578125" style="104" customWidth="1"/>
    <col min="2802" max="2802" width="11.42578125" style="104"/>
    <col min="2803" max="2803" width="23.7109375" style="104" customWidth="1"/>
    <col min="2804" max="2804" width="10" style="104" customWidth="1"/>
    <col min="2805" max="2805" width="11.42578125" style="104"/>
    <col min="2806" max="2807" width="14.7109375" style="104" customWidth="1"/>
    <col min="2808" max="2808" width="12.85546875" style="104" customWidth="1"/>
    <col min="2809" max="2809" width="3.28515625" style="104" customWidth="1"/>
    <col min="2810" max="2810" width="30.28515625" style="104" customWidth="1"/>
    <col min="2811" max="2811" width="5" style="104" customWidth="1"/>
    <col min="2812" max="2812" width="11.42578125" style="104"/>
    <col min="2813" max="2813" width="14.28515625" style="104" customWidth="1"/>
    <col min="2814" max="2814" width="5.7109375" style="104" customWidth="1"/>
    <col min="2815" max="2815" width="11.42578125" style="104"/>
    <col min="2816" max="2816" width="17.28515625" style="104" customWidth="1"/>
    <col min="2817" max="2817" width="12.7109375" style="104" customWidth="1"/>
    <col min="2818" max="2818" width="11.42578125" style="104"/>
    <col min="2819" max="2819" width="5.28515625" style="104" customWidth="1"/>
    <col min="2820" max="2820" width="11.42578125" style="104"/>
    <col min="2821" max="2821" width="17" style="104" customWidth="1"/>
    <col min="2822" max="2822" width="6.28515625" style="104" customWidth="1"/>
    <col min="2823" max="2823" width="11.42578125" style="104"/>
    <col min="2824" max="2824" width="14.28515625" style="104" customWidth="1"/>
    <col min="2825" max="2825" width="7.5703125" style="104" customWidth="1"/>
    <col min="2826" max="2826" width="11.42578125" style="104"/>
    <col min="2827" max="2828" width="14.28515625" style="104" customWidth="1"/>
    <col min="2829" max="2829" width="20.85546875" style="104" customWidth="1"/>
    <col min="2830" max="2830" width="14.42578125" style="104" customWidth="1"/>
    <col min="2831" max="2831" width="15" style="104" customWidth="1"/>
    <col min="2832" max="2832" width="2.7109375" style="104" customWidth="1"/>
    <col min="2833" max="2833" width="11.7109375" style="104" customWidth="1"/>
    <col min="2834" max="2834" width="11.5703125" style="104" customWidth="1"/>
    <col min="2835" max="2835" width="2.28515625" style="104" customWidth="1"/>
    <col min="2836" max="2836" width="41" style="104" customWidth="1"/>
    <col min="2837" max="2837" width="14.28515625" style="104" customWidth="1"/>
    <col min="2838" max="2839" width="11.5703125" style="104" customWidth="1"/>
    <col min="2840" max="2840" width="21.85546875" style="104" customWidth="1"/>
    <col min="2841" max="3032" width="11.42578125" style="104"/>
    <col min="3033" max="3033" width="21.85546875" style="104" customWidth="1"/>
    <col min="3034" max="3034" width="13.85546875" style="104" customWidth="1"/>
    <col min="3035" max="3035" width="38.7109375" style="104" customWidth="1"/>
    <col min="3036" max="3036" width="3" style="104" bestFit="1" customWidth="1"/>
    <col min="3037" max="3037" width="32.28515625" style="104" customWidth="1"/>
    <col min="3038" max="3038" width="46.28515625" style="104" customWidth="1"/>
    <col min="3039" max="3039" width="19" style="104" customWidth="1"/>
    <col min="3040" max="3040" width="11.42578125" style="104"/>
    <col min="3041" max="3041" width="17.7109375" style="104" customWidth="1"/>
    <col min="3042" max="3042" width="11.42578125" style="104"/>
    <col min="3043" max="3043" width="22.28515625" style="104" customWidth="1"/>
    <col min="3044" max="3044" width="5.28515625" style="104" customWidth="1"/>
    <col min="3045" max="3045" width="36.28515625" style="104" customWidth="1"/>
    <col min="3046" max="3046" width="5.7109375" style="104" customWidth="1"/>
    <col min="3047" max="3047" width="11.42578125" style="104"/>
    <col min="3048" max="3048" width="20.7109375" style="104" customWidth="1"/>
    <col min="3049" max="3049" width="4.85546875" style="104" customWidth="1"/>
    <col min="3050" max="3050" width="11.42578125" style="104"/>
    <col min="3051" max="3051" width="24.7109375" style="104" customWidth="1"/>
    <col min="3052" max="3052" width="12.28515625" style="104" customWidth="1"/>
    <col min="3053" max="3053" width="11.42578125" style="104"/>
    <col min="3054" max="3054" width="3.42578125" style="104" customWidth="1"/>
    <col min="3055" max="3055" width="11.42578125" style="104"/>
    <col min="3056" max="3056" width="17.7109375" style="104" customWidth="1"/>
    <col min="3057" max="3057" width="3.42578125" style="104" customWidth="1"/>
    <col min="3058" max="3058" width="11.42578125" style="104"/>
    <col min="3059" max="3059" width="23.7109375" style="104" customWidth="1"/>
    <col min="3060" max="3060" width="10" style="104" customWidth="1"/>
    <col min="3061" max="3061" width="11.42578125" style="104"/>
    <col min="3062" max="3063" width="14.7109375" style="104" customWidth="1"/>
    <col min="3064" max="3064" width="12.85546875" style="104" customWidth="1"/>
    <col min="3065" max="3065" width="3.28515625" style="104" customWidth="1"/>
    <col min="3066" max="3066" width="30.28515625" style="104" customWidth="1"/>
    <col min="3067" max="3067" width="5" style="104" customWidth="1"/>
    <col min="3068" max="3068" width="11.42578125" style="104"/>
    <col min="3069" max="3069" width="14.28515625" style="104" customWidth="1"/>
    <col min="3070" max="3070" width="5.7109375" style="104" customWidth="1"/>
    <col min="3071" max="3071" width="11.42578125" style="104"/>
    <col min="3072" max="3072" width="17.28515625" style="104" customWidth="1"/>
    <col min="3073" max="3073" width="12.7109375" style="104" customWidth="1"/>
    <col min="3074" max="3074" width="11.42578125" style="104"/>
    <col min="3075" max="3075" width="5.28515625" style="104" customWidth="1"/>
    <col min="3076" max="3076" width="11.42578125" style="104"/>
    <col min="3077" max="3077" width="17" style="104" customWidth="1"/>
    <col min="3078" max="3078" width="6.28515625" style="104" customWidth="1"/>
    <col min="3079" max="3079" width="11.42578125" style="104"/>
    <col min="3080" max="3080" width="14.28515625" style="104" customWidth="1"/>
    <col min="3081" max="3081" width="7.5703125" style="104" customWidth="1"/>
    <col min="3082" max="3082" width="11.42578125" style="104"/>
    <col min="3083" max="3084" width="14.28515625" style="104" customWidth="1"/>
    <col min="3085" max="3085" width="20.85546875" style="104" customWidth="1"/>
    <col min="3086" max="3086" width="14.42578125" style="104" customWidth="1"/>
    <col min="3087" max="3087" width="15" style="104" customWidth="1"/>
    <col min="3088" max="3088" width="2.7109375" style="104" customWidth="1"/>
    <col min="3089" max="3089" width="11.7109375" style="104" customWidth="1"/>
    <col min="3090" max="3090" width="11.5703125" style="104" customWidth="1"/>
    <col min="3091" max="3091" width="2.28515625" style="104" customWidth="1"/>
    <col min="3092" max="3092" width="41" style="104" customWidth="1"/>
    <col min="3093" max="3093" width="14.28515625" style="104" customWidth="1"/>
    <col min="3094" max="3095" width="11.5703125" style="104" customWidth="1"/>
    <col min="3096" max="3096" width="21.85546875" style="104" customWidth="1"/>
    <col min="3097" max="3288" width="11.42578125" style="104"/>
    <col min="3289" max="3289" width="21.85546875" style="104" customWidth="1"/>
    <col min="3290" max="3290" width="13.85546875" style="104" customWidth="1"/>
    <col min="3291" max="3291" width="38.7109375" style="104" customWidth="1"/>
    <col min="3292" max="3292" width="3" style="104" bestFit="1" customWidth="1"/>
    <col min="3293" max="3293" width="32.28515625" style="104" customWidth="1"/>
    <col min="3294" max="3294" width="46.28515625" style="104" customWidth="1"/>
    <col min="3295" max="3295" width="19" style="104" customWidth="1"/>
    <col min="3296" max="3296" width="11.42578125" style="104"/>
    <col min="3297" max="3297" width="17.7109375" style="104" customWidth="1"/>
    <col min="3298" max="3298" width="11.42578125" style="104"/>
    <col min="3299" max="3299" width="22.28515625" style="104" customWidth="1"/>
    <col min="3300" max="3300" width="5.28515625" style="104" customWidth="1"/>
    <col min="3301" max="3301" width="36.28515625" style="104" customWidth="1"/>
    <col min="3302" max="3302" width="5.7109375" style="104" customWidth="1"/>
    <col min="3303" max="3303" width="11.42578125" style="104"/>
    <col min="3304" max="3304" width="20.7109375" style="104" customWidth="1"/>
    <col min="3305" max="3305" width="4.85546875" style="104" customWidth="1"/>
    <col min="3306" max="3306" width="11.42578125" style="104"/>
    <col min="3307" max="3307" width="24.7109375" style="104" customWidth="1"/>
    <col min="3308" max="3308" width="12.28515625" style="104" customWidth="1"/>
    <col min="3309" max="3309" width="11.42578125" style="104"/>
    <col min="3310" max="3310" width="3.42578125" style="104" customWidth="1"/>
    <col min="3311" max="3311" width="11.42578125" style="104"/>
    <col min="3312" max="3312" width="17.7109375" style="104" customWidth="1"/>
    <col min="3313" max="3313" width="3.42578125" style="104" customWidth="1"/>
    <col min="3314" max="3314" width="11.42578125" style="104"/>
    <col min="3315" max="3315" width="23.7109375" style="104" customWidth="1"/>
    <col min="3316" max="3316" width="10" style="104" customWidth="1"/>
    <col min="3317" max="3317" width="11.42578125" style="104"/>
    <col min="3318" max="3319" width="14.7109375" style="104" customWidth="1"/>
    <col min="3320" max="3320" width="12.85546875" style="104" customWidth="1"/>
    <col min="3321" max="3321" width="3.28515625" style="104" customWidth="1"/>
    <col min="3322" max="3322" width="30.28515625" style="104" customWidth="1"/>
    <col min="3323" max="3323" width="5" style="104" customWidth="1"/>
    <col min="3324" max="3324" width="11.42578125" style="104"/>
    <col min="3325" max="3325" width="14.28515625" style="104" customWidth="1"/>
    <col min="3326" max="3326" width="5.7109375" style="104" customWidth="1"/>
    <col min="3327" max="3327" width="11.42578125" style="104"/>
    <col min="3328" max="3328" width="17.28515625" style="104" customWidth="1"/>
    <col min="3329" max="3329" width="12.7109375" style="104" customWidth="1"/>
    <col min="3330" max="3330" width="11.42578125" style="104"/>
    <col min="3331" max="3331" width="5.28515625" style="104" customWidth="1"/>
    <col min="3332" max="3332" width="11.42578125" style="104"/>
    <col min="3333" max="3333" width="17" style="104" customWidth="1"/>
    <col min="3334" max="3334" width="6.28515625" style="104" customWidth="1"/>
    <col min="3335" max="3335" width="11.42578125" style="104"/>
    <col min="3336" max="3336" width="14.28515625" style="104" customWidth="1"/>
    <col min="3337" max="3337" width="7.5703125" style="104" customWidth="1"/>
    <col min="3338" max="3338" width="11.42578125" style="104"/>
    <col min="3339" max="3340" width="14.28515625" style="104" customWidth="1"/>
    <col min="3341" max="3341" width="20.85546875" style="104" customWidth="1"/>
    <col min="3342" max="3342" width="14.42578125" style="104" customWidth="1"/>
    <col min="3343" max="3343" width="15" style="104" customWidth="1"/>
    <col min="3344" max="3344" width="2.7109375" style="104" customWidth="1"/>
    <col min="3345" max="3345" width="11.7109375" style="104" customWidth="1"/>
    <col min="3346" max="3346" width="11.5703125" style="104" customWidth="1"/>
    <col min="3347" max="3347" width="2.28515625" style="104" customWidth="1"/>
    <col min="3348" max="3348" width="41" style="104" customWidth="1"/>
    <col min="3349" max="3349" width="14.28515625" style="104" customWidth="1"/>
    <col min="3350" max="3351" width="11.5703125" style="104" customWidth="1"/>
    <col min="3352" max="3352" width="21.85546875" style="104" customWidth="1"/>
    <col min="3353" max="3544" width="11.42578125" style="104"/>
    <col min="3545" max="3545" width="21.85546875" style="104" customWidth="1"/>
    <col min="3546" max="3546" width="13.85546875" style="104" customWidth="1"/>
    <col min="3547" max="3547" width="38.7109375" style="104" customWidth="1"/>
    <col min="3548" max="3548" width="3" style="104" bestFit="1" customWidth="1"/>
    <col min="3549" max="3549" width="32.28515625" style="104" customWidth="1"/>
    <col min="3550" max="3550" width="46.28515625" style="104" customWidth="1"/>
    <col min="3551" max="3551" width="19" style="104" customWidth="1"/>
    <col min="3552" max="3552" width="11.42578125" style="104"/>
    <col min="3553" max="3553" width="17.7109375" style="104" customWidth="1"/>
    <col min="3554" max="3554" width="11.42578125" style="104"/>
    <col min="3555" max="3555" width="22.28515625" style="104" customWidth="1"/>
    <col min="3556" max="3556" width="5.28515625" style="104" customWidth="1"/>
    <col min="3557" max="3557" width="36.28515625" style="104" customWidth="1"/>
    <col min="3558" max="3558" width="5.7109375" style="104" customWidth="1"/>
    <col min="3559" max="3559" width="11.42578125" style="104"/>
    <col min="3560" max="3560" width="20.7109375" style="104" customWidth="1"/>
    <col min="3561" max="3561" width="4.85546875" style="104" customWidth="1"/>
    <col min="3562" max="3562" width="11.42578125" style="104"/>
    <col min="3563" max="3563" width="24.7109375" style="104" customWidth="1"/>
    <col min="3564" max="3564" width="12.28515625" style="104" customWidth="1"/>
    <col min="3565" max="3565" width="11.42578125" style="104"/>
    <col min="3566" max="3566" width="3.42578125" style="104" customWidth="1"/>
    <col min="3567" max="3567" width="11.42578125" style="104"/>
    <col min="3568" max="3568" width="17.7109375" style="104" customWidth="1"/>
    <col min="3569" max="3569" width="3.42578125" style="104" customWidth="1"/>
    <col min="3570" max="3570" width="11.42578125" style="104"/>
    <col min="3571" max="3571" width="23.7109375" style="104" customWidth="1"/>
    <col min="3572" max="3572" width="10" style="104" customWidth="1"/>
    <col min="3573" max="3573" width="11.42578125" style="104"/>
    <col min="3574" max="3575" width="14.7109375" style="104" customWidth="1"/>
    <col min="3576" max="3576" width="12.85546875" style="104" customWidth="1"/>
    <col min="3577" max="3577" width="3.28515625" style="104" customWidth="1"/>
    <col min="3578" max="3578" width="30.28515625" style="104" customWidth="1"/>
    <col min="3579" max="3579" width="5" style="104" customWidth="1"/>
    <col min="3580" max="3580" width="11.42578125" style="104"/>
    <col min="3581" max="3581" width="14.28515625" style="104" customWidth="1"/>
    <col min="3582" max="3582" width="5.7109375" style="104" customWidth="1"/>
    <col min="3583" max="3583" width="11.42578125" style="104"/>
    <col min="3584" max="3584" width="17.28515625" style="104" customWidth="1"/>
    <col min="3585" max="3585" width="12.7109375" style="104" customWidth="1"/>
    <col min="3586" max="3586" width="11.42578125" style="104"/>
    <col min="3587" max="3587" width="5.28515625" style="104" customWidth="1"/>
    <col min="3588" max="3588" width="11.42578125" style="104"/>
    <col min="3589" max="3589" width="17" style="104" customWidth="1"/>
    <col min="3590" max="3590" width="6.28515625" style="104" customWidth="1"/>
    <col min="3591" max="3591" width="11.42578125" style="104"/>
    <col min="3592" max="3592" width="14.28515625" style="104" customWidth="1"/>
    <col min="3593" max="3593" width="7.5703125" style="104" customWidth="1"/>
    <col min="3594" max="3594" width="11.42578125" style="104"/>
    <col min="3595" max="3596" width="14.28515625" style="104" customWidth="1"/>
    <col min="3597" max="3597" width="20.85546875" style="104" customWidth="1"/>
    <col min="3598" max="3598" width="14.42578125" style="104" customWidth="1"/>
    <col min="3599" max="3599" width="15" style="104" customWidth="1"/>
    <col min="3600" max="3600" width="2.7109375" style="104" customWidth="1"/>
    <col min="3601" max="3601" width="11.7109375" style="104" customWidth="1"/>
    <col min="3602" max="3602" width="11.5703125" style="104" customWidth="1"/>
    <col min="3603" max="3603" width="2.28515625" style="104" customWidth="1"/>
    <col min="3604" max="3604" width="41" style="104" customWidth="1"/>
    <col min="3605" max="3605" width="14.28515625" style="104" customWidth="1"/>
    <col min="3606" max="3607" width="11.5703125" style="104" customWidth="1"/>
    <col min="3608" max="3608" width="21.85546875" style="104" customWidth="1"/>
    <col min="3609" max="3800" width="11.42578125" style="104"/>
    <col min="3801" max="3801" width="21.85546875" style="104" customWidth="1"/>
    <col min="3802" max="3802" width="13.85546875" style="104" customWidth="1"/>
    <col min="3803" max="3803" width="38.7109375" style="104" customWidth="1"/>
    <col min="3804" max="3804" width="3" style="104" bestFit="1" customWidth="1"/>
    <col min="3805" max="3805" width="32.28515625" style="104" customWidth="1"/>
    <col min="3806" max="3806" width="46.28515625" style="104" customWidth="1"/>
    <col min="3807" max="3807" width="19" style="104" customWidth="1"/>
    <col min="3808" max="3808" width="11.42578125" style="104"/>
    <col min="3809" max="3809" width="17.7109375" style="104" customWidth="1"/>
    <col min="3810" max="3810" width="11.42578125" style="104"/>
    <col min="3811" max="3811" width="22.28515625" style="104" customWidth="1"/>
    <col min="3812" max="3812" width="5.28515625" style="104" customWidth="1"/>
    <col min="3813" max="3813" width="36.28515625" style="104" customWidth="1"/>
    <col min="3814" max="3814" width="5.7109375" style="104" customWidth="1"/>
    <col min="3815" max="3815" width="11.42578125" style="104"/>
    <col min="3816" max="3816" width="20.7109375" style="104" customWidth="1"/>
    <col min="3817" max="3817" width="4.85546875" style="104" customWidth="1"/>
    <col min="3818" max="3818" width="11.42578125" style="104"/>
    <col min="3819" max="3819" width="24.7109375" style="104" customWidth="1"/>
    <col min="3820" max="3820" width="12.28515625" style="104" customWidth="1"/>
    <col min="3821" max="3821" width="11.42578125" style="104"/>
    <col min="3822" max="3822" width="3.42578125" style="104" customWidth="1"/>
    <col min="3823" max="3823" width="11.42578125" style="104"/>
    <col min="3824" max="3824" width="17.7109375" style="104" customWidth="1"/>
    <col min="3825" max="3825" width="3.42578125" style="104" customWidth="1"/>
    <col min="3826" max="3826" width="11.42578125" style="104"/>
    <col min="3827" max="3827" width="23.7109375" style="104" customWidth="1"/>
    <col min="3828" max="3828" width="10" style="104" customWidth="1"/>
    <col min="3829" max="3829" width="11.42578125" style="104"/>
    <col min="3830" max="3831" width="14.7109375" style="104" customWidth="1"/>
    <col min="3832" max="3832" width="12.85546875" style="104" customWidth="1"/>
    <col min="3833" max="3833" width="3.28515625" style="104" customWidth="1"/>
    <col min="3834" max="3834" width="30.28515625" style="104" customWidth="1"/>
    <col min="3835" max="3835" width="5" style="104" customWidth="1"/>
    <col min="3836" max="3836" width="11.42578125" style="104"/>
    <col min="3837" max="3837" width="14.28515625" style="104" customWidth="1"/>
    <col min="3838" max="3838" width="5.7109375" style="104" customWidth="1"/>
    <col min="3839" max="3839" width="11.42578125" style="104"/>
    <col min="3840" max="3840" width="17.28515625" style="104" customWidth="1"/>
    <col min="3841" max="3841" width="12.7109375" style="104" customWidth="1"/>
    <col min="3842" max="3842" width="11.42578125" style="104"/>
    <col min="3843" max="3843" width="5.28515625" style="104" customWidth="1"/>
    <col min="3844" max="3844" width="11.42578125" style="104"/>
    <col min="3845" max="3845" width="17" style="104" customWidth="1"/>
    <col min="3846" max="3846" width="6.28515625" style="104" customWidth="1"/>
    <col min="3847" max="3847" width="11.42578125" style="104"/>
    <col min="3848" max="3848" width="14.28515625" style="104" customWidth="1"/>
    <col min="3849" max="3849" width="7.5703125" style="104" customWidth="1"/>
    <col min="3850" max="3850" width="11.42578125" style="104"/>
    <col min="3851" max="3852" width="14.28515625" style="104" customWidth="1"/>
    <col min="3853" max="3853" width="20.85546875" style="104" customWidth="1"/>
    <col min="3854" max="3854" width="14.42578125" style="104" customWidth="1"/>
    <col min="3855" max="3855" width="15" style="104" customWidth="1"/>
    <col min="3856" max="3856" width="2.7109375" style="104" customWidth="1"/>
    <col min="3857" max="3857" width="11.7109375" style="104" customWidth="1"/>
    <col min="3858" max="3858" width="11.5703125" style="104" customWidth="1"/>
    <col min="3859" max="3859" width="2.28515625" style="104" customWidth="1"/>
    <col min="3860" max="3860" width="41" style="104" customWidth="1"/>
    <col min="3861" max="3861" width="14.28515625" style="104" customWidth="1"/>
    <col min="3862" max="3863" width="11.5703125" style="104" customWidth="1"/>
    <col min="3864" max="3864" width="21.85546875" style="104" customWidth="1"/>
    <col min="3865" max="4056" width="11.42578125" style="104"/>
    <col min="4057" max="4057" width="21.85546875" style="104" customWidth="1"/>
    <col min="4058" max="4058" width="13.85546875" style="104" customWidth="1"/>
    <col min="4059" max="4059" width="38.7109375" style="104" customWidth="1"/>
    <col min="4060" max="4060" width="3" style="104" bestFit="1" customWidth="1"/>
    <col min="4061" max="4061" width="32.28515625" style="104" customWidth="1"/>
    <col min="4062" max="4062" width="46.28515625" style="104" customWidth="1"/>
    <col min="4063" max="4063" width="19" style="104" customWidth="1"/>
    <col min="4064" max="4064" width="11.42578125" style="104"/>
    <col min="4065" max="4065" width="17.7109375" style="104" customWidth="1"/>
    <col min="4066" max="4066" width="11.42578125" style="104"/>
    <col min="4067" max="4067" width="22.28515625" style="104" customWidth="1"/>
    <col min="4068" max="4068" width="5.28515625" style="104" customWidth="1"/>
    <col min="4069" max="4069" width="36.28515625" style="104" customWidth="1"/>
    <col min="4070" max="4070" width="5.7109375" style="104" customWidth="1"/>
    <col min="4071" max="4071" width="11.42578125" style="104"/>
    <col min="4072" max="4072" width="20.7109375" style="104" customWidth="1"/>
    <col min="4073" max="4073" width="4.85546875" style="104" customWidth="1"/>
    <col min="4074" max="4074" width="11.42578125" style="104"/>
    <col min="4075" max="4075" width="24.7109375" style="104" customWidth="1"/>
    <col min="4076" max="4076" width="12.28515625" style="104" customWidth="1"/>
    <col min="4077" max="4077" width="11.42578125" style="104"/>
    <col min="4078" max="4078" width="3.42578125" style="104" customWidth="1"/>
    <col min="4079" max="4079" width="11.42578125" style="104"/>
    <col min="4080" max="4080" width="17.7109375" style="104" customWidth="1"/>
    <col min="4081" max="4081" width="3.42578125" style="104" customWidth="1"/>
    <col min="4082" max="4082" width="11.42578125" style="104"/>
    <col min="4083" max="4083" width="23.7109375" style="104" customWidth="1"/>
    <col min="4084" max="4084" width="10" style="104" customWidth="1"/>
    <col min="4085" max="4085" width="11.42578125" style="104"/>
    <col min="4086" max="4087" width="14.7109375" style="104" customWidth="1"/>
    <col min="4088" max="4088" width="12.85546875" style="104" customWidth="1"/>
    <col min="4089" max="4089" width="3.28515625" style="104" customWidth="1"/>
    <col min="4090" max="4090" width="30.28515625" style="104" customWidth="1"/>
    <col min="4091" max="4091" width="5" style="104" customWidth="1"/>
    <col min="4092" max="4092" width="11.42578125" style="104"/>
    <col min="4093" max="4093" width="14.28515625" style="104" customWidth="1"/>
    <col min="4094" max="4094" width="5.7109375" style="104" customWidth="1"/>
    <col min="4095" max="4095" width="11.42578125" style="104"/>
    <col min="4096" max="4096" width="17.28515625" style="104" customWidth="1"/>
    <col min="4097" max="4097" width="12.7109375" style="104" customWidth="1"/>
    <col min="4098" max="4098" width="11.42578125" style="104"/>
    <col min="4099" max="4099" width="5.28515625" style="104" customWidth="1"/>
    <col min="4100" max="4100" width="11.42578125" style="104"/>
    <col min="4101" max="4101" width="17" style="104" customWidth="1"/>
    <col min="4102" max="4102" width="6.28515625" style="104" customWidth="1"/>
    <col min="4103" max="4103" width="11.42578125" style="104"/>
    <col min="4104" max="4104" width="14.28515625" style="104" customWidth="1"/>
    <col min="4105" max="4105" width="7.5703125" style="104" customWidth="1"/>
    <col min="4106" max="4106" width="11.42578125" style="104"/>
    <col min="4107" max="4108" width="14.28515625" style="104" customWidth="1"/>
    <col min="4109" max="4109" width="20.85546875" style="104" customWidth="1"/>
    <col min="4110" max="4110" width="14.42578125" style="104" customWidth="1"/>
    <col min="4111" max="4111" width="15" style="104" customWidth="1"/>
    <col min="4112" max="4112" width="2.7109375" style="104" customWidth="1"/>
    <col min="4113" max="4113" width="11.7109375" style="104" customWidth="1"/>
    <col min="4114" max="4114" width="11.5703125" style="104" customWidth="1"/>
    <col min="4115" max="4115" width="2.28515625" style="104" customWidth="1"/>
    <col min="4116" max="4116" width="41" style="104" customWidth="1"/>
    <col min="4117" max="4117" width="14.28515625" style="104" customWidth="1"/>
    <col min="4118" max="4119" width="11.5703125" style="104" customWidth="1"/>
    <col min="4120" max="4120" width="21.85546875" style="104" customWidth="1"/>
    <col min="4121" max="4312" width="11.42578125" style="104"/>
    <col min="4313" max="4313" width="21.85546875" style="104" customWidth="1"/>
    <col min="4314" max="4314" width="13.85546875" style="104" customWidth="1"/>
    <col min="4315" max="4315" width="38.7109375" style="104" customWidth="1"/>
    <col min="4316" max="4316" width="3" style="104" bestFit="1" customWidth="1"/>
    <col min="4317" max="4317" width="32.28515625" style="104" customWidth="1"/>
    <col min="4318" max="4318" width="46.28515625" style="104" customWidth="1"/>
    <col min="4319" max="4319" width="19" style="104" customWidth="1"/>
    <col min="4320" max="4320" width="11.42578125" style="104"/>
    <col min="4321" max="4321" width="17.7109375" style="104" customWidth="1"/>
    <col min="4322" max="4322" width="11.42578125" style="104"/>
    <col min="4323" max="4323" width="22.28515625" style="104" customWidth="1"/>
    <col min="4324" max="4324" width="5.28515625" style="104" customWidth="1"/>
    <col min="4325" max="4325" width="36.28515625" style="104" customWidth="1"/>
    <col min="4326" max="4326" width="5.7109375" style="104" customWidth="1"/>
    <col min="4327" max="4327" width="11.42578125" style="104"/>
    <col min="4328" max="4328" width="20.7109375" style="104" customWidth="1"/>
    <col min="4329" max="4329" width="4.85546875" style="104" customWidth="1"/>
    <col min="4330" max="4330" width="11.42578125" style="104"/>
    <col min="4331" max="4331" width="24.7109375" style="104" customWidth="1"/>
    <col min="4332" max="4332" width="12.28515625" style="104" customWidth="1"/>
    <col min="4333" max="4333" width="11.42578125" style="104"/>
    <col min="4334" max="4334" width="3.42578125" style="104" customWidth="1"/>
    <col min="4335" max="4335" width="11.42578125" style="104"/>
    <col min="4336" max="4336" width="17.7109375" style="104" customWidth="1"/>
    <col min="4337" max="4337" width="3.42578125" style="104" customWidth="1"/>
    <col min="4338" max="4338" width="11.42578125" style="104"/>
    <col min="4339" max="4339" width="23.7109375" style="104" customWidth="1"/>
    <col min="4340" max="4340" width="10" style="104" customWidth="1"/>
    <col min="4341" max="4341" width="11.42578125" style="104"/>
    <col min="4342" max="4343" width="14.7109375" style="104" customWidth="1"/>
    <col min="4344" max="4344" width="12.85546875" style="104" customWidth="1"/>
    <col min="4345" max="4345" width="3.28515625" style="104" customWidth="1"/>
    <col min="4346" max="4346" width="30.28515625" style="104" customWidth="1"/>
    <col min="4347" max="4347" width="5" style="104" customWidth="1"/>
    <col min="4348" max="4348" width="11.42578125" style="104"/>
    <col min="4349" max="4349" width="14.28515625" style="104" customWidth="1"/>
    <col min="4350" max="4350" width="5.7109375" style="104" customWidth="1"/>
    <col min="4351" max="4351" width="11.42578125" style="104"/>
    <col min="4352" max="4352" width="17.28515625" style="104" customWidth="1"/>
    <col min="4353" max="4353" width="12.7109375" style="104" customWidth="1"/>
    <col min="4354" max="4354" width="11.42578125" style="104"/>
    <col min="4355" max="4355" width="5.28515625" style="104" customWidth="1"/>
    <col min="4356" max="4356" width="11.42578125" style="104"/>
    <col min="4357" max="4357" width="17" style="104" customWidth="1"/>
    <col min="4358" max="4358" width="6.28515625" style="104" customWidth="1"/>
    <col min="4359" max="4359" width="11.42578125" style="104"/>
    <col min="4360" max="4360" width="14.28515625" style="104" customWidth="1"/>
    <col min="4361" max="4361" width="7.5703125" style="104" customWidth="1"/>
    <col min="4362" max="4362" width="11.42578125" style="104"/>
    <col min="4363" max="4364" width="14.28515625" style="104" customWidth="1"/>
    <col min="4365" max="4365" width="20.85546875" style="104" customWidth="1"/>
    <col min="4366" max="4366" width="14.42578125" style="104" customWidth="1"/>
    <col min="4367" max="4367" width="15" style="104" customWidth="1"/>
    <col min="4368" max="4368" width="2.7109375" style="104" customWidth="1"/>
    <col min="4369" max="4369" width="11.7109375" style="104" customWidth="1"/>
    <col min="4370" max="4370" width="11.5703125" style="104" customWidth="1"/>
    <col min="4371" max="4371" width="2.28515625" style="104" customWidth="1"/>
    <col min="4372" max="4372" width="41" style="104" customWidth="1"/>
    <col min="4373" max="4373" width="14.28515625" style="104" customWidth="1"/>
    <col min="4374" max="4375" width="11.5703125" style="104" customWidth="1"/>
    <col min="4376" max="4376" width="21.85546875" style="104" customWidth="1"/>
    <col min="4377" max="4568" width="11.42578125" style="104"/>
    <col min="4569" max="4569" width="21.85546875" style="104" customWidth="1"/>
    <col min="4570" max="4570" width="13.85546875" style="104" customWidth="1"/>
    <col min="4571" max="4571" width="38.7109375" style="104" customWidth="1"/>
    <col min="4572" max="4572" width="3" style="104" bestFit="1" customWidth="1"/>
    <col min="4573" max="4573" width="32.28515625" style="104" customWidth="1"/>
    <col min="4574" max="4574" width="46.28515625" style="104" customWidth="1"/>
    <col min="4575" max="4575" width="19" style="104" customWidth="1"/>
    <col min="4576" max="4576" width="11.42578125" style="104"/>
    <col min="4577" max="4577" width="17.7109375" style="104" customWidth="1"/>
    <col min="4578" max="4578" width="11.42578125" style="104"/>
    <col min="4579" max="4579" width="22.28515625" style="104" customWidth="1"/>
    <col min="4580" max="4580" width="5.28515625" style="104" customWidth="1"/>
    <col min="4581" max="4581" width="36.28515625" style="104" customWidth="1"/>
    <col min="4582" max="4582" width="5.7109375" style="104" customWidth="1"/>
    <col min="4583" max="4583" width="11.42578125" style="104"/>
    <col min="4584" max="4584" width="20.7109375" style="104" customWidth="1"/>
    <col min="4585" max="4585" width="4.85546875" style="104" customWidth="1"/>
    <col min="4586" max="4586" width="11.42578125" style="104"/>
    <col min="4587" max="4587" width="24.7109375" style="104" customWidth="1"/>
    <col min="4588" max="4588" width="12.28515625" style="104" customWidth="1"/>
    <col min="4589" max="4589" width="11.42578125" style="104"/>
    <col min="4590" max="4590" width="3.42578125" style="104" customWidth="1"/>
    <col min="4591" max="4591" width="11.42578125" style="104"/>
    <col min="4592" max="4592" width="17.7109375" style="104" customWidth="1"/>
    <col min="4593" max="4593" width="3.42578125" style="104" customWidth="1"/>
    <col min="4594" max="4594" width="11.42578125" style="104"/>
    <col min="4595" max="4595" width="23.7109375" style="104" customWidth="1"/>
    <col min="4596" max="4596" width="10" style="104" customWidth="1"/>
    <col min="4597" max="4597" width="11.42578125" style="104"/>
    <col min="4598" max="4599" width="14.7109375" style="104" customWidth="1"/>
    <col min="4600" max="4600" width="12.85546875" style="104" customWidth="1"/>
    <col min="4601" max="4601" width="3.28515625" style="104" customWidth="1"/>
    <col min="4602" max="4602" width="30.28515625" style="104" customWidth="1"/>
    <col min="4603" max="4603" width="5" style="104" customWidth="1"/>
    <col min="4604" max="4604" width="11.42578125" style="104"/>
    <col min="4605" max="4605" width="14.28515625" style="104" customWidth="1"/>
    <col min="4606" max="4606" width="5.7109375" style="104" customWidth="1"/>
    <col min="4607" max="4607" width="11.42578125" style="104"/>
    <col min="4608" max="4608" width="17.28515625" style="104" customWidth="1"/>
    <col min="4609" max="4609" width="12.7109375" style="104" customWidth="1"/>
    <col min="4610" max="4610" width="11.42578125" style="104"/>
    <col min="4611" max="4611" width="5.28515625" style="104" customWidth="1"/>
    <col min="4612" max="4612" width="11.42578125" style="104"/>
    <col min="4613" max="4613" width="17" style="104" customWidth="1"/>
    <col min="4614" max="4614" width="6.28515625" style="104" customWidth="1"/>
    <col min="4615" max="4615" width="11.42578125" style="104"/>
    <col min="4616" max="4616" width="14.28515625" style="104" customWidth="1"/>
    <col min="4617" max="4617" width="7.5703125" style="104" customWidth="1"/>
    <col min="4618" max="4618" width="11.42578125" style="104"/>
    <col min="4619" max="4620" width="14.28515625" style="104" customWidth="1"/>
    <col min="4621" max="4621" width="20.85546875" style="104" customWidth="1"/>
    <col min="4622" max="4622" width="14.42578125" style="104" customWidth="1"/>
    <col min="4623" max="4623" width="15" style="104" customWidth="1"/>
    <col min="4624" max="4624" width="2.7109375" style="104" customWidth="1"/>
    <col min="4625" max="4625" width="11.7109375" style="104" customWidth="1"/>
    <col min="4626" max="4626" width="11.5703125" style="104" customWidth="1"/>
    <col min="4627" max="4627" width="2.28515625" style="104" customWidth="1"/>
    <col min="4628" max="4628" width="41" style="104" customWidth="1"/>
    <col min="4629" max="4629" width="14.28515625" style="104" customWidth="1"/>
    <col min="4630" max="4631" width="11.5703125" style="104" customWidth="1"/>
    <col min="4632" max="4632" width="21.85546875" style="104" customWidth="1"/>
    <col min="4633" max="4824" width="11.42578125" style="104"/>
    <col min="4825" max="4825" width="21.85546875" style="104" customWidth="1"/>
    <col min="4826" max="4826" width="13.85546875" style="104" customWidth="1"/>
    <col min="4827" max="4827" width="38.7109375" style="104" customWidth="1"/>
    <col min="4828" max="4828" width="3" style="104" bestFit="1" customWidth="1"/>
    <col min="4829" max="4829" width="32.28515625" style="104" customWidth="1"/>
    <col min="4830" max="4830" width="46.28515625" style="104" customWidth="1"/>
    <col min="4831" max="4831" width="19" style="104" customWidth="1"/>
    <col min="4832" max="4832" width="11.42578125" style="104"/>
    <col min="4833" max="4833" width="17.7109375" style="104" customWidth="1"/>
    <col min="4834" max="4834" width="11.42578125" style="104"/>
    <col min="4835" max="4835" width="22.28515625" style="104" customWidth="1"/>
    <col min="4836" max="4836" width="5.28515625" style="104" customWidth="1"/>
    <col min="4837" max="4837" width="36.28515625" style="104" customWidth="1"/>
    <col min="4838" max="4838" width="5.7109375" style="104" customWidth="1"/>
    <col min="4839" max="4839" width="11.42578125" style="104"/>
    <col min="4840" max="4840" width="20.7109375" style="104" customWidth="1"/>
    <col min="4841" max="4841" width="4.85546875" style="104" customWidth="1"/>
    <col min="4842" max="4842" width="11.42578125" style="104"/>
    <col min="4843" max="4843" width="24.7109375" style="104" customWidth="1"/>
    <col min="4844" max="4844" width="12.28515625" style="104" customWidth="1"/>
    <col min="4845" max="4845" width="11.42578125" style="104"/>
    <col min="4846" max="4846" width="3.42578125" style="104" customWidth="1"/>
    <col min="4847" max="4847" width="11.42578125" style="104"/>
    <col min="4848" max="4848" width="17.7109375" style="104" customWidth="1"/>
    <col min="4849" max="4849" width="3.42578125" style="104" customWidth="1"/>
    <col min="4850" max="4850" width="11.42578125" style="104"/>
    <col min="4851" max="4851" width="23.7109375" style="104" customWidth="1"/>
    <col min="4852" max="4852" width="10" style="104" customWidth="1"/>
    <col min="4853" max="4853" width="11.42578125" style="104"/>
    <col min="4854" max="4855" width="14.7109375" style="104" customWidth="1"/>
    <col min="4856" max="4856" width="12.85546875" style="104" customWidth="1"/>
    <col min="4857" max="4857" width="3.28515625" style="104" customWidth="1"/>
    <col min="4858" max="4858" width="30.28515625" style="104" customWidth="1"/>
    <col min="4859" max="4859" width="5" style="104" customWidth="1"/>
    <col min="4860" max="4860" width="11.42578125" style="104"/>
    <col min="4861" max="4861" width="14.28515625" style="104" customWidth="1"/>
    <col min="4862" max="4862" width="5.7109375" style="104" customWidth="1"/>
    <col min="4863" max="4863" width="11.42578125" style="104"/>
    <col min="4864" max="4864" width="17.28515625" style="104" customWidth="1"/>
    <col min="4865" max="4865" width="12.7109375" style="104" customWidth="1"/>
    <col min="4866" max="4866" width="11.42578125" style="104"/>
    <col min="4867" max="4867" width="5.28515625" style="104" customWidth="1"/>
    <col min="4868" max="4868" width="11.42578125" style="104"/>
    <col min="4869" max="4869" width="17" style="104" customWidth="1"/>
    <col min="4870" max="4870" width="6.28515625" style="104" customWidth="1"/>
    <col min="4871" max="4871" width="11.42578125" style="104"/>
    <col min="4872" max="4872" width="14.28515625" style="104" customWidth="1"/>
    <col min="4873" max="4873" width="7.5703125" style="104" customWidth="1"/>
    <col min="4874" max="4874" width="11.42578125" style="104"/>
    <col min="4875" max="4876" width="14.28515625" style="104" customWidth="1"/>
    <col min="4877" max="4877" width="20.85546875" style="104" customWidth="1"/>
    <col min="4878" max="4878" width="14.42578125" style="104" customWidth="1"/>
    <col min="4879" max="4879" width="15" style="104" customWidth="1"/>
    <col min="4880" max="4880" width="2.7109375" style="104" customWidth="1"/>
    <col min="4881" max="4881" width="11.7109375" style="104" customWidth="1"/>
    <col min="4882" max="4882" width="11.5703125" style="104" customWidth="1"/>
    <col min="4883" max="4883" width="2.28515625" style="104" customWidth="1"/>
    <col min="4884" max="4884" width="41" style="104" customWidth="1"/>
    <col min="4885" max="4885" width="14.28515625" style="104" customWidth="1"/>
    <col min="4886" max="4887" width="11.5703125" style="104" customWidth="1"/>
    <col min="4888" max="4888" width="21.85546875" style="104" customWidth="1"/>
    <col min="4889" max="5080" width="11.42578125" style="104"/>
    <col min="5081" max="5081" width="21.85546875" style="104" customWidth="1"/>
    <col min="5082" max="5082" width="13.85546875" style="104" customWidth="1"/>
    <col min="5083" max="5083" width="38.7109375" style="104" customWidth="1"/>
    <col min="5084" max="5084" width="3" style="104" bestFit="1" customWidth="1"/>
    <col min="5085" max="5085" width="32.28515625" style="104" customWidth="1"/>
    <col min="5086" max="5086" width="46.28515625" style="104" customWidth="1"/>
    <col min="5087" max="5087" width="19" style="104" customWidth="1"/>
    <col min="5088" max="5088" width="11.42578125" style="104"/>
    <col min="5089" max="5089" width="17.7109375" style="104" customWidth="1"/>
    <col min="5090" max="5090" width="11.42578125" style="104"/>
    <col min="5091" max="5091" width="22.28515625" style="104" customWidth="1"/>
    <col min="5092" max="5092" width="5.28515625" style="104" customWidth="1"/>
    <col min="5093" max="5093" width="36.28515625" style="104" customWidth="1"/>
    <col min="5094" max="5094" width="5.7109375" style="104" customWidth="1"/>
    <col min="5095" max="5095" width="11.42578125" style="104"/>
    <col min="5096" max="5096" width="20.7109375" style="104" customWidth="1"/>
    <col min="5097" max="5097" width="4.85546875" style="104" customWidth="1"/>
    <col min="5098" max="5098" width="11.42578125" style="104"/>
    <col min="5099" max="5099" width="24.7109375" style="104" customWidth="1"/>
    <col min="5100" max="5100" width="12.28515625" style="104" customWidth="1"/>
    <col min="5101" max="5101" width="11.42578125" style="104"/>
    <col min="5102" max="5102" width="3.42578125" style="104" customWidth="1"/>
    <col min="5103" max="5103" width="11.42578125" style="104"/>
    <col min="5104" max="5104" width="17.7109375" style="104" customWidth="1"/>
    <col min="5105" max="5105" width="3.42578125" style="104" customWidth="1"/>
    <col min="5106" max="5106" width="11.42578125" style="104"/>
    <col min="5107" max="5107" width="23.7109375" style="104" customWidth="1"/>
    <col min="5108" max="5108" width="10" style="104" customWidth="1"/>
    <col min="5109" max="5109" width="11.42578125" style="104"/>
    <col min="5110" max="5111" width="14.7109375" style="104" customWidth="1"/>
    <col min="5112" max="5112" width="12.85546875" style="104" customWidth="1"/>
    <col min="5113" max="5113" width="3.28515625" style="104" customWidth="1"/>
    <col min="5114" max="5114" width="30.28515625" style="104" customWidth="1"/>
    <col min="5115" max="5115" width="5" style="104" customWidth="1"/>
    <col min="5116" max="5116" width="11.42578125" style="104"/>
    <col min="5117" max="5117" width="14.28515625" style="104" customWidth="1"/>
    <col min="5118" max="5118" width="5.7109375" style="104" customWidth="1"/>
    <col min="5119" max="5119" width="11.42578125" style="104"/>
    <col min="5120" max="5120" width="17.28515625" style="104" customWidth="1"/>
    <col min="5121" max="5121" width="12.7109375" style="104" customWidth="1"/>
    <col min="5122" max="5122" width="11.42578125" style="104"/>
    <col min="5123" max="5123" width="5.28515625" style="104" customWidth="1"/>
    <col min="5124" max="5124" width="11.42578125" style="104"/>
    <col min="5125" max="5125" width="17" style="104" customWidth="1"/>
    <col min="5126" max="5126" width="6.28515625" style="104" customWidth="1"/>
    <col min="5127" max="5127" width="11.42578125" style="104"/>
    <col min="5128" max="5128" width="14.28515625" style="104" customWidth="1"/>
    <col min="5129" max="5129" width="7.5703125" style="104" customWidth="1"/>
    <col min="5130" max="5130" width="11.42578125" style="104"/>
    <col min="5131" max="5132" width="14.28515625" style="104" customWidth="1"/>
    <col min="5133" max="5133" width="20.85546875" style="104" customWidth="1"/>
    <col min="5134" max="5134" width="14.42578125" style="104" customWidth="1"/>
    <col min="5135" max="5135" width="15" style="104" customWidth="1"/>
    <col min="5136" max="5136" width="2.7109375" style="104" customWidth="1"/>
    <col min="5137" max="5137" width="11.7109375" style="104" customWidth="1"/>
    <col min="5138" max="5138" width="11.5703125" style="104" customWidth="1"/>
    <col min="5139" max="5139" width="2.28515625" style="104" customWidth="1"/>
    <col min="5140" max="5140" width="41" style="104" customWidth="1"/>
    <col min="5141" max="5141" width="14.28515625" style="104" customWidth="1"/>
    <col min="5142" max="5143" width="11.5703125" style="104" customWidth="1"/>
    <col min="5144" max="5144" width="21.85546875" style="104" customWidth="1"/>
    <col min="5145" max="5336" width="11.42578125" style="104"/>
    <col min="5337" max="5337" width="21.85546875" style="104" customWidth="1"/>
    <col min="5338" max="5338" width="13.85546875" style="104" customWidth="1"/>
    <col min="5339" max="5339" width="38.7109375" style="104" customWidth="1"/>
    <col min="5340" max="5340" width="3" style="104" bestFit="1" customWidth="1"/>
    <col min="5341" max="5341" width="32.28515625" style="104" customWidth="1"/>
    <col min="5342" max="5342" width="46.28515625" style="104" customWidth="1"/>
    <col min="5343" max="5343" width="19" style="104" customWidth="1"/>
    <col min="5344" max="5344" width="11.42578125" style="104"/>
    <col min="5345" max="5345" width="17.7109375" style="104" customWidth="1"/>
    <col min="5346" max="5346" width="11.42578125" style="104"/>
    <col min="5347" max="5347" width="22.28515625" style="104" customWidth="1"/>
    <col min="5348" max="5348" width="5.28515625" style="104" customWidth="1"/>
    <col min="5349" max="5349" width="36.28515625" style="104" customWidth="1"/>
    <col min="5350" max="5350" width="5.7109375" style="104" customWidth="1"/>
    <col min="5351" max="5351" width="11.42578125" style="104"/>
    <col min="5352" max="5352" width="20.7109375" style="104" customWidth="1"/>
    <col min="5353" max="5353" width="4.85546875" style="104" customWidth="1"/>
    <col min="5354" max="5354" width="11.42578125" style="104"/>
    <col min="5355" max="5355" width="24.7109375" style="104" customWidth="1"/>
    <col min="5356" max="5356" width="12.28515625" style="104" customWidth="1"/>
    <col min="5357" max="5357" width="11.42578125" style="104"/>
    <col min="5358" max="5358" width="3.42578125" style="104" customWidth="1"/>
    <col min="5359" max="5359" width="11.42578125" style="104"/>
    <col min="5360" max="5360" width="17.7109375" style="104" customWidth="1"/>
    <col min="5361" max="5361" width="3.42578125" style="104" customWidth="1"/>
    <col min="5362" max="5362" width="11.42578125" style="104"/>
    <col min="5363" max="5363" width="23.7109375" style="104" customWidth="1"/>
    <col min="5364" max="5364" width="10" style="104" customWidth="1"/>
    <col min="5365" max="5365" width="11.42578125" style="104"/>
    <col min="5366" max="5367" width="14.7109375" style="104" customWidth="1"/>
    <col min="5368" max="5368" width="12.85546875" style="104" customWidth="1"/>
    <col min="5369" max="5369" width="3.28515625" style="104" customWidth="1"/>
    <col min="5370" max="5370" width="30.28515625" style="104" customWidth="1"/>
    <col min="5371" max="5371" width="5" style="104" customWidth="1"/>
    <col min="5372" max="5372" width="11.42578125" style="104"/>
    <col min="5373" max="5373" width="14.28515625" style="104" customWidth="1"/>
    <col min="5374" max="5374" width="5.7109375" style="104" customWidth="1"/>
    <col min="5375" max="5375" width="11.42578125" style="104"/>
    <col min="5376" max="5376" width="17.28515625" style="104" customWidth="1"/>
    <col min="5377" max="5377" width="12.7109375" style="104" customWidth="1"/>
    <col min="5378" max="5378" width="11.42578125" style="104"/>
    <col min="5379" max="5379" width="5.28515625" style="104" customWidth="1"/>
    <col min="5380" max="5380" width="11.42578125" style="104"/>
    <col min="5381" max="5381" width="17" style="104" customWidth="1"/>
    <col min="5382" max="5382" width="6.28515625" style="104" customWidth="1"/>
    <col min="5383" max="5383" width="11.42578125" style="104"/>
    <col min="5384" max="5384" width="14.28515625" style="104" customWidth="1"/>
    <col min="5385" max="5385" width="7.5703125" style="104" customWidth="1"/>
    <col min="5386" max="5386" width="11.42578125" style="104"/>
    <col min="5387" max="5388" width="14.28515625" style="104" customWidth="1"/>
    <col min="5389" max="5389" width="20.85546875" style="104" customWidth="1"/>
    <col min="5390" max="5390" width="14.42578125" style="104" customWidth="1"/>
    <col min="5391" max="5391" width="15" style="104" customWidth="1"/>
    <col min="5392" max="5392" width="2.7109375" style="104" customWidth="1"/>
    <col min="5393" max="5393" width="11.7109375" style="104" customWidth="1"/>
    <col min="5394" max="5394" width="11.5703125" style="104" customWidth="1"/>
    <col min="5395" max="5395" width="2.28515625" style="104" customWidth="1"/>
    <col min="5396" max="5396" width="41" style="104" customWidth="1"/>
    <col min="5397" max="5397" width="14.28515625" style="104" customWidth="1"/>
    <col min="5398" max="5399" width="11.5703125" style="104" customWidth="1"/>
    <col min="5400" max="5400" width="21.85546875" style="104" customWidth="1"/>
    <col min="5401" max="5592" width="11.42578125" style="104"/>
    <col min="5593" max="5593" width="21.85546875" style="104" customWidth="1"/>
    <col min="5594" max="5594" width="13.85546875" style="104" customWidth="1"/>
    <col min="5595" max="5595" width="38.7109375" style="104" customWidth="1"/>
    <col min="5596" max="5596" width="3" style="104" bestFit="1" customWidth="1"/>
    <col min="5597" max="5597" width="32.28515625" style="104" customWidth="1"/>
    <col min="5598" max="5598" width="46.28515625" style="104" customWidth="1"/>
    <col min="5599" max="5599" width="19" style="104" customWidth="1"/>
    <col min="5600" max="5600" width="11.42578125" style="104"/>
    <col min="5601" max="5601" width="17.7109375" style="104" customWidth="1"/>
    <col min="5602" max="5602" width="11.42578125" style="104"/>
    <col min="5603" max="5603" width="22.28515625" style="104" customWidth="1"/>
    <col min="5604" max="5604" width="5.28515625" style="104" customWidth="1"/>
    <col min="5605" max="5605" width="36.28515625" style="104" customWidth="1"/>
    <col min="5606" max="5606" width="5.7109375" style="104" customWidth="1"/>
    <col min="5607" max="5607" width="11.42578125" style="104"/>
    <col min="5608" max="5608" width="20.7109375" style="104" customWidth="1"/>
    <col min="5609" max="5609" width="4.85546875" style="104" customWidth="1"/>
    <col min="5610" max="5610" width="11.42578125" style="104"/>
    <col min="5611" max="5611" width="24.7109375" style="104" customWidth="1"/>
    <col min="5612" max="5612" width="12.28515625" style="104" customWidth="1"/>
    <col min="5613" max="5613" width="11.42578125" style="104"/>
    <col min="5614" max="5614" width="3.42578125" style="104" customWidth="1"/>
    <col min="5615" max="5615" width="11.42578125" style="104"/>
    <col min="5616" max="5616" width="17.7109375" style="104" customWidth="1"/>
    <col min="5617" max="5617" width="3.42578125" style="104" customWidth="1"/>
    <col min="5618" max="5618" width="11.42578125" style="104"/>
    <col min="5619" max="5619" width="23.7109375" style="104" customWidth="1"/>
    <col min="5620" max="5620" width="10" style="104" customWidth="1"/>
    <col min="5621" max="5621" width="11.42578125" style="104"/>
    <col min="5622" max="5623" width="14.7109375" style="104" customWidth="1"/>
    <col min="5624" max="5624" width="12.85546875" style="104" customWidth="1"/>
    <col min="5625" max="5625" width="3.28515625" style="104" customWidth="1"/>
    <col min="5626" max="5626" width="30.28515625" style="104" customWidth="1"/>
    <col min="5627" max="5627" width="5" style="104" customWidth="1"/>
    <col min="5628" max="5628" width="11.42578125" style="104"/>
    <col min="5629" max="5629" width="14.28515625" style="104" customWidth="1"/>
    <col min="5630" max="5630" width="5.7109375" style="104" customWidth="1"/>
    <col min="5631" max="5631" width="11.42578125" style="104"/>
    <col min="5632" max="5632" width="17.28515625" style="104" customWidth="1"/>
    <col min="5633" max="5633" width="12.7109375" style="104" customWidth="1"/>
    <col min="5634" max="5634" width="11.42578125" style="104"/>
    <col min="5635" max="5635" width="5.28515625" style="104" customWidth="1"/>
    <col min="5636" max="5636" width="11.42578125" style="104"/>
    <col min="5637" max="5637" width="17" style="104" customWidth="1"/>
    <col min="5638" max="5638" width="6.28515625" style="104" customWidth="1"/>
    <col min="5639" max="5639" width="11.42578125" style="104"/>
    <col min="5640" max="5640" width="14.28515625" style="104" customWidth="1"/>
    <col min="5641" max="5641" width="7.5703125" style="104" customWidth="1"/>
    <col min="5642" max="5642" width="11.42578125" style="104"/>
    <col min="5643" max="5644" width="14.28515625" style="104" customWidth="1"/>
    <col min="5645" max="5645" width="20.85546875" style="104" customWidth="1"/>
    <col min="5646" max="5646" width="14.42578125" style="104" customWidth="1"/>
    <col min="5647" max="5647" width="15" style="104" customWidth="1"/>
    <col min="5648" max="5648" width="2.7109375" style="104" customWidth="1"/>
    <col min="5649" max="5649" width="11.7109375" style="104" customWidth="1"/>
    <col min="5650" max="5650" width="11.5703125" style="104" customWidth="1"/>
    <col min="5651" max="5651" width="2.28515625" style="104" customWidth="1"/>
    <col min="5652" max="5652" width="41" style="104" customWidth="1"/>
    <col min="5653" max="5653" width="14.28515625" style="104" customWidth="1"/>
    <col min="5654" max="5655" width="11.5703125" style="104" customWidth="1"/>
    <col min="5656" max="5656" width="21.85546875" style="104" customWidth="1"/>
    <col min="5657" max="5848" width="11.42578125" style="104"/>
    <col min="5849" max="5849" width="21.85546875" style="104" customWidth="1"/>
    <col min="5850" max="5850" width="13.85546875" style="104" customWidth="1"/>
    <col min="5851" max="5851" width="38.7109375" style="104" customWidth="1"/>
    <col min="5852" max="5852" width="3" style="104" bestFit="1" customWidth="1"/>
    <col min="5853" max="5853" width="32.28515625" style="104" customWidth="1"/>
    <col min="5854" max="5854" width="46.28515625" style="104" customWidth="1"/>
    <col min="5855" max="5855" width="19" style="104" customWidth="1"/>
    <col min="5856" max="5856" width="11.42578125" style="104"/>
    <col min="5857" max="5857" width="17.7109375" style="104" customWidth="1"/>
    <col min="5858" max="5858" width="11.42578125" style="104"/>
    <col min="5859" max="5859" width="22.28515625" style="104" customWidth="1"/>
    <col min="5860" max="5860" width="5.28515625" style="104" customWidth="1"/>
    <col min="5861" max="5861" width="36.28515625" style="104" customWidth="1"/>
    <col min="5862" max="5862" width="5.7109375" style="104" customWidth="1"/>
    <col min="5863" max="5863" width="11.42578125" style="104"/>
    <col min="5864" max="5864" width="20.7109375" style="104" customWidth="1"/>
    <col min="5865" max="5865" width="4.85546875" style="104" customWidth="1"/>
    <col min="5866" max="5866" width="11.42578125" style="104"/>
    <col min="5867" max="5867" width="24.7109375" style="104" customWidth="1"/>
    <col min="5868" max="5868" width="12.28515625" style="104" customWidth="1"/>
    <col min="5869" max="5869" width="11.42578125" style="104"/>
    <col min="5870" max="5870" width="3.42578125" style="104" customWidth="1"/>
    <col min="5871" max="5871" width="11.42578125" style="104"/>
    <col min="5872" max="5872" width="17.7109375" style="104" customWidth="1"/>
    <col min="5873" max="5873" width="3.42578125" style="104" customWidth="1"/>
    <col min="5874" max="5874" width="11.42578125" style="104"/>
    <col min="5875" max="5875" width="23.7109375" style="104" customWidth="1"/>
    <col min="5876" max="5876" width="10" style="104" customWidth="1"/>
    <col min="5877" max="5877" width="11.42578125" style="104"/>
    <col min="5878" max="5879" width="14.7109375" style="104" customWidth="1"/>
    <col min="5880" max="5880" width="12.85546875" style="104" customWidth="1"/>
    <col min="5881" max="5881" width="3.28515625" style="104" customWidth="1"/>
    <col min="5882" max="5882" width="30.28515625" style="104" customWidth="1"/>
    <col min="5883" max="5883" width="5" style="104" customWidth="1"/>
    <col min="5884" max="5884" width="11.42578125" style="104"/>
    <col min="5885" max="5885" width="14.28515625" style="104" customWidth="1"/>
    <col min="5886" max="5886" width="5.7109375" style="104" customWidth="1"/>
    <col min="5887" max="5887" width="11.42578125" style="104"/>
    <col min="5888" max="5888" width="17.28515625" style="104" customWidth="1"/>
    <col min="5889" max="5889" width="12.7109375" style="104" customWidth="1"/>
    <col min="5890" max="5890" width="11.42578125" style="104"/>
    <col min="5891" max="5891" width="5.28515625" style="104" customWidth="1"/>
    <col min="5892" max="5892" width="11.42578125" style="104"/>
    <col min="5893" max="5893" width="17" style="104" customWidth="1"/>
    <col min="5894" max="5894" width="6.28515625" style="104" customWidth="1"/>
    <col min="5895" max="5895" width="11.42578125" style="104"/>
    <col min="5896" max="5896" width="14.28515625" style="104" customWidth="1"/>
    <col min="5897" max="5897" width="7.5703125" style="104" customWidth="1"/>
    <col min="5898" max="5898" width="11.42578125" style="104"/>
    <col min="5899" max="5900" width="14.28515625" style="104" customWidth="1"/>
    <col min="5901" max="5901" width="20.85546875" style="104" customWidth="1"/>
    <col min="5902" max="5902" width="14.42578125" style="104" customWidth="1"/>
    <col min="5903" max="5903" width="15" style="104" customWidth="1"/>
    <col min="5904" max="5904" width="2.7109375" style="104" customWidth="1"/>
    <col min="5905" max="5905" width="11.7109375" style="104" customWidth="1"/>
    <col min="5906" max="5906" width="11.5703125" style="104" customWidth="1"/>
    <col min="5907" max="5907" width="2.28515625" style="104" customWidth="1"/>
    <col min="5908" max="5908" width="41" style="104" customWidth="1"/>
    <col min="5909" max="5909" width="14.28515625" style="104" customWidth="1"/>
    <col min="5910" max="5911" width="11.5703125" style="104" customWidth="1"/>
    <col min="5912" max="5912" width="21.85546875" style="104" customWidth="1"/>
    <col min="5913" max="6104" width="11.42578125" style="104"/>
    <col min="6105" max="6105" width="21.85546875" style="104" customWidth="1"/>
    <col min="6106" max="6106" width="13.85546875" style="104" customWidth="1"/>
    <col min="6107" max="6107" width="38.7109375" style="104" customWidth="1"/>
    <col min="6108" max="6108" width="3" style="104" bestFit="1" customWidth="1"/>
    <col min="6109" max="6109" width="32.28515625" style="104" customWidth="1"/>
    <col min="6110" max="6110" width="46.28515625" style="104" customWidth="1"/>
    <col min="6111" max="6111" width="19" style="104" customWidth="1"/>
    <col min="6112" max="6112" width="11.42578125" style="104"/>
    <col min="6113" max="6113" width="17.7109375" style="104" customWidth="1"/>
    <col min="6114" max="6114" width="11.42578125" style="104"/>
    <col min="6115" max="6115" width="22.28515625" style="104" customWidth="1"/>
    <col min="6116" max="6116" width="5.28515625" style="104" customWidth="1"/>
    <col min="6117" max="6117" width="36.28515625" style="104" customWidth="1"/>
    <col min="6118" max="6118" width="5.7109375" style="104" customWidth="1"/>
    <col min="6119" max="6119" width="11.42578125" style="104"/>
    <col min="6120" max="6120" width="20.7109375" style="104" customWidth="1"/>
    <col min="6121" max="6121" width="4.85546875" style="104" customWidth="1"/>
    <col min="6122" max="6122" width="11.42578125" style="104"/>
    <col min="6123" max="6123" width="24.7109375" style="104" customWidth="1"/>
    <col min="6124" max="6124" width="12.28515625" style="104" customWidth="1"/>
    <col min="6125" max="6125" width="11.42578125" style="104"/>
    <col min="6126" max="6126" width="3.42578125" style="104" customWidth="1"/>
    <col min="6127" max="6127" width="11.42578125" style="104"/>
    <col min="6128" max="6128" width="17.7109375" style="104" customWidth="1"/>
    <col min="6129" max="6129" width="3.42578125" style="104" customWidth="1"/>
    <col min="6130" max="6130" width="11.42578125" style="104"/>
    <col min="6131" max="6131" width="23.7109375" style="104" customWidth="1"/>
    <col min="6132" max="6132" width="10" style="104" customWidth="1"/>
    <col min="6133" max="6133" width="11.42578125" style="104"/>
    <col min="6134" max="6135" width="14.7109375" style="104" customWidth="1"/>
    <col min="6136" max="6136" width="12.85546875" style="104" customWidth="1"/>
    <col min="6137" max="6137" width="3.28515625" style="104" customWidth="1"/>
    <col min="6138" max="6138" width="30.28515625" style="104" customWidth="1"/>
    <col min="6139" max="6139" width="5" style="104" customWidth="1"/>
    <col min="6140" max="6140" width="11.42578125" style="104"/>
    <col min="6141" max="6141" width="14.28515625" style="104" customWidth="1"/>
    <col min="6142" max="6142" width="5.7109375" style="104" customWidth="1"/>
    <col min="6143" max="6143" width="11.42578125" style="104"/>
    <col min="6144" max="6144" width="17.28515625" style="104" customWidth="1"/>
    <col min="6145" max="6145" width="12.7109375" style="104" customWidth="1"/>
    <col min="6146" max="6146" width="11.42578125" style="104"/>
    <col min="6147" max="6147" width="5.28515625" style="104" customWidth="1"/>
    <col min="6148" max="6148" width="11.42578125" style="104"/>
    <col min="6149" max="6149" width="17" style="104" customWidth="1"/>
    <col min="6150" max="6150" width="6.28515625" style="104" customWidth="1"/>
    <col min="6151" max="6151" width="11.42578125" style="104"/>
    <col min="6152" max="6152" width="14.28515625" style="104" customWidth="1"/>
    <col min="6153" max="6153" width="7.5703125" style="104" customWidth="1"/>
    <col min="6154" max="6154" width="11.42578125" style="104"/>
    <col min="6155" max="6156" width="14.28515625" style="104" customWidth="1"/>
    <col min="6157" max="6157" width="20.85546875" style="104" customWidth="1"/>
    <col min="6158" max="6158" width="14.42578125" style="104" customWidth="1"/>
    <col min="6159" max="6159" width="15" style="104" customWidth="1"/>
    <col min="6160" max="6160" width="2.7109375" style="104" customWidth="1"/>
    <col min="6161" max="6161" width="11.7109375" style="104" customWidth="1"/>
    <col min="6162" max="6162" width="11.5703125" style="104" customWidth="1"/>
    <col min="6163" max="6163" width="2.28515625" style="104" customWidth="1"/>
    <col min="6164" max="6164" width="41" style="104" customWidth="1"/>
    <col min="6165" max="6165" width="14.28515625" style="104" customWidth="1"/>
    <col min="6166" max="6167" width="11.5703125" style="104" customWidth="1"/>
    <col min="6168" max="6168" width="21.85546875" style="104" customWidth="1"/>
    <col min="6169" max="6360" width="11.42578125" style="104"/>
    <col min="6361" max="6361" width="21.85546875" style="104" customWidth="1"/>
    <col min="6362" max="6362" width="13.85546875" style="104" customWidth="1"/>
    <col min="6363" max="6363" width="38.7109375" style="104" customWidth="1"/>
    <col min="6364" max="6364" width="3" style="104" bestFit="1" customWidth="1"/>
    <col min="6365" max="6365" width="32.28515625" style="104" customWidth="1"/>
    <col min="6366" max="6366" width="46.28515625" style="104" customWidth="1"/>
    <col min="6367" max="6367" width="19" style="104" customWidth="1"/>
    <col min="6368" max="6368" width="11.42578125" style="104"/>
    <col min="6369" max="6369" width="17.7109375" style="104" customWidth="1"/>
    <col min="6370" max="6370" width="11.42578125" style="104"/>
    <col min="6371" max="6371" width="22.28515625" style="104" customWidth="1"/>
    <col min="6372" max="6372" width="5.28515625" style="104" customWidth="1"/>
    <col min="6373" max="6373" width="36.28515625" style="104" customWidth="1"/>
    <col min="6374" max="6374" width="5.7109375" style="104" customWidth="1"/>
    <col min="6375" max="6375" width="11.42578125" style="104"/>
    <col min="6376" max="6376" width="20.7109375" style="104" customWidth="1"/>
    <col min="6377" max="6377" width="4.85546875" style="104" customWidth="1"/>
    <col min="6378" max="6378" width="11.42578125" style="104"/>
    <col min="6379" max="6379" width="24.7109375" style="104" customWidth="1"/>
    <col min="6380" max="6380" width="12.28515625" style="104" customWidth="1"/>
    <col min="6381" max="6381" width="11.42578125" style="104"/>
    <col min="6382" max="6382" width="3.42578125" style="104" customWidth="1"/>
    <col min="6383" max="6383" width="11.42578125" style="104"/>
    <col min="6384" max="6384" width="17.7109375" style="104" customWidth="1"/>
    <col min="6385" max="6385" width="3.42578125" style="104" customWidth="1"/>
    <col min="6386" max="6386" width="11.42578125" style="104"/>
    <col min="6387" max="6387" width="23.7109375" style="104" customWidth="1"/>
    <col min="6388" max="6388" width="10" style="104" customWidth="1"/>
    <col min="6389" max="6389" width="11.42578125" style="104"/>
    <col min="6390" max="6391" width="14.7109375" style="104" customWidth="1"/>
    <col min="6392" max="6392" width="12.85546875" style="104" customWidth="1"/>
    <col min="6393" max="6393" width="3.28515625" style="104" customWidth="1"/>
    <col min="6394" max="6394" width="30.28515625" style="104" customWidth="1"/>
    <col min="6395" max="6395" width="5" style="104" customWidth="1"/>
    <col min="6396" max="6396" width="11.42578125" style="104"/>
    <col min="6397" max="6397" width="14.28515625" style="104" customWidth="1"/>
    <col min="6398" max="6398" width="5.7109375" style="104" customWidth="1"/>
    <col min="6399" max="6399" width="11.42578125" style="104"/>
    <col min="6400" max="6400" width="17.28515625" style="104" customWidth="1"/>
    <col min="6401" max="6401" width="12.7109375" style="104" customWidth="1"/>
    <col min="6402" max="6402" width="11.42578125" style="104"/>
    <col min="6403" max="6403" width="5.28515625" style="104" customWidth="1"/>
    <col min="6404" max="6404" width="11.42578125" style="104"/>
    <col min="6405" max="6405" width="17" style="104" customWidth="1"/>
    <col min="6406" max="6406" width="6.28515625" style="104" customWidth="1"/>
    <col min="6407" max="6407" width="11.42578125" style="104"/>
    <col min="6408" max="6408" width="14.28515625" style="104" customWidth="1"/>
    <col min="6409" max="6409" width="7.5703125" style="104" customWidth="1"/>
    <col min="6410" max="6410" width="11.42578125" style="104"/>
    <col min="6411" max="6412" width="14.28515625" style="104" customWidth="1"/>
    <col min="6413" max="6413" width="20.85546875" style="104" customWidth="1"/>
    <col min="6414" max="6414" width="14.42578125" style="104" customWidth="1"/>
    <col min="6415" max="6415" width="15" style="104" customWidth="1"/>
    <col min="6416" max="6416" width="2.7109375" style="104" customWidth="1"/>
    <col min="6417" max="6417" width="11.7109375" style="104" customWidth="1"/>
    <col min="6418" max="6418" width="11.5703125" style="104" customWidth="1"/>
    <col min="6419" max="6419" width="2.28515625" style="104" customWidth="1"/>
    <col min="6420" max="6420" width="41" style="104" customWidth="1"/>
    <col min="6421" max="6421" width="14.28515625" style="104" customWidth="1"/>
    <col min="6422" max="6423" width="11.5703125" style="104" customWidth="1"/>
    <col min="6424" max="6424" width="21.85546875" style="104" customWidth="1"/>
    <col min="6425" max="6616" width="11.42578125" style="104"/>
    <col min="6617" max="6617" width="21.85546875" style="104" customWidth="1"/>
    <col min="6618" max="6618" width="13.85546875" style="104" customWidth="1"/>
    <col min="6619" max="6619" width="38.7109375" style="104" customWidth="1"/>
    <col min="6620" max="6620" width="3" style="104" bestFit="1" customWidth="1"/>
    <col min="6621" max="6621" width="32.28515625" style="104" customWidth="1"/>
    <col min="6622" max="6622" width="46.28515625" style="104" customWidth="1"/>
    <col min="6623" max="6623" width="19" style="104" customWidth="1"/>
    <col min="6624" max="6624" width="11.42578125" style="104"/>
    <col min="6625" max="6625" width="17.7109375" style="104" customWidth="1"/>
    <col min="6626" max="6626" width="11.42578125" style="104"/>
    <col min="6627" max="6627" width="22.28515625" style="104" customWidth="1"/>
    <col min="6628" max="6628" width="5.28515625" style="104" customWidth="1"/>
    <col min="6629" max="6629" width="36.28515625" style="104" customWidth="1"/>
    <col min="6630" max="6630" width="5.7109375" style="104" customWidth="1"/>
    <col min="6631" max="6631" width="11.42578125" style="104"/>
    <col min="6632" max="6632" width="20.7109375" style="104" customWidth="1"/>
    <col min="6633" max="6633" width="4.85546875" style="104" customWidth="1"/>
    <col min="6634" max="6634" width="11.42578125" style="104"/>
    <col min="6635" max="6635" width="24.7109375" style="104" customWidth="1"/>
    <col min="6636" max="6636" width="12.28515625" style="104" customWidth="1"/>
    <col min="6637" max="6637" width="11.42578125" style="104"/>
    <col min="6638" max="6638" width="3.42578125" style="104" customWidth="1"/>
    <col min="6639" max="6639" width="11.42578125" style="104"/>
    <col min="6640" max="6640" width="17.7109375" style="104" customWidth="1"/>
    <col min="6641" max="6641" width="3.42578125" style="104" customWidth="1"/>
    <col min="6642" max="6642" width="11.42578125" style="104"/>
    <col min="6643" max="6643" width="23.7109375" style="104" customWidth="1"/>
    <col min="6644" max="6644" width="10" style="104" customWidth="1"/>
    <col min="6645" max="6645" width="11.42578125" style="104"/>
    <col min="6646" max="6647" width="14.7109375" style="104" customWidth="1"/>
    <col min="6648" max="6648" width="12.85546875" style="104" customWidth="1"/>
    <col min="6649" max="6649" width="3.28515625" style="104" customWidth="1"/>
    <col min="6650" max="6650" width="30.28515625" style="104" customWidth="1"/>
    <col min="6651" max="6651" width="5" style="104" customWidth="1"/>
    <col min="6652" max="6652" width="11.42578125" style="104"/>
    <col min="6653" max="6653" width="14.28515625" style="104" customWidth="1"/>
    <col min="6654" max="6654" width="5.7109375" style="104" customWidth="1"/>
    <col min="6655" max="6655" width="11.42578125" style="104"/>
    <col min="6656" max="6656" width="17.28515625" style="104" customWidth="1"/>
    <col min="6657" max="6657" width="12.7109375" style="104" customWidth="1"/>
    <col min="6658" max="6658" width="11.42578125" style="104"/>
    <col min="6659" max="6659" width="5.28515625" style="104" customWidth="1"/>
    <col min="6660" max="6660" width="11.42578125" style="104"/>
    <col min="6661" max="6661" width="17" style="104" customWidth="1"/>
    <col min="6662" max="6662" width="6.28515625" style="104" customWidth="1"/>
    <col min="6663" max="6663" width="11.42578125" style="104"/>
    <col min="6664" max="6664" width="14.28515625" style="104" customWidth="1"/>
    <col min="6665" max="6665" width="7.5703125" style="104" customWidth="1"/>
    <col min="6666" max="6666" width="11.42578125" style="104"/>
    <col min="6667" max="6668" width="14.28515625" style="104" customWidth="1"/>
    <col min="6669" max="6669" width="20.85546875" style="104" customWidth="1"/>
    <col min="6670" max="6670" width="14.42578125" style="104" customWidth="1"/>
    <col min="6671" max="6671" width="15" style="104" customWidth="1"/>
    <col min="6672" max="6672" width="2.7109375" style="104" customWidth="1"/>
    <col min="6673" max="6673" width="11.7109375" style="104" customWidth="1"/>
    <col min="6674" max="6674" width="11.5703125" style="104" customWidth="1"/>
    <col min="6675" max="6675" width="2.28515625" style="104" customWidth="1"/>
    <col min="6676" max="6676" width="41" style="104" customWidth="1"/>
    <col min="6677" max="6677" width="14.28515625" style="104" customWidth="1"/>
    <col min="6678" max="6679" width="11.5703125" style="104" customWidth="1"/>
    <col min="6680" max="6680" width="21.85546875" style="104" customWidth="1"/>
    <col min="6681" max="6872" width="11.42578125" style="104"/>
    <col min="6873" max="6873" width="21.85546875" style="104" customWidth="1"/>
    <col min="6874" max="6874" width="13.85546875" style="104" customWidth="1"/>
    <col min="6875" max="6875" width="38.7109375" style="104" customWidth="1"/>
    <col min="6876" max="6876" width="3" style="104" bestFit="1" customWidth="1"/>
    <col min="6877" max="6877" width="32.28515625" style="104" customWidth="1"/>
    <col min="6878" max="6878" width="46.28515625" style="104" customWidth="1"/>
    <col min="6879" max="6879" width="19" style="104" customWidth="1"/>
    <col min="6880" max="6880" width="11.42578125" style="104"/>
    <col min="6881" max="6881" width="17.7109375" style="104" customWidth="1"/>
    <col min="6882" max="6882" width="11.42578125" style="104"/>
    <col min="6883" max="6883" width="22.28515625" style="104" customWidth="1"/>
    <col min="6884" max="6884" width="5.28515625" style="104" customWidth="1"/>
    <col min="6885" max="6885" width="36.28515625" style="104" customWidth="1"/>
    <col min="6886" max="6886" width="5.7109375" style="104" customWidth="1"/>
    <col min="6887" max="6887" width="11.42578125" style="104"/>
    <col min="6888" max="6888" width="20.7109375" style="104" customWidth="1"/>
    <col min="6889" max="6889" width="4.85546875" style="104" customWidth="1"/>
    <col min="6890" max="6890" width="11.42578125" style="104"/>
    <col min="6891" max="6891" width="24.7109375" style="104" customWidth="1"/>
    <col min="6892" max="6892" width="12.28515625" style="104" customWidth="1"/>
    <col min="6893" max="6893" width="11.42578125" style="104"/>
    <col min="6894" max="6894" width="3.42578125" style="104" customWidth="1"/>
    <col min="6895" max="6895" width="11.42578125" style="104"/>
    <col min="6896" max="6896" width="17.7109375" style="104" customWidth="1"/>
    <col min="6897" max="6897" width="3.42578125" style="104" customWidth="1"/>
    <col min="6898" max="6898" width="11.42578125" style="104"/>
    <col min="6899" max="6899" width="23.7109375" style="104" customWidth="1"/>
    <col min="6900" max="6900" width="10" style="104" customWidth="1"/>
    <col min="6901" max="6901" width="11.42578125" style="104"/>
    <col min="6902" max="6903" width="14.7109375" style="104" customWidth="1"/>
    <col min="6904" max="6904" width="12.85546875" style="104" customWidth="1"/>
    <col min="6905" max="6905" width="3.28515625" style="104" customWidth="1"/>
    <col min="6906" max="6906" width="30.28515625" style="104" customWidth="1"/>
    <col min="6907" max="6907" width="5" style="104" customWidth="1"/>
    <col min="6908" max="6908" width="11.42578125" style="104"/>
    <col min="6909" max="6909" width="14.28515625" style="104" customWidth="1"/>
    <col min="6910" max="6910" width="5.7109375" style="104" customWidth="1"/>
    <col min="6911" max="6911" width="11.42578125" style="104"/>
    <col min="6912" max="6912" width="17.28515625" style="104" customWidth="1"/>
    <col min="6913" max="6913" width="12.7109375" style="104" customWidth="1"/>
    <col min="6914" max="6914" width="11.42578125" style="104"/>
    <col min="6915" max="6915" width="5.28515625" style="104" customWidth="1"/>
    <col min="6916" max="6916" width="11.42578125" style="104"/>
    <col min="6917" max="6917" width="17" style="104" customWidth="1"/>
    <col min="6918" max="6918" width="6.28515625" style="104" customWidth="1"/>
    <col min="6919" max="6919" width="11.42578125" style="104"/>
    <col min="6920" max="6920" width="14.28515625" style="104" customWidth="1"/>
    <col min="6921" max="6921" width="7.5703125" style="104" customWidth="1"/>
    <col min="6922" max="6922" width="11.42578125" style="104"/>
    <col min="6923" max="6924" width="14.28515625" style="104" customWidth="1"/>
    <col min="6925" max="6925" width="20.85546875" style="104" customWidth="1"/>
    <col min="6926" max="6926" width="14.42578125" style="104" customWidth="1"/>
    <col min="6927" max="6927" width="15" style="104" customWidth="1"/>
    <col min="6928" max="6928" width="2.7109375" style="104" customWidth="1"/>
    <col min="6929" max="6929" width="11.7109375" style="104" customWidth="1"/>
    <col min="6930" max="6930" width="11.5703125" style="104" customWidth="1"/>
    <col min="6931" max="6931" width="2.28515625" style="104" customWidth="1"/>
    <col min="6932" max="6932" width="41" style="104" customWidth="1"/>
    <col min="6933" max="6933" width="14.28515625" style="104" customWidth="1"/>
    <col min="6934" max="6935" width="11.5703125" style="104" customWidth="1"/>
    <col min="6936" max="6936" width="21.85546875" style="104" customWidth="1"/>
    <col min="6937" max="7128" width="11.42578125" style="104"/>
    <col min="7129" max="7129" width="21.85546875" style="104" customWidth="1"/>
    <col min="7130" max="7130" width="13.85546875" style="104" customWidth="1"/>
    <col min="7131" max="7131" width="38.7109375" style="104" customWidth="1"/>
    <col min="7132" max="7132" width="3" style="104" bestFit="1" customWidth="1"/>
    <col min="7133" max="7133" width="32.28515625" style="104" customWidth="1"/>
    <col min="7134" max="7134" width="46.28515625" style="104" customWidth="1"/>
    <col min="7135" max="7135" width="19" style="104" customWidth="1"/>
    <col min="7136" max="7136" width="11.42578125" style="104"/>
    <col min="7137" max="7137" width="17.7109375" style="104" customWidth="1"/>
    <col min="7138" max="7138" width="11.42578125" style="104"/>
    <col min="7139" max="7139" width="22.28515625" style="104" customWidth="1"/>
    <col min="7140" max="7140" width="5.28515625" style="104" customWidth="1"/>
    <col min="7141" max="7141" width="36.28515625" style="104" customWidth="1"/>
    <col min="7142" max="7142" width="5.7109375" style="104" customWidth="1"/>
    <col min="7143" max="7143" width="11.42578125" style="104"/>
    <col min="7144" max="7144" width="20.7109375" style="104" customWidth="1"/>
    <col min="7145" max="7145" width="4.85546875" style="104" customWidth="1"/>
    <col min="7146" max="7146" width="11.42578125" style="104"/>
    <col min="7147" max="7147" width="24.7109375" style="104" customWidth="1"/>
    <col min="7148" max="7148" width="12.28515625" style="104" customWidth="1"/>
    <col min="7149" max="7149" width="11.42578125" style="104"/>
    <col min="7150" max="7150" width="3.42578125" style="104" customWidth="1"/>
    <col min="7151" max="7151" width="11.42578125" style="104"/>
    <col min="7152" max="7152" width="17.7109375" style="104" customWidth="1"/>
    <col min="7153" max="7153" width="3.42578125" style="104" customWidth="1"/>
    <col min="7154" max="7154" width="11.42578125" style="104"/>
    <col min="7155" max="7155" width="23.7109375" style="104" customWidth="1"/>
    <col min="7156" max="7156" width="10" style="104" customWidth="1"/>
    <col min="7157" max="7157" width="11.42578125" style="104"/>
    <col min="7158" max="7159" width="14.7109375" style="104" customWidth="1"/>
    <col min="7160" max="7160" width="12.85546875" style="104" customWidth="1"/>
    <col min="7161" max="7161" width="3.28515625" style="104" customWidth="1"/>
    <col min="7162" max="7162" width="30.28515625" style="104" customWidth="1"/>
    <col min="7163" max="7163" width="5" style="104" customWidth="1"/>
    <col min="7164" max="7164" width="11.42578125" style="104"/>
    <col min="7165" max="7165" width="14.28515625" style="104" customWidth="1"/>
    <col min="7166" max="7166" width="5.7109375" style="104" customWidth="1"/>
    <col min="7167" max="7167" width="11.42578125" style="104"/>
    <col min="7168" max="7168" width="17.28515625" style="104" customWidth="1"/>
    <col min="7169" max="7169" width="12.7109375" style="104" customWidth="1"/>
    <col min="7170" max="7170" width="11.42578125" style="104"/>
    <col min="7171" max="7171" width="5.28515625" style="104" customWidth="1"/>
    <col min="7172" max="7172" width="11.42578125" style="104"/>
    <col min="7173" max="7173" width="17" style="104" customWidth="1"/>
    <col min="7174" max="7174" width="6.28515625" style="104" customWidth="1"/>
    <col min="7175" max="7175" width="11.42578125" style="104"/>
    <col min="7176" max="7176" width="14.28515625" style="104" customWidth="1"/>
    <col min="7177" max="7177" width="7.5703125" style="104" customWidth="1"/>
    <col min="7178" max="7178" width="11.42578125" style="104"/>
    <col min="7179" max="7180" width="14.28515625" style="104" customWidth="1"/>
    <col min="7181" max="7181" width="20.85546875" style="104" customWidth="1"/>
    <col min="7182" max="7182" width="14.42578125" style="104" customWidth="1"/>
    <col min="7183" max="7183" width="15" style="104" customWidth="1"/>
    <col min="7184" max="7184" width="2.7109375" style="104" customWidth="1"/>
    <col min="7185" max="7185" width="11.7109375" style="104" customWidth="1"/>
    <col min="7186" max="7186" width="11.5703125" style="104" customWidth="1"/>
    <col min="7187" max="7187" width="2.28515625" style="104" customWidth="1"/>
    <col min="7188" max="7188" width="41" style="104" customWidth="1"/>
    <col min="7189" max="7189" width="14.28515625" style="104" customWidth="1"/>
    <col min="7190" max="7191" width="11.5703125" style="104" customWidth="1"/>
    <col min="7192" max="7192" width="21.85546875" style="104" customWidth="1"/>
    <col min="7193" max="7384" width="11.42578125" style="104"/>
    <col min="7385" max="7385" width="21.85546875" style="104" customWidth="1"/>
    <col min="7386" max="7386" width="13.85546875" style="104" customWidth="1"/>
    <col min="7387" max="7387" width="38.7109375" style="104" customWidth="1"/>
    <col min="7388" max="7388" width="3" style="104" bestFit="1" customWidth="1"/>
    <col min="7389" max="7389" width="32.28515625" style="104" customWidth="1"/>
    <col min="7390" max="7390" width="46.28515625" style="104" customWidth="1"/>
    <col min="7391" max="7391" width="19" style="104" customWidth="1"/>
    <col min="7392" max="7392" width="11.42578125" style="104"/>
    <col min="7393" max="7393" width="17.7109375" style="104" customWidth="1"/>
    <col min="7394" max="7394" width="11.42578125" style="104"/>
    <col min="7395" max="7395" width="22.28515625" style="104" customWidth="1"/>
    <col min="7396" max="7396" width="5.28515625" style="104" customWidth="1"/>
    <col min="7397" max="7397" width="36.28515625" style="104" customWidth="1"/>
    <col min="7398" max="7398" width="5.7109375" style="104" customWidth="1"/>
    <col min="7399" max="7399" width="11.42578125" style="104"/>
    <col min="7400" max="7400" width="20.7109375" style="104" customWidth="1"/>
    <col min="7401" max="7401" width="4.85546875" style="104" customWidth="1"/>
    <col min="7402" max="7402" width="11.42578125" style="104"/>
    <col min="7403" max="7403" width="24.7109375" style="104" customWidth="1"/>
    <col min="7404" max="7404" width="12.28515625" style="104" customWidth="1"/>
    <col min="7405" max="7405" width="11.42578125" style="104"/>
    <col min="7406" max="7406" width="3.42578125" style="104" customWidth="1"/>
    <col min="7407" max="7407" width="11.42578125" style="104"/>
    <col min="7408" max="7408" width="17.7109375" style="104" customWidth="1"/>
    <col min="7409" max="7409" width="3.42578125" style="104" customWidth="1"/>
    <col min="7410" max="7410" width="11.42578125" style="104"/>
    <col min="7411" max="7411" width="23.7109375" style="104" customWidth="1"/>
    <col min="7412" max="7412" width="10" style="104" customWidth="1"/>
    <col min="7413" max="7413" width="11.42578125" style="104"/>
    <col min="7414" max="7415" width="14.7109375" style="104" customWidth="1"/>
    <col min="7416" max="7416" width="12.85546875" style="104" customWidth="1"/>
    <col min="7417" max="7417" width="3.28515625" style="104" customWidth="1"/>
    <col min="7418" max="7418" width="30.28515625" style="104" customWidth="1"/>
    <col min="7419" max="7419" width="5" style="104" customWidth="1"/>
    <col min="7420" max="7420" width="11.42578125" style="104"/>
    <col min="7421" max="7421" width="14.28515625" style="104" customWidth="1"/>
    <col min="7422" max="7422" width="5.7109375" style="104" customWidth="1"/>
    <col min="7423" max="7423" width="11.42578125" style="104"/>
    <col min="7424" max="7424" width="17.28515625" style="104" customWidth="1"/>
    <col min="7425" max="7425" width="12.7109375" style="104" customWidth="1"/>
    <col min="7426" max="7426" width="11.42578125" style="104"/>
    <col min="7427" max="7427" width="5.28515625" style="104" customWidth="1"/>
    <col min="7428" max="7428" width="11.42578125" style="104"/>
    <col min="7429" max="7429" width="17" style="104" customWidth="1"/>
    <col min="7430" max="7430" width="6.28515625" style="104" customWidth="1"/>
    <col min="7431" max="7431" width="11.42578125" style="104"/>
    <col min="7432" max="7432" width="14.28515625" style="104" customWidth="1"/>
    <col min="7433" max="7433" width="7.5703125" style="104" customWidth="1"/>
    <col min="7434" max="7434" width="11.42578125" style="104"/>
    <col min="7435" max="7436" width="14.28515625" style="104" customWidth="1"/>
    <col min="7437" max="7437" width="20.85546875" style="104" customWidth="1"/>
    <col min="7438" max="7438" width="14.42578125" style="104" customWidth="1"/>
    <col min="7439" max="7439" width="15" style="104" customWidth="1"/>
    <col min="7440" max="7440" width="2.7109375" style="104" customWidth="1"/>
    <col min="7441" max="7441" width="11.7109375" style="104" customWidth="1"/>
    <col min="7442" max="7442" width="11.5703125" style="104" customWidth="1"/>
    <col min="7443" max="7443" width="2.28515625" style="104" customWidth="1"/>
    <col min="7444" max="7444" width="41" style="104" customWidth="1"/>
    <col min="7445" max="7445" width="14.28515625" style="104" customWidth="1"/>
    <col min="7446" max="7447" width="11.5703125" style="104" customWidth="1"/>
    <col min="7448" max="7448" width="21.85546875" style="104" customWidth="1"/>
    <col min="7449" max="7640" width="11.42578125" style="104"/>
    <col min="7641" max="7641" width="21.85546875" style="104" customWidth="1"/>
    <col min="7642" max="7642" width="13.85546875" style="104" customWidth="1"/>
    <col min="7643" max="7643" width="38.7109375" style="104" customWidth="1"/>
    <col min="7644" max="7644" width="3" style="104" bestFit="1" customWidth="1"/>
    <col min="7645" max="7645" width="32.28515625" style="104" customWidth="1"/>
    <col min="7646" max="7646" width="46.28515625" style="104" customWidth="1"/>
    <col min="7647" max="7647" width="19" style="104" customWidth="1"/>
    <col min="7648" max="7648" width="11.42578125" style="104"/>
    <col min="7649" max="7649" width="17.7109375" style="104" customWidth="1"/>
    <col min="7650" max="7650" width="11.42578125" style="104"/>
    <col min="7651" max="7651" width="22.28515625" style="104" customWidth="1"/>
    <col min="7652" max="7652" width="5.28515625" style="104" customWidth="1"/>
    <col min="7653" max="7653" width="36.28515625" style="104" customWidth="1"/>
    <col min="7654" max="7654" width="5.7109375" style="104" customWidth="1"/>
    <col min="7655" max="7655" width="11.42578125" style="104"/>
    <col min="7656" max="7656" width="20.7109375" style="104" customWidth="1"/>
    <col min="7657" max="7657" width="4.85546875" style="104" customWidth="1"/>
    <col min="7658" max="7658" width="11.42578125" style="104"/>
    <col min="7659" max="7659" width="24.7109375" style="104" customWidth="1"/>
    <col min="7660" max="7660" width="12.28515625" style="104" customWidth="1"/>
    <col min="7661" max="7661" width="11.42578125" style="104"/>
    <col min="7662" max="7662" width="3.42578125" style="104" customWidth="1"/>
    <col min="7663" max="7663" width="11.42578125" style="104"/>
    <col min="7664" max="7664" width="17.7109375" style="104" customWidth="1"/>
    <col min="7665" max="7665" width="3.42578125" style="104" customWidth="1"/>
    <col min="7666" max="7666" width="11.42578125" style="104"/>
    <col min="7667" max="7667" width="23.7109375" style="104" customWidth="1"/>
    <col min="7668" max="7668" width="10" style="104" customWidth="1"/>
    <col min="7669" max="7669" width="11.42578125" style="104"/>
    <col min="7670" max="7671" width="14.7109375" style="104" customWidth="1"/>
    <col min="7672" max="7672" width="12.85546875" style="104" customWidth="1"/>
    <col min="7673" max="7673" width="3.28515625" style="104" customWidth="1"/>
    <col min="7674" max="7674" width="30.28515625" style="104" customWidth="1"/>
    <col min="7675" max="7675" width="5" style="104" customWidth="1"/>
    <col min="7676" max="7676" width="11.42578125" style="104"/>
    <col min="7677" max="7677" width="14.28515625" style="104" customWidth="1"/>
    <col min="7678" max="7678" width="5.7109375" style="104" customWidth="1"/>
    <col min="7679" max="7679" width="11.42578125" style="104"/>
    <col min="7680" max="7680" width="17.28515625" style="104" customWidth="1"/>
    <col min="7681" max="7681" width="12.7109375" style="104" customWidth="1"/>
    <col min="7682" max="7682" width="11.42578125" style="104"/>
    <col min="7683" max="7683" width="5.28515625" style="104" customWidth="1"/>
    <col min="7684" max="7684" width="11.42578125" style="104"/>
    <col min="7685" max="7685" width="17" style="104" customWidth="1"/>
    <col min="7686" max="7686" width="6.28515625" style="104" customWidth="1"/>
    <col min="7687" max="7687" width="11.42578125" style="104"/>
    <col min="7688" max="7688" width="14.28515625" style="104" customWidth="1"/>
    <col min="7689" max="7689" width="7.5703125" style="104" customWidth="1"/>
    <col min="7690" max="7690" width="11.42578125" style="104"/>
    <col min="7691" max="7692" width="14.28515625" style="104" customWidth="1"/>
    <col min="7693" max="7693" width="20.85546875" style="104" customWidth="1"/>
    <col min="7694" max="7694" width="14.42578125" style="104" customWidth="1"/>
    <col min="7695" max="7695" width="15" style="104" customWidth="1"/>
    <col min="7696" max="7696" width="2.7109375" style="104" customWidth="1"/>
    <col min="7697" max="7697" width="11.7109375" style="104" customWidth="1"/>
    <col min="7698" max="7698" width="11.5703125" style="104" customWidth="1"/>
    <col min="7699" max="7699" width="2.28515625" style="104" customWidth="1"/>
    <col min="7700" max="7700" width="41" style="104" customWidth="1"/>
    <col min="7701" max="7701" width="14.28515625" style="104" customWidth="1"/>
    <col min="7702" max="7703" width="11.5703125" style="104" customWidth="1"/>
    <col min="7704" max="7704" width="21.85546875" style="104" customWidth="1"/>
    <col min="7705" max="7896" width="11.42578125" style="104"/>
    <col min="7897" max="7897" width="21.85546875" style="104" customWidth="1"/>
    <col min="7898" max="7898" width="13.85546875" style="104" customWidth="1"/>
    <col min="7899" max="7899" width="38.7109375" style="104" customWidth="1"/>
    <col min="7900" max="7900" width="3" style="104" bestFit="1" customWidth="1"/>
    <col min="7901" max="7901" width="32.28515625" style="104" customWidth="1"/>
    <col min="7902" max="7902" width="46.28515625" style="104" customWidth="1"/>
    <col min="7903" max="7903" width="19" style="104" customWidth="1"/>
    <col min="7904" max="7904" width="11.42578125" style="104"/>
    <col min="7905" max="7905" width="17.7109375" style="104" customWidth="1"/>
    <col min="7906" max="7906" width="11.42578125" style="104"/>
    <col min="7907" max="7907" width="22.28515625" style="104" customWidth="1"/>
    <col min="7908" max="7908" width="5.28515625" style="104" customWidth="1"/>
    <col min="7909" max="7909" width="36.28515625" style="104" customWidth="1"/>
    <col min="7910" max="7910" width="5.7109375" style="104" customWidth="1"/>
    <col min="7911" max="7911" width="11.42578125" style="104"/>
    <col min="7912" max="7912" width="20.7109375" style="104" customWidth="1"/>
    <col min="7913" max="7913" width="4.85546875" style="104" customWidth="1"/>
    <col min="7914" max="7914" width="11.42578125" style="104"/>
    <col min="7915" max="7915" width="24.7109375" style="104" customWidth="1"/>
    <col min="7916" max="7916" width="12.28515625" style="104" customWidth="1"/>
    <col min="7917" max="7917" width="11.42578125" style="104"/>
    <col min="7918" max="7918" width="3.42578125" style="104" customWidth="1"/>
    <col min="7919" max="7919" width="11.42578125" style="104"/>
    <col min="7920" max="7920" width="17.7109375" style="104" customWidth="1"/>
    <col min="7921" max="7921" width="3.42578125" style="104" customWidth="1"/>
    <col min="7922" max="7922" width="11.42578125" style="104"/>
    <col min="7923" max="7923" width="23.7109375" style="104" customWidth="1"/>
    <col min="7924" max="7924" width="10" style="104" customWidth="1"/>
    <col min="7925" max="7925" width="11.42578125" style="104"/>
    <col min="7926" max="7927" width="14.7109375" style="104" customWidth="1"/>
    <col min="7928" max="7928" width="12.85546875" style="104" customWidth="1"/>
    <col min="7929" max="7929" width="3.28515625" style="104" customWidth="1"/>
    <col min="7930" max="7930" width="30.28515625" style="104" customWidth="1"/>
    <col min="7931" max="7931" width="5" style="104" customWidth="1"/>
    <col min="7932" max="7932" width="11.42578125" style="104"/>
    <col min="7933" max="7933" width="14.28515625" style="104" customWidth="1"/>
    <col min="7934" max="7934" width="5.7109375" style="104" customWidth="1"/>
    <col min="7935" max="7935" width="11.42578125" style="104"/>
    <col min="7936" max="7936" width="17.28515625" style="104" customWidth="1"/>
    <col min="7937" max="7937" width="12.7109375" style="104" customWidth="1"/>
    <col min="7938" max="7938" width="11.42578125" style="104"/>
    <col min="7939" max="7939" width="5.28515625" style="104" customWidth="1"/>
    <col min="7940" max="7940" width="11.42578125" style="104"/>
    <col min="7941" max="7941" width="17" style="104" customWidth="1"/>
    <col min="7942" max="7942" width="6.28515625" style="104" customWidth="1"/>
    <col min="7943" max="7943" width="11.42578125" style="104"/>
    <col min="7944" max="7944" width="14.28515625" style="104" customWidth="1"/>
    <col min="7945" max="7945" width="7.5703125" style="104" customWidth="1"/>
    <col min="7946" max="7946" width="11.42578125" style="104"/>
    <col min="7947" max="7948" width="14.28515625" style="104" customWidth="1"/>
    <col min="7949" max="7949" width="20.85546875" style="104" customWidth="1"/>
    <col min="7950" max="7950" width="14.42578125" style="104" customWidth="1"/>
    <col min="7951" max="7951" width="15" style="104" customWidth="1"/>
    <col min="7952" max="7952" width="2.7109375" style="104" customWidth="1"/>
    <col min="7953" max="7953" width="11.7109375" style="104" customWidth="1"/>
    <col min="7954" max="7954" width="11.5703125" style="104" customWidth="1"/>
    <col min="7955" max="7955" width="2.28515625" style="104" customWidth="1"/>
    <col min="7956" max="7956" width="41" style="104" customWidth="1"/>
    <col min="7957" max="7957" width="14.28515625" style="104" customWidth="1"/>
    <col min="7958" max="7959" width="11.5703125" style="104" customWidth="1"/>
    <col min="7960" max="7960" width="21.85546875" style="104" customWidth="1"/>
    <col min="7961" max="8152" width="11.42578125" style="104"/>
    <col min="8153" max="8153" width="21.85546875" style="104" customWidth="1"/>
    <col min="8154" max="8154" width="13.85546875" style="104" customWidth="1"/>
    <col min="8155" max="8155" width="38.7109375" style="104" customWidth="1"/>
    <col min="8156" max="8156" width="3" style="104" bestFit="1" customWidth="1"/>
    <col min="8157" max="8157" width="32.28515625" style="104" customWidth="1"/>
    <col min="8158" max="8158" width="46.28515625" style="104" customWidth="1"/>
    <col min="8159" max="8159" width="19" style="104" customWidth="1"/>
    <col min="8160" max="8160" width="11.42578125" style="104"/>
    <col min="8161" max="8161" width="17.7109375" style="104" customWidth="1"/>
    <col min="8162" max="8162" width="11.42578125" style="104"/>
    <col min="8163" max="8163" width="22.28515625" style="104" customWidth="1"/>
    <col min="8164" max="8164" width="5.28515625" style="104" customWidth="1"/>
    <col min="8165" max="8165" width="36.28515625" style="104" customWidth="1"/>
    <col min="8166" max="8166" width="5.7109375" style="104" customWidth="1"/>
    <col min="8167" max="8167" width="11.42578125" style="104"/>
    <col min="8168" max="8168" width="20.7109375" style="104" customWidth="1"/>
    <col min="8169" max="8169" width="4.85546875" style="104" customWidth="1"/>
    <col min="8170" max="8170" width="11.42578125" style="104"/>
    <col min="8171" max="8171" width="24.7109375" style="104" customWidth="1"/>
    <col min="8172" max="8172" width="12.28515625" style="104" customWidth="1"/>
    <col min="8173" max="8173" width="11.42578125" style="104"/>
    <col min="8174" max="8174" width="3.42578125" style="104" customWidth="1"/>
    <col min="8175" max="8175" width="11.42578125" style="104"/>
    <col min="8176" max="8176" width="17.7109375" style="104" customWidth="1"/>
    <col min="8177" max="8177" width="3.42578125" style="104" customWidth="1"/>
    <col min="8178" max="8178" width="11.42578125" style="104"/>
    <col min="8179" max="8179" width="23.7109375" style="104" customWidth="1"/>
    <col min="8180" max="8180" width="10" style="104" customWidth="1"/>
    <col min="8181" max="8181" width="11.42578125" style="104"/>
    <col min="8182" max="8183" width="14.7109375" style="104" customWidth="1"/>
    <col min="8184" max="8184" width="12.85546875" style="104" customWidth="1"/>
    <col min="8185" max="8185" width="3.28515625" style="104" customWidth="1"/>
    <col min="8186" max="8186" width="30.28515625" style="104" customWidth="1"/>
    <col min="8187" max="8187" width="5" style="104" customWidth="1"/>
    <col min="8188" max="8188" width="11.42578125" style="104"/>
    <col min="8189" max="8189" width="14.28515625" style="104" customWidth="1"/>
    <col min="8190" max="8190" width="5.7109375" style="104" customWidth="1"/>
    <col min="8191" max="8191" width="11.42578125" style="104"/>
    <col min="8192" max="8192" width="17.28515625" style="104" customWidth="1"/>
    <col min="8193" max="8193" width="12.7109375" style="104" customWidth="1"/>
    <col min="8194" max="8194" width="11.42578125" style="104"/>
    <col min="8195" max="8195" width="5.28515625" style="104" customWidth="1"/>
    <col min="8196" max="8196" width="11.42578125" style="104"/>
    <col min="8197" max="8197" width="17" style="104" customWidth="1"/>
    <col min="8198" max="8198" width="6.28515625" style="104" customWidth="1"/>
    <col min="8199" max="8199" width="11.42578125" style="104"/>
    <col min="8200" max="8200" width="14.28515625" style="104" customWidth="1"/>
    <col min="8201" max="8201" width="7.5703125" style="104" customWidth="1"/>
    <col min="8202" max="8202" width="11.42578125" style="104"/>
    <col min="8203" max="8204" width="14.28515625" style="104" customWidth="1"/>
    <col min="8205" max="8205" width="20.85546875" style="104" customWidth="1"/>
    <col min="8206" max="8206" width="14.42578125" style="104" customWidth="1"/>
    <col min="8207" max="8207" width="15" style="104" customWidth="1"/>
    <col min="8208" max="8208" width="2.7109375" style="104" customWidth="1"/>
    <col min="8209" max="8209" width="11.7109375" style="104" customWidth="1"/>
    <col min="8210" max="8210" width="11.5703125" style="104" customWidth="1"/>
    <col min="8211" max="8211" width="2.28515625" style="104" customWidth="1"/>
    <col min="8212" max="8212" width="41" style="104" customWidth="1"/>
    <col min="8213" max="8213" width="14.28515625" style="104" customWidth="1"/>
    <col min="8214" max="8215" width="11.5703125" style="104" customWidth="1"/>
    <col min="8216" max="8216" width="21.85546875" style="104" customWidth="1"/>
    <col min="8217" max="8408" width="11.42578125" style="104"/>
    <col min="8409" max="8409" width="21.85546875" style="104" customWidth="1"/>
    <col min="8410" max="8410" width="13.85546875" style="104" customWidth="1"/>
    <col min="8411" max="8411" width="38.7109375" style="104" customWidth="1"/>
    <col min="8412" max="8412" width="3" style="104" bestFit="1" customWidth="1"/>
    <col min="8413" max="8413" width="32.28515625" style="104" customWidth="1"/>
    <col min="8414" max="8414" width="46.28515625" style="104" customWidth="1"/>
    <col min="8415" max="8415" width="19" style="104" customWidth="1"/>
    <col min="8416" max="8416" width="11.42578125" style="104"/>
    <col min="8417" max="8417" width="17.7109375" style="104" customWidth="1"/>
    <col min="8418" max="8418" width="11.42578125" style="104"/>
    <col min="8419" max="8419" width="22.28515625" style="104" customWidth="1"/>
    <col min="8420" max="8420" width="5.28515625" style="104" customWidth="1"/>
    <col min="8421" max="8421" width="36.28515625" style="104" customWidth="1"/>
    <col min="8422" max="8422" width="5.7109375" style="104" customWidth="1"/>
    <col min="8423" max="8423" width="11.42578125" style="104"/>
    <col min="8424" max="8424" width="20.7109375" style="104" customWidth="1"/>
    <col min="8425" max="8425" width="4.85546875" style="104" customWidth="1"/>
    <col min="8426" max="8426" width="11.42578125" style="104"/>
    <col min="8427" max="8427" width="24.7109375" style="104" customWidth="1"/>
    <col min="8428" max="8428" width="12.28515625" style="104" customWidth="1"/>
    <col min="8429" max="8429" width="11.42578125" style="104"/>
    <col min="8430" max="8430" width="3.42578125" style="104" customWidth="1"/>
    <col min="8431" max="8431" width="11.42578125" style="104"/>
    <col min="8432" max="8432" width="17.7109375" style="104" customWidth="1"/>
    <col min="8433" max="8433" width="3.42578125" style="104" customWidth="1"/>
    <col min="8434" max="8434" width="11.42578125" style="104"/>
    <col min="8435" max="8435" width="23.7109375" style="104" customWidth="1"/>
    <col min="8436" max="8436" width="10" style="104" customWidth="1"/>
    <col min="8437" max="8437" width="11.42578125" style="104"/>
    <col min="8438" max="8439" width="14.7109375" style="104" customWidth="1"/>
    <col min="8440" max="8440" width="12.85546875" style="104" customWidth="1"/>
    <col min="8441" max="8441" width="3.28515625" style="104" customWidth="1"/>
    <col min="8442" max="8442" width="30.28515625" style="104" customWidth="1"/>
    <col min="8443" max="8443" width="5" style="104" customWidth="1"/>
    <col min="8444" max="8444" width="11.42578125" style="104"/>
    <col min="8445" max="8445" width="14.28515625" style="104" customWidth="1"/>
    <col min="8446" max="8446" width="5.7109375" style="104" customWidth="1"/>
    <col min="8447" max="8447" width="11.42578125" style="104"/>
    <col min="8448" max="8448" width="17.28515625" style="104" customWidth="1"/>
    <col min="8449" max="8449" width="12.7109375" style="104" customWidth="1"/>
    <col min="8450" max="8450" width="11.42578125" style="104"/>
    <col min="8451" max="8451" width="5.28515625" style="104" customWidth="1"/>
    <col min="8452" max="8452" width="11.42578125" style="104"/>
    <col min="8453" max="8453" width="17" style="104" customWidth="1"/>
    <col min="8454" max="8454" width="6.28515625" style="104" customWidth="1"/>
    <col min="8455" max="8455" width="11.42578125" style="104"/>
    <col min="8456" max="8456" width="14.28515625" style="104" customWidth="1"/>
    <col min="8457" max="8457" width="7.5703125" style="104" customWidth="1"/>
    <col min="8458" max="8458" width="11.42578125" style="104"/>
    <col min="8459" max="8460" width="14.28515625" style="104" customWidth="1"/>
    <col min="8461" max="8461" width="20.85546875" style="104" customWidth="1"/>
    <col min="8462" max="8462" width="14.42578125" style="104" customWidth="1"/>
    <col min="8463" max="8463" width="15" style="104" customWidth="1"/>
    <col min="8464" max="8464" width="2.7109375" style="104" customWidth="1"/>
    <col min="8465" max="8465" width="11.7109375" style="104" customWidth="1"/>
    <col min="8466" max="8466" width="11.5703125" style="104" customWidth="1"/>
    <col min="8467" max="8467" width="2.28515625" style="104" customWidth="1"/>
    <col min="8468" max="8468" width="41" style="104" customWidth="1"/>
    <col min="8469" max="8469" width="14.28515625" style="104" customWidth="1"/>
    <col min="8470" max="8471" width="11.5703125" style="104" customWidth="1"/>
    <col min="8472" max="8472" width="21.85546875" style="104" customWidth="1"/>
    <col min="8473" max="8664" width="11.42578125" style="104"/>
    <col min="8665" max="8665" width="21.85546875" style="104" customWidth="1"/>
    <col min="8666" max="8666" width="13.85546875" style="104" customWidth="1"/>
    <col min="8667" max="8667" width="38.7109375" style="104" customWidth="1"/>
    <col min="8668" max="8668" width="3" style="104" bestFit="1" customWidth="1"/>
    <col min="8669" max="8669" width="32.28515625" style="104" customWidth="1"/>
    <col min="8670" max="8670" width="46.28515625" style="104" customWidth="1"/>
    <col min="8671" max="8671" width="19" style="104" customWidth="1"/>
    <col min="8672" max="8672" width="11.42578125" style="104"/>
    <col min="8673" max="8673" width="17.7109375" style="104" customWidth="1"/>
    <col min="8674" max="8674" width="11.42578125" style="104"/>
    <col min="8675" max="8675" width="22.28515625" style="104" customWidth="1"/>
    <col min="8676" max="8676" width="5.28515625" style="104" customWidth="1"/>
    <col min="8677" max="8677" width="36.28515625" style="104" customWidth="1"/>
    <col min="8678" max="8678" width="5.7109375" style="104" customWidth="1"/>
    <col min="8679" max="8679" width="11.42578125" style="104"/>
    <col min="8680" max="8680" width="20.7109375" style="104" customWidth="1"/>
    <col min="8681" max="8681" width="4.85546875" style="104" customWidth="1"/>
    <col min="8682" max="8682" width="11.42578125" style="104"/>
    <col min="8683" max="8683" width="24.7109375" style="104" customWidth="1"/>
    <col min="8684" max="8684" width="12.28515625" style="104" customWidth="1"/>
    <col min="8685" max="8685" width="11.42578125" style="104"/>
    <col min="8686" max="8686" width="3.42578125" style="104" customWidth="1"/>
    <col min="8687" max="8687" width="11.42578125" style="104"/>
    <col min="8688" max="8688" width="17.7109375" style="104" customWidth="1"/>
    <col min="8689" max="8689" width="3.42578125" style="104" customWidth="1"/>
    <col min="8690" max="8690" width="11.42578125" style="104"/>
    <col min="8691" max="8691" width="23.7109375" style="104" customWidth="1"/>
    <col min="8692" max="8692" width="10" style="104" customWidth="1"/>
    <col min="8693" max="8693" width="11.42578125" style="104"/>
    <col min="8694" max="8695" width="14.7109375" style="104" customWidth="1"/>
    <col min="8696" max="8696" width="12.85546875" style="104" customWidth="1"/>
    <col min="8697" max="8697" width="3.28515625" style="104" customWidth="1"/>
    <col min="8698" max="8698" width="30.28515625" style="104" customWidth="1"/>
    <col min="8699" max="8699" width="5" style="104" customWidth="1"/>
    <col min="8700" max="8700" width="11.42578125" style="104"/>
    <col min="8701" max="8701" width="14.28515625" style="104" customWidth="1"/>
    <col min="8702" max="8702" width="5.7109375" style="104" customWidth="1"/>
    <col min="8703" max="8703" width="11.42578125" style="104"/>
    <col min="8704" max="8704" width="17.28515625" style="104" customWidth="1"/>
    <col min="8705" max="8705" width="12.7109375" style="104" customWidth="1"/>
    <col min="8706" max="8706" width="11.42578125" style="104"/>
    <col min="8707" max="8707" width="5.28515625" style="104" customWidth="1"/>
    <col min="8708" max="8708" width="11.42578125" style="104"/>
    <col min="8709" max="8709" width="17" style="104" customWidth="1"/>
    <col min="8710" max="8710" width="6.28515625" style="104" customWidth="1"/>
    <col min="8711" max="8711" width="11.42578125" style="104"/>
    <col min="8712" max="8712" width="14.28515625" style="104" customWidth="1"/>
    <col min="8713" max="8713" width="7.5703125" style="104" customWidth="1"/>
    <col min="8714" max="8714" width="11.42578125" style="104"/>
    <col min="8715" max="8716" width="14.28515625" style="104" customWidth="1"/>
    <col min="8717" max="8717" width="20.85546875" style="104" customWidth="1"/>
    <col min="8718" max="8718" width="14.42578125" style="104" customWidth="1"/>
    <col min="8719" max="8719" width="15" style="104" customWidth="1"/>
    <col min="8720" max="8720" width="2.7109375" style="104" customWidth="1"/>
    <col min="8721" max="8721" width="11.7109375" style="104" customWidth="1"/>
    <col min="8722" max="8722" width="11.5703125" style="104" customWidth="1"/>
    <col min="8723" max="8723" width="2.28515625" style="104" customWidth="1"/>
    <col min="8724" max="8724" width="41" style="104" customWidth="1"/>
    <col min="8725" max="8725" width="14.28515625" style="104" customWidth="1"/>
    <col min="8726" max="8727" width="11.5703125" style="104" customWidth="1"/>
    <col min="8728" max="8728" width="21.85546875" style="104" customWidth="1"/>
    <col min="8729" max="8920" width="11.42578125" style="104"/>
    <col min="8921" max="8921" width="21.85546875" style="104" customWidth="1"/>
    <col min="8922" max="8922" width="13.85546875" style="104" customWidth="1"/>
    <col min="8923" max="8923" width="38.7109375" style="104" customWidth="1"/>
    <col min="8924" max="8924" width="3" style="104" bestFit="1" customWidth="1"/>
    <col min="8925" max="8925" width="32.28515625" style="104" customWidth="1"/>
    <col min="8926" max="8926" width="46.28515625" style="104" customWidth="1"/>
    <col min="8927" max="8927" width="19" style="104" customWidth="1"/>
    <col min="8928" max="8928" width="11.42578125" style="104"/>
    <col min="8929" max="8929" width="17.7109375" style="104" customWidth="1"/>
    <col min="8930" max="8930" width="11.42578125" style="104"/>
    <col min="8931" max="8931" width="22.28515625" style="104" customWidth="1"/>
    <col min="8932" max="8932" width="5.28515625" style="104" customWidth="1"/>
    <col min="8933" max="8933" width="36.28515625" style="104" customWidth="1"/>
    <col min="8934" max="8934" width="5.7109375" style="104" customWidth="1"/>
    <col min="8935" max="8935" width="11.42578125" style="104"/>
    <col min="8936" max="8936" width="20.7109375" style="104" customWidth="1"/>
    <col min="8937" max="8937" width="4.85546875" style="104" customWidth="1"/>
    <col min="8938" max="8938" width="11.42578125" style="104"/>
    <col min="8939" max="8939" width="24.7109375" style="104" customWidth="1"/>
    <col min="8940" max="8940" width="12.28515625" style="104" customWidth="1"/>
    <col min="8941" max="8941" width="11.42578125" style="104"/>
    <col min="8942" max="8942" width="3.42578125" style="104" customWidth="1"/>
    <col min="8943" max="8943" width="11.42578125" style="104"/>
    <col min="8944" max="8944" width="17.7109375" style="104" customWidth="1"/>
    <col min="8945" max="8945" width="3.42578125" style="104" customWidth="1"/>
    <col min="8946" max="8946" width="11.42578125" style="104"/>
    <col min="8947" max="8947" width="23.7109375" style="104" customWidth="1"/>
    <col min="8948" max="8948" width="10" style="104" customWidth="1"/>
    <col min="8949" max="8949" width="11.42578125" style="104"/>
    <col min="8950" max="8951" width="14.7109375" style="104" customWidth="1"/>
    <col min="8952" max="8952" width="12.85546875" style="104" customWidth="1"/>
    <col min="8953" max="8953" width="3.28515625" style="104" customWidth="1"/>
    <col min="8954" max="8954" width="30.28515625" style="104" customWidth="1"/>
    <col min="8955" max="8955" width="5" style="104" customWidth="1"/>
    <col min="8956" max="8956" width="11.42578125" style="104"/>
    <col min="8957" max="8957" width="14.28515625" style="104" customWidth="1"/>
    <col min="8958" max="8958" width="5.7109375" style="104" customWidth="1"/>
    <col min="8959" max="8959" width="11.42578125" style="104"/>
    <col min="8960" max="8960" width="17.28515625" style="104" customWidth="1"/>
    <col min="8961" max="8961" width="12.7109375" style="104" customWidth="1"/>
    <col min="8962" max="8962" width="11.42578125" style="104"/>
    <col min="8963" max="8963" width="5.28515625" style="104" customWidth="1"/>
    <col min="8964" max="8964" width="11.42578125" style="104"/>
    <col min="8965" max="8965" width="17" style="104" customWidth="1"/>
    <col min="8966" max="8966" width="6.28515625" style="104" customWidth="1"/>
    <col min="8967" max="8967" width="11.42578125" style="104"/>
    <col min="8968" max="8968" width="14.28515625" style="104" customWidth="1"/>
    <col min="8969" max="8969" width="7.5703125" style="104" customWidth="1"/>
    <col min="8970" max="8970" width="11.42578125" style="104"/>
    <col min="8971" max="8972" width="14.28515625" style="104" customWidth="1"/>
    <col min="8973" max="8973" width="20.85546875" style="104" customWidth="1"/>
    <col min="8974" max="8974" width="14.42578125" style="104" customWidth="1"/>
    <col min="8975" max="8975" width="15" style="104" customWidth="1"/>
    <col min="8976" max="8976" width="2.7109375" style="104" customWidth="1"/>
    <col min="8977" max="8977" width="11.7109375" style="104" customWidth="1"/>
    <col min="8978" max="8978" width="11.5703125" style="104" customWidth="1"/>
    <col min="8979" max="8979" width="2.28515625" style="104" customWidth="1"/>
    <col min="8980" max="8980" width="41" style="104" customWidth="1"/>
    <col min="8981" max="8981" width="14.28515625" style="104" customWidth="1"/>
    <col min="8982" max="8983" width="11.5703125" style="104" customWidth="1"/>
    <col min="8984" max="8984" width="21.85546875" style="104" customWidth="1"/>
    <col min="8985" max="9176" width="11.42578125" style="104"/>
    <col min="9177" max="9177" width="21.85546875" style="104" customWidth="1"/>
    <col min="9178" max="9178" width="13.85546875" style="104" customWidth="1"/>
    <col min="9179" max="9179" width="38.7109375" style="104" customWidth="1"/>
    <col min="9180" max="9180" width="3" style="104" bestFit="1" customWidth="1"/>
    <col min="9181" max="9181" width="32.28515625" style="104" customWidth="1"/>
    <col min="9182" max="9182" width="46.28515625" style="104" customWidth="1"/>
    <col min="9183" max="9183" width="19" style="104" customWidth="1"/>
    <col min="9184" max="9184" width="11.42578125" style="104"/>
    <col min="9185" max="9185" width="17.7109375" style="104" customWidth="1"/>
    <col min="9186" max="9186" width="11.42578125" style="104"/>
    <col min="9187" max="9187" width="22.28515625" style="104" customWidth="1"/>
    <col min="9188" max="9188" width="5.28515625" style="104" customWidth="1"/>
    <col min="9189" max="9189" width="36.28515625" style="104" customWidth="1"/>
    <col min="9190" max="9190" width="5.7109375" style="104" customWidth="1"/>
    <col min="9191" max="9191" width="11.42578125" style="104"/>
    <col min="9192" max="9192" width="20.7109375" style="104" customWidth="1"/>
    <col min="9193" max="9193" width="4.85546875" style="104" customWidth="1"/>
    <col min="9194" max="9194" width="11.42578125" style="104"/>
    <col min="9195" max="9195" width="24.7109375" style="104" customWidth="1"/>
    <col min="9196" max="9196" width="12.28515625" style="104" customWidth="1"/>
    <col min="9197" max="9197" width="11.42578125" style="104"/>
    <col min="9198" max="9198" width="3.42578125" style="104" customWidth="1"/>
    <col min="9199" max="9199" width="11.42578125" style="104"/>
    <col min="9200" max="9200" width="17.7109375" style="104" customWidth="1"/>
    <col min="9201" max="9201" width="3.42578125" style="104" customWidth="1"/>
    <col min="9202" max="9202" width="11.42578125" style="104"/>
    <col min="9203" max="9203" width="23.7109375" style="104" customWidth="1"/>
    <col min="9204" max="9204" width="10" style="104" customWidth="1"/>
    <col min="9205" max="9205" width="11.42578125" style="104"/>
    <col min="9206" max="9207" width="14.7109375" style="104" customWidth="1"/>
    <col min="9208" max="9208" width="12.85546875" style="104" customWidth="1"/>
    <col min="9209" max="9209" width="3.28515625" style="104" customWidth="1"/>
    <col min="9210" max="9210" width="30.28515625" style="104" customWidth="1"/>
    <col min="9211" max="9211" width="5" style="104" customWidth="1"/>
    <col min="9212" max="9212" width="11.42578125" style="104"/>
    <col min="9213" max="9213" width="14.28515625" style="104" customWidth="1"/>
    <col min="9214" max="9214" width="5.7109375" style="104" customWidth="1"/>
    <col min="9215" max="9215" width="11.42578125" style="104"/>
    <col min="9216" max="9216" width="17.28515625" style="104" customWidth="1"/>
    <col min="9217" max="9217" width="12.7109375" style="104" customWidth="1"/>
    <col min="9218" max="9218" width="11.42578125" style="104"/>
    <col min="9219" max="9219" width="5.28515625" style="104" customWidth="1"/>
    <col min="9220" max="9220" width="11.42578125" style="104"/>
    <col min="9221" max="9221" width="17" style="104" customWidth="1"/>
    <col min="9222" max="9222" width="6.28515625" style="104" customWidth="1"/>
    <col min="9223" max="9223" width="11.42578125" style="104"/>
    <col min="9224" max="9224" width="14.28515625" style="104" customWidth="1"/>
    <col min="9225" max="9225" width="7.5703125" style="104" customWidth="1"/>
    <col min="9226" max="9226" width="11.42578125" style="104"/>
    <col min="9227" max="9228" width="14.28515625" style="104" customWidth="1"/>
    <col min="9229" max="9229" width="20.85546875" style="104" customWidth="1"/>
    <col min="9230" max="9230" width="14.42578125" style="104" customWidth="1"/>
    <col min="9231" max="9231" width="15" style="104" customWidth="1"/>
    <col min="9232" max="9232" width="2.7109375" style="104" customWidth="1"/>
    <col min="9233" max="9233" width="11.7109375" style="104" customWidth="1"/>
    <col min="9234" max="9234" width="11.5703125" style="104" customWidth="1"/>
    <col min="9235" max="9235" width="2.28515625" style="104" customWidth="1"/>
    <col min="9236" max="9236" width="41" style="104" customWidth="1"/>
    <col min="9237" max="9237" width="14.28515625" style="104" customWidth="1"/>
    <col min="9238" max="9239" width="11.5703125" style="104" customWidth="1"/>
    <col min="9240" max="9240" width="21.85546875" style="104" customWidth="1"/>
    <col min="9241" max="9432" width="11.42578125" style="104"/>
    <col min="9433" max="9433" width="21.85546875" style="104" customWidth="1"/>
    <col min="9434" max="9434" width="13.85546875" style="104" customWidth="1"/>
    <col min="9435" max="9435" width="38.7109375" style="104" customWidth="1"/>
    <col min="9436" max="9436" width="3" style="104" bestFit="1" customWidth="1"/>
    <col min="9437" max="9437" width="32.28515625" style="104" customWidth="1"/>
    <col min="9438" max="9438" width="46.28515625" style="104" customWidth="1"/>
    <col min="9439" max="9439" width="19" style="104" customWidth="1"/>
    <col min="9440" max="9440" width="11.42578125" style="104"/>
    <col min="9441" max="9441" width="17.7109375" style="104" customWidth="1"/>
    <col min="9442" max="9442" width="11.42578125" style="104"/>
    <col min="9443" max="9443" width="22.28515625" style="104" customWidth="1"/>
    <col min="9444" max="9444" width="5.28515625" style="104" customWidth="1"/>
    <col min="9445" max="9445" width="36.28515625" style="104" customWidth="1"/>
    <col min="9446" max="9446" width="5.7109375" style="104" customWidth="1"/>
    <col min="9447" max="9447" width="11.42578125" style="104"/>
    <col min="9448" max="9448" width="20.7109375" style="104" customWidth="1"/>
    <col min="9449" max="9449" width="4.85546875" style="104" customWidth="1"/>
    <col min="9450" max="9450" width="11.42578125" style="104"/>
    <col min="9451" max="9451" width="24.7109375" style="104" customWidth="1"/>
    <col min="9452" max="9452" width="12.28515625" style="104" customWidth="1"/>
    <col min="9453" max="9453" width="11.42578125" style="104"/>
    <col min="9454" max="9454" width="3.42578125" style="104" customWidth="1"/>
    <col min="9455" max="9455" width="11.42578125" style="104"/>
    <col min="9456" max="9456" width="17.7109375" style="104" customWidth="1"/>
    <col min="9457" max="9457" width="3.42578125" style="104" customWidth="1"/>
    <col min="9458" max="9458" width="11.42578125" style="104"/>
    <col min="9459" max="9459" width="23.7109375" style="104" customWidth="1"/>
    <col min="9460" max="9460" width="10" style="104" customWidth="1"/>
    <col min="9461" max="9461" width="11.42578125" style="104"/>
    <col min="9462" max="9463" width="14.7109375" style="104" customWidth="1"/>
    <col min="9464" max="9464" width="12.85546875" style="104" customWidth="1"/>
    <col min="9465" max="9465" width="3.28515625" style="104" customWidth="1"/>
    <col min="9466" max="9466" width="30.28515625" style="104" customWidth="1"/>
    <col min="9467" max="9467" width="5" style="104" customWidth="1"/>
    <col min="9468" max="9468" width="11.42578125" style="104"/>
    <col min="9469" max="9469" width="14.28515625" style="104" customWidth="1"/>
    <col min="9470" max="9470" width="5.7109375" style="104" customWidth="1"/>
    <col min="9471" max="9471" width="11.42578125" style="104"/>
    <col min="9472" max="9472" width="17.28515625" style="104" customWidth="1"/>
    <col min="9473" max="9473" width="12.7109375" style="104" customWidth="1"/>
    <col min="9474" max="9474" width="11.42578125" style="104"/>
    <col min="9475" max="9475" width="5.28515625" style="104" customWidth="1"/>
    <col min="9476" max="9476" width="11.42578125" style="104"/>
    <col min="9477" max="9477" width="17" style="104" customWidth="1"/>
    <col min="9478" max="9478" width="6.28515625" style="104" customWidth="1"/>
    <col min="9479" max="9479" width="11.42578125" style="104"/>
    <col min="9480" max="9480" width="14.28515625" style="104" customWidth="1"/>
    <col min="9481" max="9481" width="7.5703125" style="104" customWidth="1"/>
    <col min="9482" max="9482" width="11.42578125" style="104"/>
    <col min="9483" max="9484" width="14.28515625" style="104" customWidth="1"/>
    <col min="9485" max="9485" width="20.85546875" style="104" customWidth="1"/>
    <col min="9486" max="9486" width="14.42578125" style="104" customWidth="1"/>
    <col min="9487" max="9487" width="15" style="104" customWidth="1"/>
    <col min="9488" max="9488" width="2.7109375" style="104" customWidth="1"/>
    <col min="9489" max="9489" width="11.7109375" style="104" customWidth="1"/>
    <col min="9490" max="9490" width="11.5703125" style="104" customWidth="1"/>
    <col min="9491" max="9491" width="2.28515625" style="104" customWidth="1"/>
    <col min="9492" max="9492" width="41" style="104" customWidth="1"/>
    <col min="9493" max="9493" width="14.28515625" style="104" customWidth="1"/>
    <col min="9494" max="9495" width="11.5703125" style="104" customWidth="1"/>
    <col min="9496" max="9496" width="21.85546875" style="104" customWidth="1"/>
    <col min="9497" max="9688" width="11.42578125" style="104"/>
    <col min="9689" max="9689" width="21.85546875" style="104" customWidth="1"/>
    <col min="9690" max="9690" width="13.85546875" style="104" customWidth="1"/>
    <col min="9691" max="9691" width="38.7109375" style="104" customWidth="1"/>
    <col min="9692" max="9692" width="3" style="104" bestFit="1" customWidth="1"/>
    <col min="9693" max="9693" width="32.28515625" style="104" customWidth="1"/>
    <col min="9694" max="9694" width="46.28515625" style="104" customWidth="1"/>
    <col min="9695" max="9695" width="19" style="104" customWidth="1"/>
    <col min="9696" max="9696" width="11.42578125" style="104"/>
    <col min="9697" max="9697" width="17.7109375" style="104" customWidth="1"/>
    <col min="9698" max="9698" width="11.42578125" style="104"/>
    <col min="9699" max="9699" width="22.28515625" style="104" customWidth="1"/>
    <col min="9700" max="9700" width="5.28515625" style="104" customWidth="1"/>
    <col min="9701" max="9701" width="36.28515625" style="104" customWidth="1"/>
    <col min="9702" max="9702" width="5.7109375" style="104" customWidth="1"/>
    <col min="9703" max="9703" width="11.42578125" style="104"/>
    <col min="9704" max="9704" width="20.7109375" style="104" customWidth="1"/>
    <col min="9705" max="9705" width="4.85546875" style="104" customWidth="1"/>
    <col min="9706" max="9706" width="11.42578125" style="104"/>
    <col min="9707" max="9707" width="24.7109375" style="104" customWidth="1"/>
    <col min="9708" max="9708" width="12.28515625" style="104" customWidth="1"/>
    <col min="9709" max="9709" width="11.42578125" style="104"/>
    <col min="9710" max="9710" width="3.42578125" style="104" customWidth="1"/>
    <col min="9711" max="9711" width="11.42578125" style="104"/>
    <col min="9712" max="9712" width="17.7109375" style="104" customWidth="1"/>
    <col min="9713" max="9713" width="3.42578125" style="104" customWidth="1"/>
    <col min="9714" max="9714" width="11.42578125" style="104"/>
    <col min="9715" max="9715" width="23.7109375" style="104" customWidth="1"/>
    <col min="9716" max="9716" width="10" style="104" customWidth="1"/>
    <col min="9717" max="9717" width="11.42578125" style="104"/>
    <col min="9718" max="9719" width="14.7109375" style="104" customWidth="1"/>
    <col min="9720" max="9720" width="12.85546875" style="104" customWidth="1"/>
    <col min="9721" max="9721" width="3.28515625" style="104" customWidth="1"/>
    <col min="9722" max="9722" width="30.28515625" style="104" customWidth="1"/>
    <col min="9723" max="9723" width="5" style="104" customWidth="1"/>
    <col min="9724" max="9724" width="11.42578125" style="104"/>
    <col min="9725" max="9725" width="14.28515625" style="104" customWidth="1"/>
    <col min="9726" max="9726" width="5.7109375" style="104" customWidth="1"/>
    <col min="9727" max="9727" width="11.42578125" style="104"/>
    <col min="9728" max="9728" width="17.28515625" style="104" customWidth="1"/>
    <col min="9729" max="9729" width="12.7109375" style="104" customWidth="1"/>
    <col min="9730" max="9730" width="11.42578125" style="104"/>
    <col min="9731" max="9731" width="5.28515625" style="104" customWidth="1"/>
    <col min="9732" max="9732" width="11.42578125" style="104"/>
    <col min="9733" max="9733" width="17" style="104" customWidth="1"/>
    <col min="9734" max="9734" width="6.28515625" style="104" customWidth="1"/>
    <col min="9735" max="9735" width="11.42578125" style="104"/>
    <col min="9736" max="9736" width="14.28515625" style="104" customWidth="1"/>
    <col min="9737" max="9737" width="7.5703125" style="104" customWidth="1"/>
    <col min="9738" max="9738" width="11.42578125" style="104"/>
    <col min="9739" max="9740" width="14.28515625" style="104" customWidth="1"/>
    <col min="9741" max="9741" width="20.85546875" style="104" customWidth="1"/>
    <col min="9742" max="9742" width="14.42578125" style="104" customWidth="1"/>
    <col min="9743" max="9743" width="15" style="104" customWidth="1"/>
    <col min="9744" max="9744" width="2.7109375" style="104" customWidth="1"/>
    <col min="9745" max="9745" width="11.7109375" style="104" customWidth="1"/>
    <col min="9746" max="9746" width="11.5703125" style="104" customWidth="1"/>
    <col min="9747" max="9747" width="2.28515625" style="104" customWidth="1"/>
    <col min="9748" max="9748" width="41" style="104" customWidth="1"/>
    <col min="9749" max="9749" width="14.28515625" style="104" customWidth="1"/>
    <col min="9750" max="9751" width="11.5703125" style="104" customWidth="1"/>
    <col min="9752" max="9752" width="21.85546875" style="104" customWidth="1"/>
    <col min="9753" max="9944" width="11.42578125" style="104"/>
    <col min="9945" max="9945" width="21.85546875" style="104" customWidth="1"/>
    <col min="9946" max="9946" width="13.85546875" style="104" customWidth="1"/>
    <col min="9947" max="9947" width="38.7109375" style="104" customWidth="1"/>
    <col min="9948" max="9948" width="3" style="104" bestFit="1" customWidth="1"/>
    <col min="9949" max="9949" width="32.28515625" style="104" customWidth="1"/>
    <col min="9950" max="9950" width="46.28515625" style="104" customWidth="1"/>
    <col min="9951" max="9951" width="19" style="104" customWidth="1"/>
    <col min="9952" max="9952" width="11.42578125" style="104"/>
    <col min="9953" max="9953" width="17.7109375" style="104" customWidth="1"/>
    <col min="9954" max="9954" width="11.42578125" style="104"/>
    <col min="9955" max="9955" width="22.28515625" style="104" customWidth="1"/>
    <col min="9956" max="9956" width="5.28515625" style="104" customWidth="1"/>
    <col min="9957" max="9957" width="36.28515625" style="104" customWidth="1"/>
    <col min="9958" max="9958" width="5.7109375" style="104" customWidth="1"/>
    <col min="9959" max="9959" width="11.42578125" style="104"/>
    <col min="9960" max="9960" width="20.7109375" style="104" customWidth="1"/>
    <col min="9961" max="9961" width="4.85546875" style="104" customWidth="1"/>
    <col min="9962" max="9962" width="11.42578125" style="104"/>
    <col min="9963" max="9963" width="24.7109375" style="104" customWidth="1"/>
    <col min="9964" max="9964" width="12.28515625" style="104" customWidth="1"/>
    <col min="9965" max="9965" width="11.42578125" style="104"/>
    <col min="9966" max="9966" width="3.42578125" style="104" customWidth="1"/>
    <col min="9967" max="9967" width="11.42578125" style="104"/>
    <col min="9968" max="9968" width="17.7109375" style="104" customWidth="1"/>
    <col min="9969" max="9969" width="3.42578125" style="104" customWidth="1"/>
    <col min="9970" max="9970" width="11.42578125" style="104"/>
    <col min="9971" max="9971" width="23.7109375" style="104" customWidth="1"/>
    <col min="9972" max="9972" width="10" style="104" customWidth="1"/>
    <col min="9973" max="9973" width="11.42578125" style="104"/>
    <col min="9974" max="9975" width="14.7109375" style="104" customWidth="1"/>
    <col min="9976" max="9976" width="12.85546875" style="104" customWidth="1"/>
    <col min="9977" max="9977" width="3.28515625" style="104" customWidth="1"/>
    <col min="9978" max="9978" width="30.28515625" style="104" customWidth="1"/>
    <col min="9979" max="9979" width="5" style="104" customWidth="1"/>
    <col min="9980" max="9980" width="11.42578125" style="104"/>
    <col min="9981" max="9981" width="14.28515625" style="104" customWidth="1"/>
    <col min="9982" max="9982" width="5.7109375" style="104" customWidth="1"/>
    <col min="9983" max="9983" width="11.42578125" style="104"/>
    <col min="9984" max="9984" width="17.28515625" style="104" customWidth="1"/>
    <col min="9985" max="9985" width="12.7109375" style="104" customWidth="1"/>
    <col min="9986" max="9986" width="11.42578125" style="104"/>
    <col min="9987" max="9987" width="5.28515625" style="104" customWidth="1"/>
    <col min="9988" max="9988" width="11.42578125" style="104"/>
    <col min="9989" max="9989" width="17" style="104" customWidth="1"/>
    <col min="9990" max="9990" width="6.28515625" style="104" customWidth="1"/>
    <col min="9991" max="9991" width="11.42578125" style="104"/>
    <col min="9992" max="9992" width="14.28515625" style="104" customWidth="1"/>
    <col min="9993" max="9993" width="7.5703125" style="104" customWidth="1"/>
    <col min="9994" max="9994" width="11.42578125" style="104"/>
    <col min="9995" max="9996" width="14.28515625" style="104" customWidth="1"/>
    <col min="9997" max="9997" width="20.85546875" style="104" customWidth="1"/>
    <col min="9998" max="9998" width="14.42578125" style="104" customWidth="1"/>
    <col min="9999" max="9999" width="15" style="104" customWidth="1"/>
    <col min="10000" max="10000" width="2.7109375" style="104" customWidth="1"/>
    <col min="10001" max="10001" width="11.7109375" style="104" customWidth="1"/>
    <col min="10002" max="10002" width="11.5703125" style="104" customWidth="1"/>
    <col min="10003" max="10003" width="2.28515625" style="104" customWidth="1"/>
    <col min="10004" max="10004" width="41" style="104" customWidth="1"/>
    <col min="10005" max="10005" width="14.28515625" style="104" customWidth="1"/>
    <col min="10006" max="10007" width="11.5703125" style="104" customWidth="1"/>
    <col min="10008" max="10008" width="21.85546875" style="104" customWidth="1"/>
    <col min="10009" max="10200" width="11.42578125" style="104"/>
    <col min="10201" max="10201" width="21.85546875" style="104" customWidth="1"/>
    <col min="10202" max="10202" width="13.85546875" style="104" customWidth="1"/>
    <col min="10203" max="10203" width="38.7109375" style="104" customWidth="1"/>
    <col min="10204" max="10204" width="3" style="104" bestFit="1" customWidth="1"/>
    <col min="10205" max="10205" width="32.28515625" style="104" customWidth="1"/>
    <col min="10206" max="10206" width="46.28515625" style="104" customWidth="1"/>
    <col min="10207" max="10207" width="19" style="104" customWidth="1"/>
    <col min="10208" max="10208" width="11.42578125" style="104"/>
    <col min="10209" max="10209" width="17.7109375" style="104" customWidth="1"/>
    <col min="10210" max="10210" width="11.42578125" style="104"/>
    <col min="10211" max="10211" width="22.28515625" style="104" customWidth="1"/>
    <col min="10212" max="10212" width="5.28515625" style="104" customWidth="1"/>
    <col min="10213" max="10213" width="36.28515625" style="104" customWidth="1"/>
    <col min="10214" max="10214" width="5.7109375" style="104" customWidth="1"/>
    <col min="10215" max="10215" width="11.42578125" style="104"/>
    <col min="10216" max="10216" width="20.7109375" style="104" customWidth="1"/>
    <col min="10217" max="10217" width="4.85546875" style="104" customWidth="1"/>
    <col min="10218" max="10218" width="11.42578125" style="104"/>
    <col min="10219" max="10219" width="24.7109375" style="104" customWidth="1"/>
    <col min="10220" max="10220" width="12.28515625" style="104" customWidth="1"/>
    <col min="10221" max="10221" width="11.42578125" style="104"/>
    <col min="10222" max="10222" width="3.42578125" style="104" customWidth="1"/>
    <col min="10223" max="10223" width="11.42578125" style="104"/>
    <col min="10224" max="10224" width="17.7109375" style="104" customWidth="1"/>
    <col min="10225" max="10225" width="3.42578125" style="104" customWidth="1"/>
    <col min="10226" max="10226" width="11.42578125" style="104"/>
    <col min="10227" max="10227" width="23.7109375" style="104" customWidth="1"/>
    <col min="10228" max="10228" width="10" style="104" customWidth="1"/>
    <col min="10229" max="10229" width="11.42578125" style="104"/>
    <col min="10230" max="10231" width="14.7109375" style="104" customWidth="1"/>
    <col min="10232" max="10232" width="12.85546875" style="104" customWidth="1"/>
    <col min="10233" max="10233" width="3.28515625" style="104" customWidth="1"/>
    <col min="10234" max="10234" width="30.28515625" style="104" customWidth="1"/>
    <col min="10235" max="10235" width="5" style="104" customWidth="1"/>
    <col min="10236" max="10236" width="11.42578125" style="104"/>
    <col min="10237" max="10237" width="14.28515625" style="104" customWidth="1"/>
    <col min="10238" max="10238" width="5.7109375" style="104" customWidth="1"/>
    <col min="10239" max="10239" width="11.42578125" style="104"/>
    <col min="10240" max="10240" width="17.28515625" style="104" customWidth="1"/>
    <col min="10241" max="10241" width="12.7109375" style="104" customWidth="1"/>
    <col min="10242" max="10242" width="11.42578125" style="104"/>
    <col min="10243" max="10243" width="5.28515625" style="104" customWidth="1"/>
    <col min="10244" max="10244" width="11.42578125" style="104"/>
    <col min="10245" max="10245" width="17" style="104" customWidth="1"/>
    <col min="10246" max="10246" width="6.28515625" style="104" customWidth="1"/>
    <col min="10247" max="10247" width="11.42578125" style="104"/>
    <col min="10248" max="10248" width="14.28515625" style="104" customWidth="1"/>
    <col min="10249" max="10249" width="7.5703125" style="104" customWidth="1"/>
    <col min="10250" max="10250" width="11.42578125" style="104"/>
    <col min="10251" max="10252" width="14.28515625" style="104" customWidth="1"/>
    <col min="10253" max="10253" width="20.85546875" style="104" customWidth="1"/>
    <col min="10254" max="10254" width="14.42578125" style="104" customWidth="1"/>
    <col min="10255" max="10255" width="15" style="104" customWidth="1"/>
    <col min="10256" max="10256" width="2.7109375" style="104" customWidth="1"/>
    <col min="10257" max="10257" width="11.7109375" style="104" customWidth="1"/>
    <col min="10258" max="10258" width="11.5703125" style="104" customWidth="1"/>
    <col min="10259" max="10259" width="2.28515625" style="104" customWidth="1"/>
    <col min="10260" max="10260" width="41" style="104" customWidth="1"/>
    <col min="10261" max="10261" width="14.28515625" style="104" customWidth="1"/>
    <col min="10262" max="10263" width="11.5703125" style="104" customWidth="1"/>
    <col min="10264" max="10264" width="21.85546875" style="104" customWidth="1"/>
    <col min="10265" max="10456" width="11.42578125" style="104"/>
    <col min="10457" max="10457" width="21.85546875" style="104" customWidth="1"/>
    <col min="10458" max="10458" width="13.85546875" style="104" customWidth="1"/>
    <col min="10459" max="10459" width="38.7109375" style="104" customWidth="1"/>
    <col min="10460" max="10460" width="3" style="104" bestFit="1" customWidth="1"/>
    <col min="10461" max="10461" width="32.28515625" style="104" customWidth="1"/>
    <col min="10462" max="10462" width="46.28515625" style="104" customWidth="1"/>
    <col min="10463" max="10463" width="19" style="104" customWidth="1"/>
    <col min="10464" max="10464" width="11.42578125" style="104"/>
    <col min="10465" max="10465" width="17.7109375" style="104" customWidth="1"/>
    <col min="10466" max="10466" width="11.42578125" style="104"/>
    <col min="10467" max="10467" width="22.28515625" style="104" customWidth="1"/>
    <col min="10468" max="10468" width="5.28515625" style="104" customWidth="1"/>
    <col min="10469" max="10469" width="36.28515625" style="104" customWidth="1"/>
    <col min="10470" max="10470" width="5.7109375" style="104" customWidth="1"/>
    <col min="10471" max="10471" width="11.42578125" style="104"/>
    <col min="10472" max="10472" width="20.7109375" style="104" customWidth="1"/>
    <col min="10473" max="10473" width="4.85546875" style="104" customWidth="1"/>
    <col min="10474" max="10474" width="11.42578125" style="104"/>
    <col min="10475" max="10475" width="24.7109375" style="104" customWidth="1"/>
    <col min="10476" max="10476" width="12.28515625" style="104" customWidth="1"/>
    <col min="10477" max="10477" width="11.42578125" style="104"/>
    <col min="10478" max="10478" width="3.42578125" style="104" customWidth="1"/>
    <col min="10479" max="10479" width="11.42578125" style="104"/>
    <col min="10480" max="10480" width="17.7109375" style="104" customWidth="1"/>
    <col min="10481" max="10481" width="3.42578125" style="104" customWidth="1"/>
    <col min="10482" max="10482" width="11.42578125" style="104"/>
    <col min="10483" max="10483" width="23.7109375" style="104" customWidth="1"/>
    <col min="10484" max="10484" width="10" style="104" customWidth="1"/>
    <col min="10485" max="10485" width="11.42578125" style="104"/>
    <col min="10486" max="10487" width="14.7109375" style="104" customWidth="1"/>
    <col min="10488" max="10488" width="12.85546875" style="104" customWidth="1"/>
    <col min="10489" max="10489" width="3.28515625" style="104" customWidth="1"/>
    <col min="10490" max="10490" width="30.28515625" style="104" customWidth="1"/>
    <col min="10491" max="10491" width="5" style="104" customWidth="1"/>
    <col min="10492" max="10492" width="11.42578125" style="104"/>
    <col min="10493" max="10493" width="14.28515625" style="104" customWidth="1"/>
    <col min="10494" max="10494" width="5.7109375" style="104" customWidth="1"/>
    <col min="10495" max="10495" width="11.42578125" style="104"/>
    <col min="10496" max="10496" width="17.28515625" style="104" customWidth="1"/>
    <col min="10497" max="10497" width="12.7109375" style="104" customWidth="1"/>
    <col min="10498" max="10498" width="11.42578125" style="104"/>
    <col min="10499" max="10499" width="5.28515625" style="104" customWidth="1"/>
    <col min="10500" max="10500" width="11.42578125" style="104"/>
    <col min="10501" max="10501" width="17" style="104" customWidth="1"/>
    <col min="10502" max="10502" width="6.28515625" style="104" customWidth="1"/>
    <col min="10503" max="10503" width="11.42578125" style="104"/>
    <col min="10504" max="10504" width="14.28515625" style="104" customWidth="1"/>
    <col min="10505" max="10505" width="7.5703125" style="104" customWidth="1"/>
    <col min="10506" max="10506" width="11.42578125" style="104"/>
    <col min="10507" max="10508" width="14.28515625" style="104" customWidth="1"/>
    <col min="10509" max="10509" width="20.85546875" style="104" customWidth="1"/>
    <col min="10510" max="10510" width="14.42578125" style="104" customWidth="1"/>
    <col min="10511" max="10511" width="15" style="104" customWidth="1"/>
    <col min="10512" max="10512" width="2.7109375" style="104" customWidth="1"/>
    <col min="10513" max="10513" width="11.7109375" style="104" customWidth="1"/>
    <col min="10514" max="10514" width="11.5703125" style="104" customWidth="1"/>
    <col min="10515" max="10515" width="2.28515625" style="104" customWidth="1"/>
    <col min="10516" max="10516" width="41" style="104" customWidth="1"/>
    <col min="10517" max="10517" width="14.28515625" style="104" customWidth="1"/>
    <col min="10518" max="10519" width="11.5703125" style="104" customWidth="1"/>
    <col min="10520" max="10520" width="21.85546875" style="104" customWidth="1"/>
    <col min="10521" max="10712" width="11.42578125" style="104"/>
    <col min="10713" max="10713" width="21.85546875" style="104" customWidth="1"/>
    <col min="10714" max="10714" width="13.85546875" style="104" customWidth="1"/>
    <col min="10715" max="10715" width="38.7109375" style="104" customWidth="1"/>
    <col min="10716" max="10716" width="3" style="104" bestFit="1" customWidth="1"/>
    <col min="10717" max="10717" width="32.28515625" style="104" customWidth="1"/>
    <col min="10718" max="10718" width="46.28515625" style="104" customWidth="1"/>
    <col min="10719" max="10719" width="19" style="104" customWidth="1"/>
    <col min="10720" max="10720" width="11.42578125" style="104"/>
    <col min="10721" max="10721" width="17.7109375" style="104" customWidth="1"/>
    <col min="10722" max="10722" width="11.42578125" style="104"/>
    <col min="10723" max="10723" width="22.28515625" style="104" customWidth="1"/>
    <col min="10724" max="10724" width="5.28515625" style="104" customWidth="1"/>
    <col min="10725" max="10725" width="36.28515625" style="104" customWidth="1"/>
    <col min="10726" max="10726" width="5.7109375" style="104" customWidth="1"/>
    <col min="10727" max="10727" width="11.42578125" style="104"/>
    <col min="10728" max="10728" width="20.7109375" style="104" customWidth="1"/>
    <col min="10729" max="10729" width="4.85546875" style="104" customWidth="1"/>
    <col min="10730" max="10730" width="11.42578125" style="104"/>
    <col min="10731" max="10731" width="24.7109375" style="104" customWidth="1"/>
    <col min="10732" max="10732" width="12.28515625" style="104" customWidth="1"/>
    <col min="10733" max="10733" width="11.42578125" style="104"/>
    <col min="10734" max="10734" width="3.42578125" style="104" customWidth="1"/>
    <col min="10735" max="10735" width="11.42578125" style="104"/>
    <col min="10736" max="10736" width="17.7109375" style="104" customWidth="1"/>
    <col min="10737" max="10737" width="3.42578125" style="104" customWidth="1"/>
    <col min="10738" max="10738" width="11.42578125" style="104"/>
    <col min="10739" max="10739" width="23.7109375" style="104" customWidth="1"/>
    <col min="10740" max="10740" width="10" style="104" customWidth="1"/>
    <col min="10741" max="10741" width="11.42578125" style="104"/>
    <col min="10742" max="10743" width="14.7109375" style="104" customWidth="1"/>
    <col min="10744" max="10744" width="12.85546875" style="104" customWidth="1"/>
    <col min="10745" max="10745" width="3.28515625" style="104" customWidth="1"/>
    <col min="10746" max="10746" width="30.28515625" style="104" customWidth="1"/>
    <col min="10747" max="10747" width="5" style="104" customWidth="1"/>
    <col min="10748" max="10748" width="11.42578125" style="104"/>
    <col min="10749" max="10749" width="14.28515625" style="104" customWidth="1"/>
    <col min="10750" max="10750" width="5.7109375" style="104" customWidth="1"/>
    <col min="10751" max="10751" width="11.42578125" style="104"/>
    <col min="10752" max="10752" width="17.28515625" style="104" customWidth="1"/>
    <col min="10753" max="10753" width="12.7109375" style="104" customWidth="1"/>
    <col min="10754" max="10754" width="11.42578125" style="104"/>
    <col min="10755" max="10755" width="5.28515625" style="104" customWidth="1"/>
    <col min="10756" max="10756" width="11.42578125" style="104"/>
    <col min="10757" max="10757" width="17" style="104" customWidth="1"/>
    <col min="10758" max="10758" width="6.28515625" style="104" customWidth="1"/>
    <col min="10759" max="10759" width="11.42578125" style="104"/>
    <col min="10760" max="10760" width="14.28515625" style="104" customWidth="1"/>
    <col min="10761" max="10761" width="7.5703125" style="104" customWidth="1"/>
    <col min="10762" max="10762" width="11.42578125" style="104"/>
    <col min="10763" max="10764" width="14.28515625" style="104" customWidth="1"/>
    <col min="10765" max="10765" width="20.85546875" style="104" customWidth="1"/>
    <col min="10766" max="10766" width="14.42578125" style="104" customWidth="1"/>
    <col min="10767" max="10767" width="15" style="104" customWidth="1"/>
    <col min="10768" max="10768" width="2.7109375" style="104" customWidth="1"/>
    <col min="10769" max="10769" width="11.7109375" style="104" customWidth="1"/>
    <col min="10770" max="10770" width="11.5703125" style="104" customWidth="1"/>
    <col min="10771" max="10771" width="2.28515625" style="104" customWidth="1"/>
    <col min="10772" max="10772" width="41" style="104" customWidth="1"/>
    <col min="10773" max="10773" width="14.28515625" style="104" customWidth="1"/>
    <col min="10774" max="10775" width="11.5703125" style="104" customWidth="1"/>
    <col min="10776" max="10776" width="21.85546875" style="104" customWidth="1"/>
    <col min="10777" max="10968" width="11.42578125" style="104"/>
    <col min="10969" max="10969" width="21.85546875" style="104" customWidth="1"/>
    <col min="10970" max="10970" width="13.85546875" style="104" customWidth="1"/>
    <col min="10971" max="10971" width="38.7109375" style="104" customWidth="1"/>
    <col min="10972" max="10972" width="3" style="104" bestFit="1" customWidth="1"/>
    <col min="10973" max="10973" width="32.28515625" style="104" customWidth="1"/>
    <col min="10974" max="10974" width="46.28515625" style="104" customWidth="1"/>
    <col min="10975" max="10975" width="19" style="104" customWidth="1"/>
    <col min="10976" max="10976" width="11.42578125" style="104"/>
    <col min="10977" max="10977" width="17.7109375" style="104" customWidth="1"/>
    <col min="10978" max="10978" width="11.42578125" style="104"/>
    <col min="10979" max="10979" width="22.28515625" style="104" customWidth="1"/>
    <col min="10980" max="10980" width="5.28515625" style="104" customWidth="1"/>
    <col min="10981" max="10981" width="36.28515625" style="104" customWidth="1"/>
    <col min="10982" max="10982" width="5.7109375" style="104" customWidth="1"/>
    <col min="10983" max="10983" width="11.42578125" style="104"/>
    <col min="10984" max="10984" width="20.7109375" style="104" customWidth="1"/>
    <col min="10985" max="10985" width="4.85546875" style="104" customWidth="1"/>
    <col min="10986" max="10986" width="11.42578125" style="104"/>
    <col min="10987" max="10987" width="24.7109375" style="104" customWidth="1"/>
    <col min="10988" max="10988" width="12.28515625" style="104" customWidth="1"/>
    <col min="10989" max="10989" width="11.42578125" style="104"/>
    <col min="10990" max="10990" width="3.42578125" style="104" customWidth="1"/>
    <col min="10991" max="10991" width="11.42578125" style="104"/>
    <col min="10992" max="10992" width="17.7109375" style="104" customWidth="1"/>
    <col min="10993" max="10993" width="3.42578125" style="104" customWidth="1"/>
    <col min="10994" max="10994" width="11.42578125" style="104"/>
    <col min="10995" max="10995" width="23.7109375" style="104" customWidth="1"/>
    <col min="10996" max="10996" width="10" style="104" customWidth="1"/>
    <col min="10997" max="10997" width="11.42578125" style="104"/>
    <col min="10998" max="10999" width="14.7109375" style="104" customWidth="1"/>
    <col min="11000" max="11000" width="12.85546875" style="104" customWidth="1"/>
    <col min="11001" max="11001" width="3.28515625" style="104" customWidth="1"/>
    <col min="11002" max="11002" width="30.28515625" style="104" customWidth="1"/>
    <col min="11003" max="11003" width="5" style="104" customWidth="1"/>
    <col min="11004" max="11004" width="11.42578125" style="104"/>
    <col min="11005" max="11005" width="14.28515625" style="104" customWidth="1"/>
    <col min="11006" max="11006" width="5.7109375" style="104" customWidth="1"/>
    <col min="11007" max="11007" width="11.42578125" style="104"/>
    <col min="11008" max="11008" width="17.28515625" style="104" customWidth="1"/>
    <col min="11009" max="11009" width="12.7109375" style="104" customWidth="1"/>
    <col min="11010" max="11010" width="11.42578125" style="104"/>
    <col min="11011" max="11011" width="5.28515625" style="104" customWidth="1"/>
    <col min="11012" max="11012" width="11.42578125" style="104"/>
    <col min="11013" max="11013" width="17" style="104" customWidth="1"/>
    <col min="11014" max="11014" width="6.28515625" style="104" customWidth="1"/>
    <col min="11015" max="11015" width="11.42578125" style="104"/>
    <col min="11016" max="11016" width="14.28515625" style="104" customWidth="1"/>
    <col min="11017" max="11017" width="7.5703125" style="104" customWidth="1"/>
    <col min="11018" max="11018" width="11.42578125" style="104"/>
    <col min="11019" max="11020" width="14.28515625" style="104" customWidth="1"/>
    <col min="11021" max="11021" width="20.85546875" style="104" customWidth="1"/>
    <col min="11022" max="11022" width="14.42578125" style="104" customWidth="1"/>
    <col min="11023" max="11023" width="15" style="104" customWidth="1"/>
    <col min="11024" max="11024" width="2.7109375" style="104" customWidth="1"/>
    <col min="11025" max="11025" width="11.7109375" style="104" customWidth="1"/>
    <col min="11026" max="11026" width="11.5703125" style="104" customWidth="1"/>
    <col min="11027" max="11027" width="2.28515625" style="104" customWidth="1"/>
    <col min="11028" max="11028" width="41" style="104" customWidth="1"/>
    <col min="11029" max="11029" width="14.28515625" style="104" customWidth="1"/>
    <col min="11030" max="11031" width="11.5703125" style="104" customWidth="1"/>
    <col min="11032" max="11032" width="21.85546875" style="104" customWidth="1"/>
    <col min="11033" max="11224" width="11.42578125" style="104"/>
    <col min="11225" max="11225" width="21.85546875" style="104" customWidth="1"/>
    <col min="11226" max="11226" width="13.85546875" style="104" customWidth="1"/>
    <col min="11227" max="11227" width="38.7109375" style="104" customWidth="1"/>
    <col min="11228" max="11228" width="3" style="104" bestFit="1" customWidth="1"/>
    <col min="11229" max="11229" width="32.28515625" style="104" customWidth="1"/>
    <col min="11230" max="11230" width="46.28515625" style="104" customWidth="1"/>
    <col min="11231" max="11231" width="19" style="104" customWidth="1"/>
    <col min="11232" max="11232" width="11.42578125" style="104"/>
    <col min="11233" max="11233" width="17.7109375" style="104" customWidth="1"/>
    <col min="11234" max="11234" width="11.42578125" style="104"/>
    <col min="11235" max="11235" width="22.28515625" style="104" customWidth="1"/>
    <col min="11236" max="11236" width="5.28515625" style="104" customWidth="1"/>
    <col min="11237" max="11237" width="36.28515625" style="104" customWidth="1"/>
    <col min="11238" max="11238" width="5.7109375" style="104" customWidth="1"/>
    <col min="11239" max="11239" width="11.42578125" style="104"/>
    <col min="11240" max="11240" width="20.7109375" style="104" customWidth="1"/>
    <col min="11241" max="11241" width="4.85546875" style="104" customWidth="1"/>
    <col min="11242" max="11242" width="11.42578125" style="104"/>
    <col min="11243" max="11243" width="24.7109375" style="104" customWidth="1"/>
    <col min="11244" max="11244" width="12.28515625" style="104" customWidth="1"/>
    <col min="11245" max="11245" width="11.42578125" style="104"/>
    <col min="11246" max="11246" width="3.42578125" style="104" customWidth="1"/>
    <col min="11247" max="11247" width="11.42578125" style="104"/>
    <col min="11248" max="11248" width="17.7109375" style="104" customWidth="1"/>
    <col min="11249" max="11249" width="3.42578125" style="104" customWidth="1"/>
    <col min="11250" max="11250" width="11.42578125" style="104"/>
    <col min="11251" max="11251" width="23.7109375" style="104" customWidth="1"/>
    <col min="11252" max="11252" width="10" style="104" customWidth="1"/>
    <col min="11253" max="11253" width="11.42578125" style="104"/>
    <col min="11254" max="11255" width="14.7109375" style="104" customWidth="1"/>
    <col min="11256" max="11256" width="12.85546875" style="104" customWidth="1"/>
    <col min="11257" max="11257" width="3.28515625" style="104" customWidth="1"/>
    <col min="11258" max="11258" width="30.28515625" style="104" customWidth="1"/>
    <col min="11259" max="11259" width="5" style="104" customWidth="1"/>
    <col min="11260" max="11260" width="11.42578125" style="104"/>
    <col min="11261" max="11261" width="14.28515625" style="104" customWidth="1"/>
    <col min="11262" max="11262" width="5.7109375" style="104" customWidth="1"/>
    <col min="11263" max="11263" width="11.42578125" style="104"/>
    <col min="11264" max="11264" width="17.28515625" style="104" customWidth="1"/>
    <col min="11265" max="11265" width="12.7109375" style="104" customWidth="1"/>
    <col min="11266" max="11266" width="11.42578125" style="104"/>
    <col min="11267" max="11267" width="5.28515625" style="104" customWidth="1"/>
    <col min="11268" max="11268" width="11.42578125" style="104"/>
    <col min="11269" max="11269" width="17" style="104" customWidth="1"/>
    <col min="11270" max="11270" width="6.28515625" style="104" customWidth="1"/>
    <col min="11271" max="11271" width="11.42578125" style="104"/>
    <col min="11272" max="11272" width="14.28515625" style="104" customWidth="1"/>
    <col min="11273" max="11273" width="7.5703125" style="104" customWidth="1"/>
    <col min="11274" max="11274" width="11.42578125" style="104"/>
    <col min="11275" max="11276" width="14.28515625" style="104" customWidth="1"/>
    <col min="11277" max="11277" width="20.85546875" style="104" customWidth="1"/>
    <col min="11278" max="11278" width="14.42578125" style="104" customWidth="1"/>
    <col min="11279" max="11279" width="15" style="104" customWidth="1"/>
    <col min="11280" max="11280" width="2.7109375" style="104" customWidth="1"/>
    <col min="11281" max="11281" width="11.7109375" style="104" customWidth="1"/>
    <col min="11282" max="11282" width="11.5703125" style="104" customWidth="1"/>
    <col min="11283" max="11283" width="2.28515625" style="104" customWidth="1"/>
    <col min="11284" max="11284" width="41" style="104" customWidth="1"/>
    <col min="11285" max="11285" width="14.28515625" style="104" customWidth="1"/>
    <col min="11286" max="11287" width="11.5703125" style="104" customWidth="1"/>
    <col min="11288" max="11288" width="21.85546875" style="104" customWidth="1"/>
    <col min="11289" max="11480" width="11.42578125" style="104"/>
    <col min="11481" max="11481" width="21.85546875" style="104" customWidth="1"/>
    <col min="11482" max="11482" width="13.85546875" style="104" customWidth="1"/>
    <col min="11483" max="11483" width="38.7109375" style="104" customWidth="1"/>
    <col min="11484" max="11484" width="3" style="104" bestFit="1" customWidth="1"/>
    <col min="11485" max="11485" width="32.28515625" style="104" customWidth="1"/>
    <col min="11486" max="11486" width="46.28515625" style="104" customWidth="1"/>
    <col min="11487" max="11487" width="19" style="104" customWidth="1"/>
    <col min="11488" max="11488" width="11.42578125" style="104"/>
    <col min="11489" max="11489" width="17.7109375" style="104" customWidth="1"/>
    <col min="11490" max="11490" width="11.42578125" style="104"/>
    <col min="11491" max="11491" width="22.28515625" style="104" customWidth="1"/>
    <col min="11492" max="11492" width="5.28515625" style="104" customWidth="1"/>
    <col min="11493" max="11493" width="36.28515625" style="104" customWidth="1"/>
    <col min="11494" max="11494" width="5.7109375" style="104" customWidth="1"/>
    <col min="11495" max="11495" width="11.42578125" style="104"/>
    <col min="11496" max="11496" width="20.7109375" style="104" customWidth="1"/>
    <col min="11497" max="11497" width="4.85546875" style="104" customWidth="1"/>
    <col min="11498" max="11498" width="11.42578125" style="104"/>
    <col min="11499" max="11499" width="24.7109375" style="104" customWidth="1"/>
    <col min="11500" max="11500" width="12.28515625" style="104" customWidth="1"/>
    <col min="11501" max="11501" width="11.42578125" style="104"/>
    <col min="11502" max="11502" width="3.42578125" style="104" customWidth="1"/>
    <col min="11503" max="11503" width="11.42578125" style="104"/>
    <col min="11504" max="11504" width="17.7109375" style="104" customWidth="1"/>
    <col min="11505" max="11505" width="3.42578125" style="104" customWidth="1"/>
    <col min="11506" max="11506" width="11.42578125" style="104"/>
    <col min="11507" max="11507" width="23.7109375" style="104" customWidth="1"/>
    <col min="11508" max="11508" width="10" style="104" customWidth="1"/>
    <col min="11509" max="11509" width="11.42578125" style="104"/>
    <col min="11510" max="11511" width="14.7109375" style="104" customWidth="1"/>
    <col min="11512" max="11512" width="12.85546875" style="104" customWidth="1"/>
    <col min="11513" max="11513" width="3.28515625" style="104" customWidth="1"/>
    <col min="11514" max="11514" width="30.28515625" style="104" customWidth="1"/>
    <col min="11515" max="11515" width="5" style="104" customWidth="1"/>
    <col min="11516" max="11516" width="11.42578125" style="104"/>
    <col min="11517" max="11517" width="14.28515625" style="104" customWidth="1"/>
    <col min="11518" max="11518" width="5.7109375" style="104" customWidth="1"/>
    <col min="11519" max="11519" width="11.42578125" style="104"/>
    <col min="11520" max="11520" width="17.28515625" style="104" customWidth="1"/>
    <col min="11521" max="11521" width="12.7109375" style="104" customWidth="1"/>
    <col min="11522" max="11522" width="11.42578125" style="104"/>
    <col min="11523" max="11523" width="5.28515625" style="104" customWidth="1"/>
    <col min="11524" max="11524" width="11.42578125" style="104"/>
    <col min="11525" max="11525" width="17" style="104" customWidth="1"/>
    <col min="11526" max="11526" width="6.28515625" style="104" customWidth="1"/>
    <col min="11527" max="11527" width="11.42578125" style="104"/>
    <col min="11528" max="11528" width="14.28515625" style="104" customWidth="1"/>
    <col min="11529" max="11529" width="7.5703125" style="104" customWidth="1"/>
    <col min="11530" max="11530" width="11.42578125" style="104"/>
    <col min="11531" max="11532" width="14.28515625" style="104" customWidth="1"/>
    <col min="11533" max="11533" width="20.85546875" style="104" customWidth="1"/>
    <col min="11534" max="11534" width="14.42578125" style="104" customWidth="1"/>
    <col min="11535" max="11535" width="15" style="104" customWidth="1"/>
    <col min="11536" max="11536" width="2.7109375" style="104" customWidth="1"/>
    <col min="11537" max="11537" width="11.7109375" style="104" customWidth="1"/>
    <col min="11538" max="11538" width="11.5703125" style="104" customWidth="1"/>
    <col min="11539" max="11539" width="2.28515625" style="104" customWidth="1"/>
    <col min="11540" max="11540" width="41" style="104" customWidth="1"/>
    <col min="11541" max="11541" width="14.28515625" style="104" customWidth="1"/>
    <col min="11542" max="11543" width="11.5703125" style="104" customWidth="1"/>
    <col min="11544" max="11544" width="21.85546875" style="104" customWidth="1"/>
    <col min="11545" max="11736" width="11.42578125" style="104"/>
    <col min="11737" max="11737" width="21.85546875" style="104" customWidth="1"/>
    <col min="11738" max="11738" width="13.85546875" style="104" customWidth="1"/>
    <col min="11739" max="11739" width="38.7109375" style="104" customWidth="1"/>
    <col min="11740" max="11740" width="3" style="104" bestFit="1" customWidth="1"/>
    <col min="11741" max="11741" width="32.28515625" style="104" customWidth="1"/>
    <col min="11742" max="11742" width="46.28515625" style="104" customWidth="1"/>
    <col min="11743" max="11743" width="19" style="104" customWidth="1"/>
    <col min="11744" max="11744" width="11.42578125" style="104"/>
    <col min="11745" max="11745" width="17.7109375" style="104" customWidth="1"/>
    <col min="11746" max="11746" width="11.42578125" style="104"/>
    <col min="11747" max="11747" width="22.28515625" style="104" customWidth="1"/>
    <col min="11748" max="11748" width="5.28515625" style="104" customWidth="1"/>
    <col min="11749" max="11749" width="36.28515625" style="104" customWidth="1"/>
    <col min="11750" max="11750" width="5.7109375" style="104" customWidth="1"/>
    <col min="11751" max="11751" width="11.42578125" style="104"/>
    <col min="11752" max="11752" width="20.7109375" style="104" customWidth="1"/>
    <col min="11753" max="11753" width="4.85546875" style="104" customWidth="1"/>
    <col min="11754" max="11754" width="11.42578125" style="104"/>
    <col min="11755" max="11755" width="24.7109375" style="104" customWidth="1"/>
    <col min="11756" max="11756" width="12.28515625" style="104" customWidth="1"/>
    <col min="11757" max="11757" width="11.42578125" style="104"/>
    <col min="11758" max="11758" width="3.42578125" style="104" customWidth="1"/>
    <col min="11759" max="11759" width="11.42578125" style="104"/>
    <col min="11760" max="11760" width="17.7109375" style="104" customWidth="1"/>
    <col min="11761" max="11761" width="3.42578125" style="104" customWidth="1"/>
    <col min="11762" max="11762" width="11.42578125" style="104"/>
    <col min="11763" max="11763" width="23.7109375" style="104" customWidth="1"/>
    <col min="11764" max="11764" width="10" style="104" customWidth="1"/>
    <col min="11765" max="11765" width="11.42578125" style="104"/>
    <col min="11766" max="11767" width="14.7109375" style="104" customWidth="1"/>
    <col min="11768" max="11768" width="12.85546875" style="104" customWidth="1"/>
    <col min="11769" max="11769" width="3.28515625" style="104" customWidth="1"/>
    <col min="11770" max="11770" width="30.28515625" style="104" customWidth="1"/>
    <col min="11771" max="11771" width="5" style="104" customWidth="1"/>
    <col min="11772" max="11772" width="11.42578125" style="104"/>
    <col min="11773" max="11773" width="14.28515625" style="104" customWidth="1"/>
    <col min="11774" max="11774" width="5.7109375" style="104" customWidth="1"/>
    <col min="11775" max="11775" width="11.42578125" style="104"/>
    <col min="11776" max="11776" width="17.28515625" style="104" customWidth="1"/>
    <col min="11777" max="11777" width="12.7109375" style="104" customWidth="1"/>
    <col min="11778" max="11778" width="11.42578125" style="104"/>
    <col min="11779" max="11779" width="5.28515625" style="104" customWidth="1"/>
    <col min="11780" max="11780" width="11.42578125" style="104"/>
    <col min="11781" max="11781" width="17" style="104" customWidth="1"/>
    <col min="11782" max="11782" width="6.28515625" style="104" customWidth="1"/>
    <col min="11783" max="11783" width="11.42578125" style="104"/>
    <col min="11784" max="11784" width="14.28515625" style="104" customWidth="1"/>
    <col min="11785" max="11785" width="7.5703125" style="104" customWidth="1"/>
    <col min="11786" max="11786" width="11.42578125" style="104"/>
    <col min="11787" max="11788" width="14.28515625" style="104" customWidth="1"/>
    <col min="11789" max="11789" width="20.85546875" style="104" customWidth="1"/>
    <col min="11790" max="11790" width="14.42578125" style="104" customWidth="1"/>
    <col min="11791" max="11791" width="15" style="104" customWidth="1"/>
    <col min="11792" max="11792" width="2.7109375" style="104" customWidth="1"/>
    <col min="11793" max="11793" width="11.7109375" style="104" customWidth="1"/>
    <col min="11794" max="11794" width="11.5703125" style="104" customWidth="1"/>
    <col min="11795" max="11795" width="2.28515625" style="104" customWidth="1"/>
    <col min="11796" max="11796" width="41" style="104" customWidth="1"/>
    <col min="11797" max="11797" width="14.28515625" style="104" customWidth="1"/>
    <col min="11798" max="11799" width="11.5703125" style="104" customWidth="1"/>
    <col min="11800" max="11800" width="21.85546875" style="104" customWidth="1"/>
    <col min="11801" max="11992" width="11.42578125" style="104"/>
    <col min="11993" max="11993" width="21.85546875" style="104" customWidth="1"/>
    <col min="11994" max="11994" width="13.85546875" style="104" customWidth="1"/>
    <col min="11995" max="11995" width="38.7109375" style="104" customWidth="1"/>
    <col min="11996" max="11996" width="3" style="104" bestFit="1" customWidth="1"/>
    <col min="11997" max="11997" width="32.28515625" style="104" customWidth="1"/>
    <col min="11998" max="11998" width="46.28515625" style="104" customWidth="1"/>
    <col min="11999" max="11999" width="19" style="104" customWidth="1"/>
    <col min="12000" max="12000" width="11.42578125" style="104"/>
    <col min="12001" max="12001" width="17.7109375" style="104" customWidth="1"/>
    <col min="12002" max="12002" width="11.42578125" style="104"/>
    <col min="12003" max="12003" width="22.28515625" style="104" customWidth="1"/>
    <col min="12004" max="12004" width="5.28515625" style="104" customWidth="1"/>
    <col min="12005" max="12005" width="36.28515625" style="104" customWidth="1"/>
    <col min="12006" max="12006" width="5.7109375" style="104" customWidth="1"/>
    <col min="12007" max="12007" width="11.42578125" style="104"/>
    <col min="12008" max="12008" width="20.7109375" style="104" customWidth="1"/>
    <col min="12009" max="12009" width="4.85546875" style="104" customWidth="1"/>
    <col min="12010" max="12010" width="11.42578125" style="104"/>
    <col min="12011" max="12011" width="24.7109375" style="104" customWidth="1"/>
    <col min="12012" max="12012" width="12.28515625" style="104" customWidth="1"/>
    <col min="12013" max="12013" width="11.42578125" style="104"/>
    <col min="12014" max="12014" width="3.42578125" style="104" customWidth="1"/>
    <col min="12015" max="12015" width="11.42578125" style="104"/>
    <col min="12016" max="12016" width="17.7109375" style="104" customWidth="1"/>
    <col min="12017" max="12017" width="3.42578125" style="104" customWidth="1"/>
    <col min="12018" max="12018" width="11.42578125" style="104"/>
    <col min="12019" max="12019" width="23.7109375" style="104" customWidth="1"/>
    <col min="12020" max="12020" width="10" style="104" customWidth="1"/>
    <col min="12021" max="12021" width="11.42578125" style="104"/>
    <col min="12022" max="12023" width="14.7109375" style="104" customWidth="1"/>
    <col min="12024" max="12024" width="12.85546875" style="104" customWidth="1"/>
    <col min="12025" max="12025" width="3.28515625" style="104" customWidth="1"/>
    <col min="12026" max="12026" width="30.28515625" style="104" customWidth="1"/>
    <col min="12027" max="12027" width="5" style="104" customWidth="1"/>
    <col min="12028" max="12028" width="11.42578125" style="104"/>
    <col min="12029" max="12029" width="14.28515625" style="104" customWidth="1"/>
    <col min="12030" max="12030" width="5.7109375" style="104" customWidth="1"/>
    <col min="12031" max="12031" width="11.42578125" style="104"/>
    <col min="12032" max="12032" width="17.28515625" style="104" customWidth="1"/>
    <col min="12033" max="12033" width="12.7109375" style="104" customWidth="1"/>
    <col min="12034" max="12034" width="11.42578125" style="104"/>
    <col min="12035" max="12035" width="5.28515625" style="104" customWidth="1"/>
    <col min="12036" max="12036" width="11.42578125" style="104"/>
    <col min="12037" max="12037" width="17" style="104" customWidth="1"/>
    <col min="12038" max="12038" width="6.28515625" style="104" customWidth="1"/>
    <col min="12039" max="12039" width="11.42578125" style="104"/>
    <col min="12040" max="12040" width="14.28515625" style="104" customWidth="1"/>
    <col min="12041" max="12041" width="7.5703125" style="104" customWidth="1"/>
    <col min="12042" max="12042" width="11.42578125" style="104"/>
    <col min="12043" max="12044" width="14.28515625" style="104" customWidth="1"/>
    <col min="12045" max="12045" width="20.85546875" style="104" customWidth="1"/>
    <col min="12046" max="12046" width="14.42578125" style="104" customWidth="1"/>
    <col min="12047" max="12047" width="15" style="104" customWidth="1"/>
    <col min="12048" max="12048" width="2.7109375" style="104" customWidth="1"/>
    <col min="12049" max="12049" width="11.7109375" style="104" customWidth="1"/>
    <col min="12050" max="12050" width="11.5703125" style="104" customWidth="1"/>
    <col min="12051" max="12051" width="2.28515625" style="104" customWidth="1"/>
    <col min="12052" max="12052" width="41" style="104" customWidth="1"/>
    <col min="12053" max="12053" width="14.28515625" style="104" customWidth="1"/>
    <col min="12054" max="12055" width="11.5703125" style="104" customWidth="1"/>
    <col min="12056" max="12056" width="21.85546875" style="104" customWidth="1"/>
    <col min="12057" max="12248" width="11.42578125" style="104"/>
    <col min="12249" max="12249" width="21.85546875" style="104" customWidth="1"/>
    <col min="12250" max="12250" width="13.85546875" style="104" customWidth="1"/>
    <col min="12251" max="12251" width="38.7109375" style="104" customWidth="1"/>
    <col min="12252" max="12252" width="3" style="104" bestFit="1" customWidth="1"/>
    <col min="12253" max="12253" width="32.28515625" style="104" customWidth="1"/>
    <col min="12254" max="12254" width="46.28515625" style="104" customWidth="1"/>
    <col min="12255" max="12255" width="19" style="104" customWidth="1"/>
    <col min="12256" max="12256" width="11.42578125" style="104"/>
    <col min="12257" max="12257" width="17.7109375" style="104" customWidth="1"/>
    <col min="12258" max="12258" width="11.42578125" style="104"/>
    <col min="12259" max="12259" width="22.28515625" style="104" customWidth="1"/>
    <col min="12260" max="12260" width="5.28515625" style="104" customWidth="1"/>
    <col min="12261" max="12261" width="36.28515625" style="104" customWidth="1"/>
    <col min="12262" max="12262" width="5.7109375" style="104" customWidth="1"/>
    <col min="12263" max="12263" width="11.42578125" style="104"/>
    <col min="12264" max="12264" width="20.7109375" style="104" customWidth="1"/>
    <col min="12265" max="12265" width="4.85546875" style="104" customWidth="1"/>
    <col min="12266" max="12266" width="11.42578125" style="104"/>
    <col min="12267" max="12267" width="24.7109375" style="104" customWidth="1"/>
    <col min="12268" max="12268" width="12.28515625" style="104" customWidth="1"/>
    <col min="12269" max="12269" width="11.42578125" style="104"/>
    <col min="12270" max="12270" width="3.42578125" style="104" customWidth="1"/>
    <col min="12271" max="12271" width="11.42578125" style="104"/>
    <col min="12272" max="12272" width="17.7109375" style="104" customWidth="1"/>
    <col min="12273" max="12273" width="3.42578125" style="104" customWidth="1"/>
    <col min="12274" max="12274" width="11.42578125" style="104"/>
    <col min="12275" max="12275" width="23.7109375" style="104" customWidth="1"/>
    <col min="12276" max="12276" width="10" style="104" customWidth="1"/>
    <col min="12277" max="12277" width="11.42578125" style="104"/>
    <col min="12278" max="12279" width="14.7109375" style="104" customWidth="1"/>
    <col min="12280" max="12280" width="12.85546875" style="104" customWidth="1"/>
    <col min="12281" max="12281" width="3.28515625" style="104" customWidth="1"/>
    <col min="12282" max="12282" width="30.28515625" style="104" customWidth="1"/>
    <col min="12283" max="12283" width="5" style="104" customWidth="1"/>
    <col min="12284" max="12284" width="11.42578125" style="104"/>
    <col min="12285" max="12285" width="14.28515625" style="104" customWidth="1"/>
    <col min="12286" max="12286" width="5.7109375" style="104" customWidth="1"/>
    <col min="12287" max="12287" width="11.42578125" style="104"/>
    <col min="12288" max="12288" width="17.28515625" style="104" customWidth="1"/>
    <col min="12289" max="12289" width="12.7109375" style="104" customWidth="1"/>
    <col min="12290" max="12290" width="11.42578125" style="104"/>
    <col min="12291" max="12291" width="5.28515625" style="104" customWidth="1"/>
    <col min="12292" max="12292" width="11.42578125" style="104"/>
    <col min="12293" max="12293" width="17" style="104" customWidth="1"/>
    <col min="12294" max="12294" width="6.28515625" style="104" customWidth="1"/>
    <col min="12295" max="12295" width="11.42578125" style="104"/>
    <col min="12296" max="12296" width="14.28515625" style="104" customWidth="1"/>
    <col min="12297" max="12297" width="7.5703125" style="104" customWidth="1"/>
    <col min="12298" max="12298" width="11.42578125" style="104"/>
    <col min="12299" max="12300" width="14.28515625" style="104" customWidth="1"/>
    <col min="12301" max="12301" width="20.85546875" style="104" customWidth="1"/>
    <col min="12302" max="12302" width="14.42578125" style="104" customWidth="1"/>
    <col min="12303" max="12303" width="15" style="104" customWidth="1"/>
    <col min="12304" max="12304" width="2.7109375" style="104" customWidth="1"/>
    <col min="12305" max="12305" width="11.7109375" style="104" customWidth="1"/>
    <col min="12306" max="12306" width="11.5703125" style="104" customWidth="1"/>
    <col min="12307" max="12307" width="2.28515625" style="104" customWidth="1"/>
    <col min="12308" max="12308" width="41" style="104" customWidth="1"/>
    <col min="12309" max="12309" width="14.28515625" style="104" customWidth="1"/>
    <col min="12310" max="12311" width="11.5703125" style="104" customWidth="1"/>
    <col min="12312" max="12312" width="21.85546875" style="104" customWidth="1"/>
    <col min="12313" max="12504" width="11.42578125" style="104"/>
    <col min="12505" max="12505" width="21.85546875" style="104" customWidth="1"/>
    <col min="12506" max="12506" width="13.85546875" style="104" customWidth="1"/>
    <col min="12507" max="12507" width="38.7109375" style="104" customWidth="1"/>
    <col min="12508" max="12508" width="3" style="104" bestFit="1" customWidth="1"/>
    <col min="12509" max="12509" width="32.28515625" style="104" customWidth="1"/>
    <col min="12510" max="12510" width="46.28515625" style="104" customWidth="1"/>
    <col min="12511" max="12511" width="19" style="104" customWidth="1"/>
    <col min="12512" max="12512" width="11.42578125" style="104"/>
    <col min="12513" max="12513" width="17.7109375" style="104" customWidth="1"/>
    <col min="12514" max="12514" width="11.42578125" style="104"/>
    <col min="12515" max="12515" width="22.28515625" style="104" customWidth="1"/>
    <col min="12516" max="12516" width="5.28515625" style="104" customWidth="1"/>
    <col min="12517" max="12517" width="36.28515625" style="104" customWidth="1"/>
    <col min="12518" max="12518" width="5.7109375" style="104" customWidth="1"/>
    <col min="12519" max="12519" width="11.42578125" style="104"/>
    <col min="12520" max="12520" width="20.7109375" style="104" customWidth="1"/>
    <col min="12521" max="12521" width="4.85546875" style="104" customWidth="1"/>
    <col min="12522" max="12522" width="11.42578125" style="104"/>
    <col min="12523" max="12523" width="24.7109375" style="104" customWidth="1"/>
    <col min="12524" max="12524" width="12.28515625" style="104" customWidth="1"/>
    <col min="12525" max="12525" width="11.42578125" style="104"/>
    <col min="12526" max="12526" width="3.42578125" style="104" customWidth="1"/>
    <col min="12527" max="12527" width="11.42578125" style="104"/>
    <col min="12528" max="12528" width="17.7109375" style="104" customWidth="1"/>
    <col min="12529" max="12529" width="3.42578125" style="104" customWidth="1"/>
    <col min="12530" max="12530" width="11.42578125" style="104"/>
    <col min="12531" max="12531" width="23.7109375" style="104" customWidth="1"/>
    <col min="12532" max="12532" width="10" style="104" customWidth="1"/>
    <col min="12533" max="12533" width="11.42578125" style="104"/>
    <col min="12534" max="12535" width="14.7109375" style="104" customWidth="1"/>
    <col min="12536" max="12536" width="12.85546875" style="104" customWidth="1"/>
    <col min="12537" max="12537" width="3.28515625" style="104" customWidth="1"/>
    <col min="12538" max="12538" width="30.28515625" style="104" customWidth="1"/>
    <col min="12539" max="12539" width="5" style="104" customWidth="1"/>
    <col min="12540" max="12540" width="11.42578125" style="104"/>
    <col min="12541" max="12541" width="14.28515625" style="104" customWidth="1"/>
    <col min="12542" max="12542" width="5.7109375" style="104" customWidth="1"/>
    <col min="12543" max="12543" width="11.42578125" style="104"/>
    <col min="12544" max="12544" width="17.28515625" style="104" customWidth="1"/>
    <col min="12545" max="12545" width="12.7109375" style="104" customWidth="1"/>
    <col min="12546" max="12546" width="11.42578125" style="104"/>
    <col min="12547" max="12547" width="5.28515625" style="104" customWidth="1"/>
    <col min="12548" max="12548" width="11.42578125" style="104"/>
    <col min="12549" max="12549" width="17" style="104" customWidth="1"/>
    <col min="12550" max="12550" width="6.28515625" style="104" customWidth="1"/>
    <col min="12551" max="12551" width="11.42578125" style="104"/>
    <col min="12552" max="12552" width="14.28515625" style="104" customWidth="1"/>
    <col min="12553" max="12553" width="7.5703125" style="104" customWidth="1"/>
    <col min="12554" max="12554" width="11.42578125" style="104"/>
    <col min="12555" max="12556" width="14.28515625" style="104" customWidth="1"/>
    <col min="12557" max="12557" width="20.85546875" style="104" customWidth="1"/>
    <col min="12558" max="12558" width="14.42578125" style="104" customWidth="1"/>
    <col min="12559" max="12559" width="15" style="104" customWidth="1"/>
    <col min="12560" max="12560" width="2.7109375" style="104" customWidth="1"/>
    <col min="12561" max="12561" width="11.7109375" style="104" customWidth="1"/>
    <col min="12562" max="12562" width="11.5703125" style="104" customWidth="1"/>
    <col min="12563" max="12563" width="2.28515625" style="104" customWidth="1"/>
    <col min="12564" max="12564" width="41" style="104" customWidth="1"/>
    <col min="12565" max="12565" width="14.28515625" style="104" customWidth="1"/>
    <col min="12566" max="12567" width="11.5703125" style="104" customWidth="1"/>
    <col min="12568" max="12568" width="21.85546875" style="104" customWidth="1"/>
    <col min="12569" max="12760" width="11.42578125" style="104"/>
    <col min="12761" max="12761" width="21.85546875" style="104" customWidth="1"/>
    <col min="12762" max="12762" width="13.85546875" style="104" customWidth="1"/>
    <col min="12763" max="12763" width="38.7109375" style="104" customWidth="1"/>
    <col min="12764" max="12764" width="3" style="104" bestFit="1" customWidth="1"/>
    <col min="12765" max="12765" width="32.28515625" style="104" customWidth="1"/>
    <col min="12766" max="12766" width="46.28515625" style="104" customWidth="1"/>
    <col min="12767" max="12767" width="19" style="104" customWidth="1"/>
    <col min="12768" max="12768" width="11.42578125" style="104"/>
    <col min="12769" max="12769" width="17.7109375" style="104" customWidth="1"/>
    <col min="12770" max="12770" width="11.42578125" style="104"/>
    <col min="12771" max="12771" width="22.28515625" style="104" customWidth="1"/>
    <col min="12772" max="12772" width="5.28515625" style="104" customWidth="1"/>
    <col min="12773" max="12773" width="36.28515625" style="104" customWidth="1"/>
    <col min="12774" max="12774" width="5.7109375" style="104" customWidth="1"/>
    <col min="12775" max="12775" width="11.42578125" style="104"/>
    <col min="12776" max="12776" width="20.7109375" style="104" customWidth="1"/>
    <col min="12777" max="12777" width="4.85546875" style="104" customWidth="1"/>
    <col min="12778" max="12778" width="11.42578125" style="104"/>
    <col min="12779" max="12779" width="24.7109375" style="104" customWidth="1"/>
    <col min="12780" max="12780" width="12.28515625" style="104" customWidth="1"/>
    <col min="12781" max="12781" width="11.42578125" style="104"/>
    <col min="12782" max="12782" width="3.42578125" style="104" customWidth="1"/>
    <col min="12783" max="12783" width="11.42578125" style="104"/>
    <col min="12784" max="12784" width="17.7109375" style="104" customWidth="1"/>
    <col min="12785" max="12785" width="3.42578125" style="104" customWidth="1"/>
    <col min="12786" max="12786" width="11.42578125" style="104"/>
    <col min="12787" max="12787" width="23.7109375" style="104" customWidth="1"/>
    <col min="12788" max="12788" width="10" style="104" customWidth="1"/>
    <col min="12789" max="12789" width="11.42578125" style="104"/>
    <col min="12790" max="12791" width="14.7109375" style="104" customWidth="1"/>
    <col min="12792" max="12792" width="12.85546875" style="104" customWidth="1"/>
    <col min="12793" max="12793" width="3.28515625" style="104" customWidth="1"/>
    <col min="12794" max="12794" width="30.28515625" style="104" customWidth="1"/>
    <col min="12795" max="12795" width="5" style="104" customWidth="1"/>
    <col min="12796" max="12796" width="11.42578125" style="104"/>
    <col min="12797" max="12797" width="14.28515625" style="104" customWidth="1"/>
    <col min="12798" max="12798" width="5.7109375" style="104" customWidth="1"/>
    <col min="12799" max="12799" width="11.42578125" style="104"/>
    <col min="12800" max="12800" width="17.28515625" style="104" customWidth="1"/>
    <col min="12801" max="12801" width="12.7109375" style="104" customWidth="1"/>
    <col min="12802" max="12802" width="11.42578125" style="104"/>
    <col min="12803" max="12803" width="5.28515625" style="104" customWidth="1"/>
    <col min="12804" max="12804" width="11.42578125" style="104"/>
    <col min="12805" max="12805" width="17" style="104" customWidth="1"/>
    <col min="12806" max="12806" width="6.28515625" style="104" customWidth="1"/>
    <col min="12807" max="12807" width="11.42578125" style="104"/>
    <col min="12808" max="12808" width="14.28515625" style="104" customWidth="1"/>
    <col min="12809" max="12809" width="7.5703125" style="104" customWidth="1"/>
    <col min="12810" max="12810" width="11.42578125" style="104"/>
    <col min="12811" max="12812" width="14.28515625" style="104" customWidth="1"/>
    <col min="12813" max="12813" width="20.85546875" style="104" customWidth="1"/>
    <col min="12814" max="12814" width="14.42578125" style="104" customWidth="1"/>
    <col min="12815" max="12815" width="15" style="104" customWidth="1"/>
    <col min="12816" max="12816" width="2.7109375" style="104" customWidth="1"/>
    <col min="12817" max="12817" width="11.7109375" style="104" customWidth="1"/>
    <col min="12818" max="12818" width="11.5703125" style="104" customWidth="1"/>
    <col min="12819" max="12819" width="2.28515625" style="104" customWidth="1"/>
    <col min="12820" max="12820" width="41" style="104" customWidth="1"/>
    <col min="12821" max="12821" width="14.28515625" style="104" customWidth="1"/>
    <col min="12822" max="12823" width="11.5703125" style="104" customWidth="1"/>
    <col min="12824" max="12824" width="21.85546875" style="104" customWidth="1"/>
    <col min="12825" max="13016" width="11.42578125" style="104"/>
    <col min="13017" max="13017" width="21.85546875" style="104" customWidth="1"/>
    <col min="13018" max="13018" width="13.85546875" style="104" customWidth="1"/>
    <col min="13019" max="13019" width="38.7109375" style="104" customWidth="1"/>
    <col min="13020" max="13020" width="3" style="104" bestFit="1" customWidth="1"/>
    <col min="13021" max="13021" width="32.28515625" style="104" customWidth="1"/>
    <col min="13022" max="13022" width="46.28515625" style="104" customWidth="1"/>
    <col min="13023" max="13023" width="19" style="104" customWidth="1"/>
    <col min="13024" max="13024" width="11.42578125" style="104"/>
    <col min="13025" max="13025" width="17.7109375" style="104" customWidth="1"/>
    <col min="13026" max="13026" width="11.42578125" style="104"/>
    <col min="13027" max="13027" width="22.28515625" style="104" customWidth="1"/>
    <col min="13028" max="13028" width="5.28515625" style="104" customWidth="1"/>
    <col min="13029" max="13029" width="36.28515625" style="104" customWidth="1"/>
    <col min="13030" max="13030" width="5.7109375" style="104" customWidth="1"/>
    <col min="13031" max="13031" width="11.42578125" style="104"/>
    <col min="13032" max="13032" width="20.7109375" style="104" customWidth="1"/>
    <col min="13033" max="13033" width="4.85546875" style="104" customWidth="1"/>
    <col min="13034" max="13034" width="11.42578125" style="104"/>
    <col min="13035" max="13035" width="24.7109375" style="104" customWidth="1"/>
    <col min="13036" max="13036" width="12.28515625" style="104" customWidth="1"/>
    <col min="13037" max="13037" width="11.42578125" style="104"/>
    <col min="13038" max="13038" width="3.42578125" style="104" customWidth="1"/>
    <col min="13039" max="13039" width="11.42578125" style="104"/>
    <col min="13040" max="13040" width="17.7109375" style="104" customWidth="1"/>
    <col min="13041" max="13041" width="3.42578125" style="104" customWidth="1"/>
    <col min="13042" max="13042" width="11.42578125" style="104"/>
    <col min="13043" max="13043" width="23.7109375" style="104" customWidth="1"/>
    <col min="13044" max="13044" width="10" style="104" customWidth="1"/>
    <col min="13045" max="13045" width="11.42578125" style="104"/>
    <col min="13046" max="13047" width="14.7109375" style="104" customWidth="1"/>
    <col min="13048" max="13048" width="12.85546875" style="104" customWidth="1"/>
    <col min="13049" max="13049" width="3.28515625" style="104" customWidth="1"/>
    <col min="13050" max="13050" width="30.28515625" style="104" customWidth="1"/>
    <col min="13051" max="13051" width="5" style="104" customWidth="1"/>
    <col min="13052" max="13052" width="11.42578125" style="104"/>
    <col min="13053" max="13053" width="14.28515625" style="104" customWidth="1"/>
    <col min="13054" max="13054" width="5.7109375" style="104" customWidth="1"/>
    <col min="13055" max="13055" width="11.42578125" style="104"/>
    <col min="13056" max="13056" width="17.28515625" style="104" customWidth="1"/>
    <col min="13057" max="13057" width="12.7109375" style="104" customWidth="1"/>
    <col min="13058" max="13058" width="11.42578125" style="104"/>
    <col min="13059" max="13059" width="5.28515625" style="104" customWidth="1"/>
    <col min="13060" max="13060" width="11.42578125" style="104"/>
    <col min="13061" max="13061" width="17" style="104" customWidth="1"/>
    <col min="13062" max="13062" width="6.28515625" style="104" customWidth="1"/>
    <col min="13063" max="13063" width="11.42578125" style="104"/>
    <col min="13064" max="13064" width="14.28515625" style="104" customWidth="1"/>
    <col min="13065" max="13065" width="7.5703125" style="104" customWidth="1"/>
    <col min="13066" max="13066" width="11.42578125" style="104"/>
    <col min="13067" max="13068" width="14.28515625" style="104" customWidth="1"/>
    <col min="13069" max="13069" width="20.85546875" style="104" customWidth="1"/>
    <col min="13070" max="13070" width="14.42578125" style="104" customWidth="1"/>
    <col min="13071" max="13071" width="15" style="104" customWidth="1"/>
    <col min="13072" max="13072" width="2.7109375" style="104" customWidth="1"/>
    <col min="13073" max="13073" width="11.7109375" style="104" customWidth="1"/>
    <col min="13074" max="13074" width="11.5703125" style="104" customWidth="1"/>
    <col min="13075" max="13075" width="2.28515625" style="104" customWidth="1"/>
    <col min="13076" max="13076" width="41" style="104" customWidth="1"/>
    <col min="13077" max="13077" width="14.28515625" style="104" customWidth="1"/>
    <col min="13078" max="13079" width="11.5703125" style="104" customWidth="1"/>
    <col min="13080" max="13080" width="21.85546875" style="104" customWidth="1"/>
    <col min="13081" max="13272" width="11.42578125" style="104"/>
    <col min="13273" max="13273" width="21.85546875" style="104" customWidth="1"/>
    <col min="13274" max="13274" width="13.85546875" style="104" customWidth="1"/>
    <col min="13275" max="13275" width="38.7109375" style="104" customWidth="1"/>
    <col min="13276" max="13276" width="3" style="104" bestFit="1" customWidth="1"/>
    <col min="13277" max="13277" width="32.28515625" style="104" customWidth="1"/>
    <col min="13278" max="13278" width="46.28515625" style="104" customWidth="1"/>
    <col min="13279" max="13279" width="19" style="104" customWidth="1"/>
    <col min="13280" max="13280" width="11.42578125" style="104"/>
    <col min="13281" max="13281" width="17.7109375" style="104" customWidth="1"/>
    <col min="13282" max="13282" width="11.42578125" style="104"/>
    <col min="13283" max="13283" width="22.28515625" style="104" customWidth="1"/>
    <col min="13284" max="13284" width="5.28515625" style="104" customWidth="1"/>
    <col min="13285" max="13285" width="36.28515625" style="104" customWidth="1"/>
    <col min="13286" max="13286" width="5.7109375" style="104" customWidth="1"/>
    <col min="13287" max="13287" width="11.42578125" style="104"/>
    <col min="13288" max="13288" width="20.7109375" style="104" customWidth="1"/>
    <col min="13289" max="13289" width="4.85546875" style="104" customWidth="1"/>
    <col min="13290" max="13290" width="11.42578125" style="104"/>
    <col min="13291" max="13291" width="24.7109375" style="104" customWidth="1"/>
    <col min="13292" max="13292" width="12.28515625" style="104" customWidth="1"/>
    <col min="13293" max="13293" width="11.42578125" style="104"/>
    <col min="13294" max="13294" width="3.42578125" style="104" customWidth="1"/>
    <col min="13295" max="13295" width="11.42578125" style="104"/>
    <col min="13296" max="13296" width="17.7109375" style="104" customWidth="1"/>
    <col min="13297" max="13297" width="3.42578125" style="104" customWidth="1"/>
    <col min="13298" max="13298" width="11.42578125" style="104"/>
    <col min="13299" max="13299" width="23.7109375" style="104" customWidth="1"/>
    <col min="13300" max="13300" width="10" style="104" customWidth="1"/>
    <col min="13301" max="13301" width="11.42578125" style="104"/>
    <col min="13302" max="13303" width="14.7109375" style="104" customWidth="1"/>
    <col min="13304" max="13304" width="12.85546875" style="104" customWidth="1"/>
    <col min="13305" max="13305" width="3.28515625" style="104" customWidth="1"/>
    <col min="13306" max="13306" width="30.28515625" style="104" customWidth="1"/>
    <col min="13307" max="13307" width="5" style="104" customWidth="1"/>
    <col min="13308" max="13308" width="11.42578125" style="104"/>
    <col min="13309" max="13309" width="14.28515625" style="104" customWidth="1"/>
    <col min="13310" max="13310" width="5.7109375" style="104" customWidth="1"/>
    <col min="13311" max="13311" width="11.42578125" style="104"/>
    <col min="13312" max="13312" width="17.28515625" style="104" customWidth="1"/>
    <col min="13313" max="13313" width="12.7109375" style="104" customWidth="1"/>
    <col min="13314" max="13314" width="11.42578125" style="104"/>
    <col min="13315" max="13315" width="5.28515625" style="104" customWidth="1"/>
    <col min="13316" max="13316" width="11.42578125" style="104"/>
    <col min="13317" max="13317" width="17" style="104" customWidth="1"/>
    <col min="13318" max="13318" width="6.28515625" style="104" customWidth="1"/>
    <col min="13319" max="13319" width="11.42578125" style="104"/>
    <col min="13320" max="13320" width="14.28515625" style="104" customWidth="1"/>
    <col min="13321" max="13321" width="7.5703125" style="104" customWidth="1"/>
    <col min="13322" max="13322" width="11.42578125" style="104"/>
    <col min="13323" max="13324" width="14.28515625" style="104" customWidth="1"/>
    <col min="13325" max="13325" width="20.85546875" style="104" customWidth="1"/>
    <col min="13326" max="13326" width="14.42578125" style="104" customWidth="1"/>
    <col min="13327" max="13327" width="15" style="104" customWidth="1"/>
    <col min="13328" max="13328" width="2.7109375" style="104" customWidth="1"/>
    <col min="13329" max="13329" width="11.7109375" style="104" customWidth="1"/>
    <col min="13330" max="13330" width="11.5703125" style="104" customWidth="1"/>
    <col min="13331" max="13331" width="2.28515625" style="104" customWidth="1"/>
    <col min="13332" max="13332" width="41" style="104" customWidth="1"/>
    <col min="13333" max="13333" width="14.28515625" style="104" customWidth="1"/>
    <col min="13334" max="13335" width="11.5703125" style="104" customWidth="1"/>
    <col min="13336" max="13336" width="21.85546875" style="104" customWidth="1"/>
    <col min="13337" max="13528" width="11.42578125" style="104"/>
    <col min="13529" max="13529" width="21.85546875" style="104" customWidth="1"/>
    <col min="13530" max="13530" width="13.85546875" style="104" customWidth="1"/>
    <col min="13531" max="13531" width="38.7109375" style="104" customWidth="1"/>
    <col min="13532" max="13532" width="3" style="104" bestFit="1" customWidth="1"/>
    <col min="13533" max="13533" width="32.28515625" style="104" customWidth="1"/>
    <col min="13534" max="13534" width="46.28515625" style="104" customWidth="1"/>
    <col min="13535" max="13535" width="19" style="104" customWidth="1"/>
    <col min="13536" max="13536" width="11.42578125" style="104"/>
    <col min="13537" max="13537" width="17.7109375" style="104" customWidth="1"/>
    <col min="13538" max="13538" width="11.42578125" style="104"/>
    <col min="13539" max="13539" width="22.28515625" style="104" customWidth="1"/>
    <col min="13540" max="13540" width="5.28515625" style="104" customWidth="1"/>
    <col min="13541" max="13541" width="36.28515625" style="104" customWidth="1"/>
    <col min="13542" max="13542" width="5.7109375" style="104" customWidth="1"/>
    <col min="13543" max="13543" width="11.42578125" style="104"/>
    <col min="13544" max="13544" width="20.7109375" style="104" customWidth="1"/>
    <col min="13545" max="13545" width="4.85546875" style="104" customWidth="1"/>
    <col min="13546" max="13546" width="11.42578125" style="104"/>
    <col min="13547" max="13547" width="24.7109375" style="104" customWidth="1"/>
    <col min="13548" max="13548" width="12.28515625" style="104" customWidth="1"/>
    <col min="13549" max="13549" width="11.42578125" style="104"/>
    <col min="13550" max="13550" width="3.42578125" style="104" customWidth="1"/>
    <col min="13551" max="13551" width="11.42578125" style="104"/>
    <col min="13552" max="13552" width="17.7109375" style="104" customWidth="1"/>
    <col min="13553" max="13553" width="3.42578125" style="104" customWidth="1"/>
    <col min="13554" max="13554" width="11.42578125" style="104"/>
    <col min="13555" max="13555" width="23.7109375" style="104" customWidth="1"/>
    <col min="13556" max="13556" width="10" style="104" customWidth="1"/>
    <col min="13557" max="13557" width="11.42578125" style="104"/>
    <col min="13558" max="13559" width="14.7109375" style="104" customWidth="1"/>
    <col min="13560" max="13560" width="12.85546875" style="104" customWidth="1"/>
    <col min="13561" max="13561" width="3.28515625" style="104" customWidth="1"/>
    <col min="13562" max="13562" width="30.28515625" style="104" customWidth="1"/>
    <col min="13563" max="13563" width="5" style="104" customWidth="1"/>
    <col min="13564" max="13564" width="11.42578125" style="104"/>
    <col min="13565" max="13565" width="14.28515625" style="104" customWidth="1"/>
    <col min="13566" max="13566" width="5.7109375" style="104" customWidth="1"/>
    <col min="13567" max="13567" width="11.42578125" style="104"/>
    <col min="13568" max="13568" width="17.28515625" style="104" customWidth="1"/>
    <col min="13569" max="13569" width="12.7109375" style="104" customWidth="1"/>
    <col min="13570" max="13570" width="11.42578125" style="104"/>
    <col min="13571" max="13571" width="5.28515625" style="104" customWidth="1"/>
    <col min="13572" max="13572" width="11.42578125" style="104"/>
    <col min="13573" max="13573" width="17" style="104" customWidth="1"/>
    <col min="13574" max="13574" width="6.28515625" style="104" customWidth="1"/>
    <col min="13575" max="13575" width="11.42578125" style="104"/>
    <col min="13576" max="13576" width="14.28515625" style="104" customWidth="1"/>
    <col min="13577" max="13577" width="7.5703125" style="104" customWidth="1"/>
    <col min="13578" max="13578" width="11.42578125" style="104"/>
    <col min="13579" max="13580" width="14.28515625" style="104" customWidth="1"/>
    <col min="13581" max="13581" width="20.85546875" style="104" customWidth="1"/>
    <col min="13582" max="13582" width="14.42578125" style="104" customWidth="1"/>
    <col min="13583" max="13583" width="15" style="104" customWidth="1"/>
    <col min="13584" max="13584" width="2.7109375" style="104" customWidth="1"/>
    <col min="13585" max="13585" width="11.7109375" style="104" customWidth="1"/>
    <col min="13586" max="13586" width="11.5703125" style="104" customWidth="1"/>
    <col min="13587" max="13587" width="2.28515625" style="104" customWidth="1"/>
    <col min="13588" max="13588" width="41" style="104" customWidth="1"/>
    <col min="13589" max="13589" width="14.28515625" style="104" customWidth="1"/>
    <col min="13590" max="13591" width="11.5703125" style="104" customWidth="1"/>
    <col min="13592" max="13592" width="21.85546875" style="104" customWidth="1"/>
    <col min="13593" max="13784" width="11.42578125" style="104"/>
    <col min="13785" max="13785" width="21.85546875" style="104" customWidth="1"/>
    <col min="13786" max="13786" width="13.85546875" style="104" customWidth="1"/>
    <col min="13787" max="13787" width="38.7109375" style="104" customWidth="1"/>
    <col min="13788" max="13788" width="3" style="104" bestFit="1" customWidth="1"/>
    <col min="13789" max="13789" width="32.28515625" style="104" customWidth="1"/>
    <col min="13790" max="13790" width="46.28515625" style="104" customWidth="1"/>
    <col min="13791" max="13791" width="19" style="104" customWidth="1"/>
    <col min="13792" max="13792" width="11.42578125" style="104"/>
    <col min="13793" max="13793" width="17.7109375" style="104" customWidth="1"/>
    <col min="13794" max="13794" width="11.42578125" style="104"/>
    <col min="13795" max="13795" width="22.28515625" style="104" customWidth="1"/>
    <col min="13796" max="13796" width="5.28515625" style="104" customWidth="1"/>
    <col min="13797" max="13797" width="36.28515625" style="104" customWidth="1"/>
    <col min="13798" max="13798" width="5.7109375" style="104" customWidth="1"/>
    <col min="13799" max="13799" width="11.42578125" style="104"/>
    <col min="13800" max="13800" width="20.7109375" style="104" customWidth="1"/>
    <col min="13801" max="13801" width="4.85546875" style="104" customWidth="1"/>
    <col min="13802" max="13802" width="11.42578125" style="104"/>
    <col min="13803" max="13803" width="24.7109375" style="104" customWidth="1"/>
    <col min="13804" max="13804" width="12.28515625" style="104" customWidth="1"/>
    <col min="13805" max="13805" width="11.42578125" style="104"/>
    <col min="13806" max="13806" width="3.42578125" style="104" customWidth="1"/>
    <col min="13807" max="13807" width="11.42578125" style="104"/>
    <col min="13808" max="13808" width="17.7109375" style="104" customWidth="1"/>
    <col min="13809" max="13809" width="3.42578125" style="104" customWidth="1"/>
    <col min="13810" max="13810" width="11.42578125" style="104"/>
    <col min="13811" max="13811" width="23.7109375" style="104" customWidth="1"/>
    <col min="13812" max="13812" width="10" style="104" customWidth="1"/>
    <col min="13813" max="13813" width="11.42578125" style="104"/>
    <col min="13814" max="13815" width="14.7109375" style="104" customWidth="1"/>
    <col min="13816" max="13816" width="12.85546875" style="104" customWidth="1"/>
    <col min="13817" max="13817" width="3.28515625" style="104" customWidth="1"/>
    <col min="13818" max="13818" width="30.28515625" style="104" customWidth="1"/>
    <col min="13819" max="13819" width="5" style="104" customWidth="1"/>
    <col min="13820" max="13820" width="11.42578125" style="104"/>
    <col min="13821" max="13821" width="14.28515625" style="104" customWidth="1"/>
    <col min="13822" max="13822" width="5.7109375" style="104" customWidth="1"/>
    <col min="13823" max="13823" width="11.42578125" style="104"/>
    <col min="13824" max="13824" width="17.28515625" style="104" customWidth="1"/>
    <col min="13825" max="13825" width="12.7109375" style="104" customWidth="1"/>
    <col min="13826" max="13826" width="11.42578125" style="104"/>
    <col min="13827" max="13827" width="5.28515625" style="104" customWidth="1"/>
    <col min="13828" max="13828" width="11.42578125" style="104"/>
    <col min="13829" max="13829" width="17" style="104" customWidth="1"/>
    <col min="13830" max="13830" width="6.28515625" style="104" customWidth="1"/>
    <col min="13831" max="13831" width="11.42578125" style="104"/>
    <col min="13832" max="13832" width="14.28515625" style="104" customWidth="1"/>
    <col min="13833" max="13833" width="7.5703125" style="104" customWidth="1"/>
    <col min="13834" max="13834" width="11.42578125" style="104"/>
    <col min="13835" max="13836" width="14.28515625" style="104" customWidth="1"/>
    <col min="13837" max="13837" width="20.85546875" style="104" customWidth="1"/>
    <col min="13838" max="13838" width="14.42578125" style="104" customWidth="1"/>
    <col min="13839" max="13839" width="15" style="104" customWidth="1"/>
    <col min="13840" max="13840" width="2.7109375" style="104" customWidth="1"/>
    <col min="13841" max="13841" width="11.7109375" style="104" customWidth="1"/>
    <col min="13842" max="13842" width="11.5703125" style="104" customWidth="1"/>
    <col min="13843" max="13843" width="2.28515625" style="104" customWidth="1"/>
    <col min="13844" max="13844" width="41" style="104" customWidth="1"/>
    <col min="13845" max="13845" width="14.28515625" style="104" customWidth="1"/>
    <col min="13846" max="13847" width="11.5703125" style="104" customWidth="1"/>
    <col min="13848" max="13848" width="21.85546875" style="104" customWidth="1"/>
    <col min="13849" max="14040" width="11.42578125" style="104"/>
    <col min="14041" max="14041" width="21.85546875" style="104" customWidth="1"/>
    <col min="14042" max="14042" width="13.85546875" style="104" customWidth="1"/>
    <col min="14043" max="14043" width="38.7109375" style="104" customWidth="1"/>
    <col min="14044" max="14044" width="3" style="104" bestFit="1" customWidth="1"/>
    <col min="14045" max="14045" width="32.28515625" style="104" customWidth="1"/>
    <col min="14046" max="14046" width="46.28515625" style="104" customWidth="1"/>
    <col min="14047" max="14047" width="19" style="104" customWidth="1"/>
    <col min="14048" max="14048" width="11.42578125" style="104"/>
    <col min="14049" max="14049" width="17.7109375" style="104" customWidth="1"/>
    <col min="14050" max="14050" width="11.42578125" style="104"/>
    <col min="14051" max="14051" width="22.28515625" style="104" customWidth="1"/>
    <col min="14052" max="14052" width="5.28515625" style="104" customWidth="1"/>
    <col min="14053" max="14053" width="36.28515625" style="104" customWidth="1"/>
    <col min="14054" max="14054" width="5.7109375" style="104" customWidth="1"/>
    <col min="14055" max="14055" width="11.42578125" style="104"/>
    <col min="14056" max="14056" width="20.7109375" style="104" customWidth="1"/>
    <col min="14057" max="14057" width="4.85546875" style="104" customWidth="1"/>
    <col min="14058" max="14058" width="11.42578125" style="104"/>
    <col min="14059" max="14059" width="24.7109375" style="104" customWidth="1"/>
    <col min="14060" max="14060" width="12.28515625" style="104" customWidth="1"/>
    <col min="14061" max="14061" width="11.42578125" style="104"/>
    <col min="14062" max="14062" width="3.42578125" style="104" customWidth="1"/>
    <col min="14063" max="14063" width="11.42578125" style="104"/>
    <col min="14064" max="14064" width="17.7109375" style="104" customWidth="1"/>
    <col min="14065" max="14065" width="3.42578125" style="104" customWidth="1"/>
    <col min="14066" max="14066" width="11.42578125" style="104"/>
    <col min="14067" max="14067" width="23.7109375" style="104" customWidth="1"/>
    <col min="14068" max="14068" width="10" style="104" customWidth="1"/>
    <col min="14069" max="14069" width="11.42578125" style="104"/>
    <col min="14070" max="14071" width="14.7109375" style="104" customWidth="1"/>
    <col min="14072" max="14072" width="12.85546875" style="104" customWidth="1"/>
    <col min="14073" max="14073" width="3.28515625" style="104" customWidth="1"/>
    <col min="14074" max="14074" width="30.28515625" style="104" customWidth="1"/>
    <col min="14075" max="14075" width="5" style="104" customWidth="1"/>
    <col min="14076" max="14076" width="11.42578125" style="104"/>
    <col min="14077" max="14077" width="14.28515625" style="104" customWidth="1"/>
    <col min="14078" max="14078" width="5.7109375" style="104" customWidth="1"/>
    <col min="14079" max="14079" width="11.42578125" style="104"/>
    <col min="14080" max="14080" width="17.28515625" style="104" customWidth="1"/>
    <col min="14081" max="14081" width="12.7109375" style="104" customWidth="1"/>
    <col min="14082" max="14082" width="11.42578125" style="104"/>
    <col min="14083" max="14083" width="5.28515625" style="104" customWidth="1"/>
    <col min="14084" max="14084" width="11.42578125" style="104"/>
    <col min="14085" max="14085" width="17" style="104" customWidth="1"/>
    <col min="14086" max="14086" width="6.28515625" style="104" customWidth="1"/>
    <col min="14087" max="14087" width="11.42578125" style="104"/>
    <col min="14088" max="14088" width="14.28515625" style="104" customWidth="1"/>
    <col min="14089" max="14089" width="7.5703125" style="104" customWidth="1"/>
    <col min="14090" max="14090" width="11.42578125" style="104"/>
    <col min="14091" max="14092" width="14.28515625" style="104" customWidth="1"/>
    <col min="14093" max="14093" width="20.85546875" style="104" customWidth="1"/>
    <col min="14094" max="14094" width="14.42578125" style="104" customWidth="1"/>
    <col min="14095" max="14095" width="15" style="104" customWidth="1"/>
    <col min="14096" max="14096" width="2.7109375" style="104" customWidth="1"/>
    <col min="14097" max="14097" width="11.7109375" style="104" customWidth="1"/>
    <col min="14098" max="14098" width="11.5703125" style="104" customWidth="1"/>
    <col min="14099" max="14099" width="2.28515625" style="104" customWidth="1"/>
    <col min="14100" max="14100" width="41" style="104" customWidth="1"/>
    <col min="14101" max="14101" width="14.28515625" style="104" customWidth="1"/>
    <col min="14102" max="14103" width="11.5703125" style="104" customWidth="1"/>
    <col min="14104" max="14104" width="21.85546875" style="104" customWidth="1"/>
    <col min="14105" max="14296" width="11.42578125" style="104"/>
    <col min="14297" max="14297" width="21.85546875" style="104" customWidth="1"/>
    <col min="14298" max="14298" width="13.85546875" style="104" customWidth="1"/>
    <col min="14299" max="14299" width="38.7109375" style="104" customWidth="1"/>
    <col min="14300" max="14300" width="3" style="104" bestFit="1" customWidth="1"/>
    <col min="14301" max="14301" width="32.28515625" style="104" customWidth="1"/>
    <col min="14302" max="14302" width="46.28515625" style="104" customWidth="1"/>
    <col min="14303" max="14303" width="19" style="104" customWidth="1"/>
    <col min="14304" max="14304" width="11.42578125" style="104"/>
    <col min="14305" max="14305" width="17.7109375" style="104" customWidth="1"/>
    <col min="14306" max="14306" width="11.42578125" style="104"/>
    <col min="14307" max="14307" width="22.28515625" style="104" customWidth="1"/>
    <col min="14308" max="14308" width="5.28515625" style="104" customWidth="1"/>
    <col min="14309" max="14309" width="36.28515625" style="104" customWidth="1"/>
    <col min="14310" max="14310" width="5.7109375" style="104" customWidth="1"/>
    <col min="14311" max="14311" width="11.42578125" style="104"/>
    <col min="14312" max="14312" width="20.7109375" style="104" customWidth="1"/>
    <col min="14313" max="14313" width="4.85546875" style="104" customWidth="1"/>
    <col min="14314" max="14314" width="11.42578125" style="104"/>
    <col min="14315" max="14315" width="24.7109375" style="104" customWidth="1"/>
    <col min="14316" max="14316" width="12.28515625" style="104" customWidth="1"/>
    <col min="14317" max="14317" width="11.42578125" style="104"/>
    <col min="14318" max="14318" width="3.42578125" style="104" customWidth="1"/>
    <col min="14319" max="14319" width="11.42578125" style="104"/>
    <col min="14320" max="14320" width="17.7109375" style="104" customWidth="1"/>
    <col min="14321" max="14321" width="3.42578125" style="104" customWidth="1"/>
    <col min="14322" max="14322" width="11.42578125" style="104"/>
    <col min="14323" max="14323" width="23.7109375" style="104" customWidth="1"/>
    <col min="14324" max="14324" width="10" style="104" customWidth="1"/>
    <col min="14325" max="14325" width="11.42578125" style="104"/>
    <col min="14326" max="14327" width="14.7109375" style="104" customWidth="1"/>
    <col min="14328" max="14328" width="12.85546875" style="104" customWidth="1"/>
    <col min="14329" max="14329" width="3.28515625" style="104" customWidth="1"/>
    <col min="14330" max="14330" width="30.28515625" style="104" customWidth="1"/>
    <col min="14331" max="14331" width="5" style="104" customWidth="1"/>
    <col min="14332" max="14332" width="11.42578125" style="104"/>
    <col min="14333" max="14333" width="14.28515625" style="104" customWidth="1"/>
    <col min="14334" max="14334" width="5.7109375" style="104" customWidth="1"/>
    <col min="14335" max="14335" width="11.42578125" style="104"/>
    <col min="14336" max="14336" width="17.28515625" style="104" customWidth="1"/>
    <col min="14337" max="14337" width="12.7109375" style="104" customWidth="1"/>
    <col min="14338" max="14338" width="11.42578125" style="104"/>
    <col min="14339" max="14339" width="5.28515625" style="104" customWidth="1"/>
    <col min="14340" max="14340" width="11.42578125" style="104"/>
    <col min="14341" max="14341" width="17" style="104" customWidth="1"/>
    <col min="14342" max="14342" width="6.28515625" style="104" customWidth="1"/>
    <col min="14343" max="14343" width="11.42578125" style="104"/>
    <col min="14344" max="14344" width="14.28515625" style="104" customWidth="1"/>
    <col min="14345" max="14345" width="7.5703125" style="104" customWidth="1"/>
    <col min="14346" max="14346" width="11.42578125" style="104"/>
    <col min="14347" max="14348" width="14.28515625" style="104" customWidth="1"/>
    <col min="14349" max="14349" width="20.85546875" style="104" customWidth="1"/>
    <col min="14350" max="14350" width="14.42578125" style="104" customWidth="1"/>
    <col min="14351" max="14351" width="15" style="104" customWidth="1"/>
    <col min="14352" max="14352" width="2.7109375" style="104" customWidth="1"/>
    <col min="14353" max="14353" width="11.7109375" style="104" customWidth="1"/>
    <col min="14354" max="14354" width="11.5703125" style="104" customWidth="1"/>
    <col min="14355" max="14355" width="2.28515625" style="104" customWidth="1"/>
    <col min="14356" max="14356" width="41" style="104" customWidth="1"/>
    <col min="14357" max="14357" width="14.28515625" style="104" customWidth="1"/>
    <col min="14358" max="14359" width="11.5703125" style="104" customWidth="1"/>
    <col min="14360" max="14360" width="21.85546875" style="104" customWidth="1"/>
    <col min="14361" max="14552" width="11.42578125" style="104"/>
    <col min="14553" max="14553" width="21.85546875" style="104" customWidth="1"/>
    <col min="14554" max="14554" width="13.85546875" style="104" customWidth="1"/>
    <col min="14555" max="14555" width="38.7109375" style="104" customWidth="1"/>
    <col min="14556" max="14556" width="3" style="104" bestFit="1" customWidth="1"/>
    <col min="14557" max="14557" width="32.28515625" style="104" customWidth="1"/>
    <col min="14558" max="14558" width="46.28515625" style="104" customWidth="1"/>
    <col min="14559" max="14559" width="19" style="104" customWidth="1"/>
    <col min="14560" max="14560" width="11.42578125" style="104"/>
    <col min="14561" max="14561" width="17.7109375" style="104" customWidth="1"/>
    <col min="14562" max="14562" width="11.42578125" style="104"/>
    <col min="14563" max="14563" width="22.28515625" style="104" customWidth="1"/>
    <col min="14564" max="14564" width="5.28515625" style="104" customWidth="1"/>
    <col min="14565" max="14565" width="36.28515625" style="104" customWidth="1"/>
    <col min="14566" max="14566" width="5.7109375" style="104" customWidth="1"/>
    <col min="14567" max="14567" width="11.42578125" style="104"/>
    <col min="14568" max="14568" width="20.7109375" style="104" customWidth="1"/>
    <col min="14569" max="14569" width="4.85546875" style="104" customWidth="1"/>
    <col min="14570" max="14570" width="11.42578125" style="104"/>
    <col min="14571" max="14571" width="24.7109375" style="104" customWidth="1"/>
    <col min="14572" max="14572" width="12.28515625" style="104" customWidth="1"/>
    <col min="14573" max="14573" width="11.42578125" style="104"/>
    <col min="14574" max="14574" width="3.42578125" style="104" customWidth="1"/>
    <col min="14575" max="14575" width="11.42578125" style="104"/>
    <col min="14576" max="14576" width="17.7109375" style="104" customWidth="1"/>
    <col min="14577" max="14577" width="3.42578125" style="104" customWidth="1"/>
    <col min="14578" max="14578" width="11.42578125" style="104"/>
    <col min="14579" max="14579" width="23.7109375" style="104" customWidth="1"/>
    <col min="14580" max="14580" width="10" style="104" customWidth="1"/>
    <col min="14581" max="14581" width="11.42578125" style="104"/>
    <col min="14582" max="14583" width="14.7109375" style="104" customWidth="1"/>
    <col min="14584" max="14584" width="12.85546875" style="104" customWidth="1"/>
    <col min="14585" max="14585" width="3.28515625" style="104" customWidth="1"/>
    <col min="14586" max="14586" width="30.28515625" style="104" customWidth="1"/>
    <col min="14587" max="14587" width="5" style="104" customWidth="1"/>
    <col min="14588" max="14588" width="11.42578125" style="104"/>
    <col min="14589" max="14589" width="14.28515625" style="104" customWidth="1"/>
    <col min="14590" max="14590" width="5.7109375" style="104" customWidth="1"/>
    <col min="14591" max="14591" width="11.42578125" style="104"/>
    <col min="14592" max="14592" width="17.28515625" style="104" customWidth="1"/>
    <col min="14593" max="14593" width="12.7109375" style="104" customWidth="1"/>
    <col min="14594" max="14594" width="11.42578125" style="104"/>
    <col min="14595" max="14595" width="5.28515625" style="104" customWidth="1"/>
    <col min="14596" max="14596" width="11.42578125" style="104"/>
    <col min="14597" max="14597" width="17" style="104" customWidth="1"/>
    <col min="14598" max="14598" width="6.28515625" style="104" customWidth="1"/>
    <col min="14599" max="14599" width="11.42578125" style="104"/>
    <col min="14600" max="14600" width="14.28515625" style="104" customWidth="1"/>
    <col min="14601" max="14601" width="7.5703125" style="104" customWidth="1"/>
    <col min="14602" max="14602" width="11.42578125" style="104"/>
    <col min="14603" max="14604" width="14.28515625" style="104" customWidth="1"/>
    <col min="14605" max="14605" width="20.85546875" style="104" customWidth="1"/>
    <col min="14606" max="14606" width="14.42578125" style="104" customWidth="1"/>
    <col min="14607" max="14607" width="15" style="104" customWidth="1"/>
    <col min="14608" max="14608" width="2.7109375" style="104" customWidth="1"/>
    <col min="14609" max="14609" width="11.7109375" style="104" customWidth="1"/>
    <col min="14610" max="14610" width="11.5703125" style="104" customWidth="1"/>
    <col min="14611" max="14611" width="2.28515625" style="104" customWidth="1"/>
    <col min="14612" max="14612" width="41" style="104" customWidth="1"/>
    <col min="14613" max="14613" width="14.28515625" style="104" customWidth="1"/>
    <col min="14614" max="14615" width="11.5703125" style="104" customWidth="1"/>
    <col min="14616" max="14616" width="21.85546875" style="104" customWidth="1"/>
    <col min="14617" max="14808" width="11.42578125" style="104"/>
    <col min="14809" max="14809" width="21.85546875" style="104" customWidth="1"/>
    <col min="14810" max="14810" width="13.85546875" style="104" customWidth="1"/>
    <col min="14811" max="14811" width="38.7109375" style="104" customWidth="1"/>
    <col min="14812" max="14812" width="3" style="104" bestFit="1" customWidth="1"/>
    <col min="14813" max="14813" width="32.28515625" style="104" customWidth="1"/>
    <col min="14814" max="14814" width="46.28515625" style="104" customWidth="1"/>
    <col min="14815" max="14815" width="19" style="104" customWidth="1"/>
    <col min="14816" max="14816" width="11.42578125" style="104"/>
    <col min="14817" max="14817" width="17.7109375" style="104" customWidth="1"/>
    <col min="14818" max="14818" width="11.42578125" style="104"/>
    <col min="14819" max="14819" width="22.28515625" style="104" customWidth="1"/>
    <col min="14820" max="14820" width="5.28515625" style="104" customWidth="1"/>
    <col min="14821" max="14821" width="36.28515625" style="104" customWidth="1"/>
    <col min="14822" max="14822" width="5.7109375" style="104" customWidth="1"/>
    <col min="14823" max="14823" width="11.42578125" style="104"/>
    <col min="14824" max="14824" width="20.7109375" style="104" customWidth="1"/>
    <col min="14825" max="14825" width="4.85546875" style="104" customWidth="1"/>
    <col min="14826" max="14826" width="11.42578125" style="104"/>
    <col min="14827" max="14827" width="24.7109375" style="104" customWidth="1"/>
    <col min="14828" max="14828" width="12.28515625" style="104" customWidth="1"/>
    <col min="14829" max="14829" width="11.42578125" style="104"/>
    <col min="14830" max="14830" width="3.42578125" style="104" customWidth="1"/>
    <col min="14831" max="14831" width="11.42578125" style="104"/>
    <col min="14832" max="14832" width="17.7109375" style="104" customWidth="1"/>
    <col min="14833" max="14833" width="3.42578125" style="104" customWidth="1"/>
    <col min="14834" max="14834" width="11.42578125" style="104"/>
    <col min="14835" max="14835" width="23.7109375" style="104" customWidth="1"/>
    <col min="14836" max="14836" width="10" style="104" customWidth="1"/>
    <col min="14837" max="14837" width="11.42578125" style="104"/>
    <col min="14838" max="14839" width="14.7109375" style="104" customWidth="1"/>
    <col min="14840" max="14840" width="12.85546875" style="104" customWidth="1"/>
    <col min="14841" max="14841" width="3.28515625" style="104" customWidth="1"/>
    <col min="14842" max="14842" width="30.28515625" style="104" customWidth="1"/>
    <col min="14843" max="14843" width="5" style="104" customWidth="1"/>
    <col min="14844" max="14844" width="11.42578125" style="104"/>
    <col min="14845" max="14845" width="14.28515625" style="104" customWidth="1"/>
    <col min="14846" max="14846" width="5.7109375" style="104" customWidth="1"/>
    <col min="14847" max="14847" width="11.42578125" style="104"/>
    <col min="14848" max="14848" width="17.28515625" style="104" customWidth="1"/>
    <col min="14849" max="14849" width="12.7109375" style="104" customWidth="1"/>
    <col min="14850" max="14850" width="11.42578125" style="104"/>
    <col min="14851" max="14851" width="5.28515625" style="104" customWidth="1"/>
    <col min="14852" max="14852" width="11.42578125" style="104"/>
    <col min="14853" max="14853" width="17" style="104" customWidth="1"/>
    <col min="14854" max="14854" width="6.28515625" style="104" customWidth="1"/>
    <col min="14855" max="14855" width="11.42578125" style="104"/>
    <col min="14856" max="14856" width="14.28515625" style="104" customWidth="1"/>
    <col min="14857" max="14857" width="7.5703125" style="104" customWidth="1"/>
    <col min="14858" max="14858" width="11.42578125" style="104"/>
    <col min="14859" max="14860" width="14.28515625" style="104" customWidth="1"/>
    <col min="14861" max="14861" width="20.85546875" style="104" customWidth="1"/>
    <col min="14862" max="14862" width="14.42578125" style="104" customWidth="1"/>
    <col min="14863" max="14863" width="15" style="104" customWidth="1"/>
    <col min="14864" max="14864" width="2.7109375" style="104" customWidth="1"/>
    <col min="14865" max="14865" width="11.7109375" style="104" customWidth="1"/>
    <col min="14866" max="14866" width="11.5703125" style="104" customWidth="1"/>
    <col min="14867" max="14867" width="2.28515625" style="104" customWidth="1"/>
    <col min="14868" max="14868" width="41" style="104" customWidth="1"/>
    <col min="14869" max="14869" width="14.28515625" style="104" customWidth="1"/>
    <col min="14870" max="14871" width="11.5703125" style="104" customWidth="1"/>
    <col min="14872" max="14872" width="21.85546875" style="104" customWidth="1"/>
    <col min="14873" max="15064" width="11.42578125" style="104"/>
    <col min="15065" max="15065" width="21.85546875" style="104" customWidth="1"/>
    <col min="15066" max="15066" width="13.85546875" style="104" customWidth="1"/>
    <col min="15067" max="15067" width="38.7109375" style="104" customWidth="1"/>
    <col min="15068" max="15068" width="3" style="104" bestFit="1" customWidth="1"/>
    <col min="15069" max="15069" width="32.28515625" style="104" customWidth="1"/>
    <col min="15070" max="15070" width="46.28515625" style="104" customWidth="1"/>
    <col min="15071" max="15071" width="19" style="104" customWidth="1"/>
    <col min="15072" max="15072" width="11.42578125" style="104"/>
    <col min="15073" max="15073" width="17.7109375" style="104" customWidth="1"/>
    <col min="15074" max="15074" width="11.42578125" style="104"/>
    <col min="15075" max="15075" width="22.28515625" style="104" customWidth="1"/>
    <col min="15076" max="15076" width="5.28515625" style="104" customWidth="1"/>
    <col min="15077" max="15077" width="36.28515625" style="104" customWidth="1"/>
    <col min="15078" max="15078" width="5.7109375" style="104" customWidth="1"/>
    <col min="15079" max="15079" width="11.42578125" style="104"/>
    <col min="15080" max="15080" width="20.7109375" style="104" customWidth="1"/>
    <col min="15081" max="15081" width="4.85546875" style="104" customWidth="1"/>
    <col min="15082" max="15082" width="11.42578125" style="104"/>
    <col min="15083" max="15083" width="24.7109375" style="104" customWidth="1"/>
    <col min="15084" max="15084" width="12.28515625" style="104" customWidth="1"/>
    <col min="15085" max="15085" width="11.42578125" style="104"/>
    <col min="15086" max="15086" width="3.42578125" style="104" customWidth="1"/>
    <col min="15087" max="15087" width="11.42578125" style="104"/>
    <col min="15088" max="15088" width="17.7109375" style="104" customWidth="1"/>
    <col min="15089" max="15089" width="3.42578125" style="104" customWidth="1"/>
    <col min="15090" max="15090" width="11.42578125" style="104"/>
    <col min="15091" max="15091" width="23.7109375" style="104" customWidth="1"/>
    <col min="15092" max="15092" width="10" style="104" customWidth="1"/>
    <col min="15093" max="15093" width="11.42578125" style="104"/>
    <col min="15094" max="15095" width="14.7109375" style="104" customWidth="1"/>
    <col min="15096" max="15096" width="12.85546875" style="104" customWidth="1"/>
    <col min="15097" max="15097" width="3.28515625" style="104" customWidth="1"/>
    <col min="15098" max="15098" width="30.28515625" style="104" customWidth="1"/>
    <col min="15099" max="15099" width="5" style="104" customWidth="1"/>
    <col min="15100" max="15100" width="11.42578125" style="104"/>
    <col min="15101" max="15101" width="14.28515625" style="104" customWidth="1"/>
    <col min="15102" max="15102" width="5.7109375" style="104" customWidth="1"/>
    <col min="15103" max="15103" width="11.42578125" style="104"/>
    <col min="15104" max="15104" width="17.28515625" style="104" customWidth="1"/>
    <col min="15105" max="15105" width="12.7109375" style="104" customWidth="1"/>
    <col min="15106" max="15106" width="11.42578125" style="104"/>
    <col min="15107" max="15107" width="5.28515625" style="104" customWidth="1"/>
    <col min="15108" max="15108" width="11.42578125" style="104"/>
    <col min="15109" max="15109" width="17" style="104" customWidth="1"/>
    <col min="15110" max="15110" width="6.28515625" style="104" customWidth="1"/>
    <col min="15111" max="15111" width="11.42578125" style="104"/>
    <col min="15112" max="15112" width="14.28515625" style="104" customWidth="1"/>
    <col min="15113" max="15113" width="7.5703125" style="104" customWidth="1"/>
    <col min="15114" max="15114" width="11.42578125" style="104"/>
    <col min="15115" max="15116" width="14.28515625" style="104" customWidth="1"/>
    <col min="15117" max="15117" width="20.85546875" style="104" customWidth="1"/>
    <col min="15118" max="15118" width="14.42578125" style="104" customWidth="1"/>
    <col min="15119" max="15119" width="15" style="104" customWidth="1"/>
    <col min="15120" max="15120" width="2.7109375" style="104" customWidth="1"/>
    <col min="15121" max="15121" width="11.7109375" style="104" customWidth="1"/>
    <col min="15122" max="15122" width="11.5703125" style="104" customWidth="1"/>
    <col min="15123" max="15123" width="2.28515625" style="104" customWidth="1"/>
    <col min="15124" max="15124" width="41" style="104" customWidth="1"/>
    <col min="15125" max="15125" width="14.28515625" style="104" customWidth="1"/>
    <col min="15126" max="15127" width="11.5703125" style="104" customWidth="1"/>
    <col min="15128" max="15128" width="21.85546875" style="104" customWidth="1"/>
    <col min="15129" max="15320" width="11.42578125" style="104"/>
    <col min="15321" max="15321" width="21.85546875" style="104" customWidth="1"/>
    <col min="15322" max="15322" width="13.85546875" style="104" customWidth="1"/>
    <col min="15323" max="15323" width="38.7109375" style="104" customWidth="1"/>
    <col min="15324" max="15324" width="3" style="104" bestFit="1" customWidth="1"/>
    <col min="15325" max="15325" width="32.28515625" style="104" customWidth="1"/>
    <col min="15326" max="15326" width="46.28515625" style="104" customWidth="1"/>
    <col min="15327" max="15327" width="19" style="104" customWidth="1"/>
    <col min="15328" max="15328" width="11.42578125" style="104"/>
    <col min="15329" max="15329" width="17.7109375" style="104" customWidth="1"/>
    <col min="15330" max="15330" width="11.42578125" style="104"/>
    <col min="15331" max="15331" width="22.28515625" style="104" customWidth="1"/>
    <col min="15332" max="15332" width="5.28515625" style="104" customWidth="1"/>
    <col min="15333" max="15333" width="36.28515625" style="104" customWidth="1"/>
    <col min="15334" max="15334" width="5.7109375" style="104" customWidth="1"/>
    <col min="15335" max="15335" width="11.42578125" style="104"/>
    <col min="15336" max="15336" width="20.7109375" style="104" customWidth="1"/>
    <col min="15337" max="15337" width="4.85546875" style="104" customWidth="1"/>
    <col min="15338" max="15338" width="11.42578125" style="104"/>
    <col min="15339" max="15339" width="24.7109375" style="104" customWidth="1"/>
    <col min="15340" max="15340" width="12.28515625" style="104" customWidth="1"/>
    <col min="15341" max="15341" width="11.42578125" style="104"/>
    <col min="15342" max="15342" width="3.42578125" style="104" customWidth="1"/>
    <col min="15343" max="15343" width="11.42578125" style="104"/>
    <col min="15344" max="15344" width="17.7109375" style="104" customWidth="1"/>
    <col min="15345" max="15345" width="3.42578125" style="104" customWidth="1"/>
    <col min="15346" max="15346" width="11.42578125" style="104"/>
    <col min="15347" max="15347" width="23.7109375" style="104" customWidth="1"/>
    <col min="15348" max="15348" width="10" style="104" customWidth="1"/>
    <col min="15349" max="15349" width="11.42578125" style="104"/>
    <col min="15350" max="15351" width="14.7109375" style="104" customWidth="1"/>
    <col min="15352" max="15352" width="12.85546875" style="104" customWidth="1"/>
    <col min="15353" max="15353" width="3.28515625" style="104" customWidth="1"/>
    <col min="15354" max="15354" width="30.28515625" style="104" customWidth="1"/>
    <col min="15355" max="15355" width="5" style="104" customWidth="1"/>
    <col min="15356" max="15356" width="11.42578125" style="104"/>
    <col min="15357" max="15357" width="14.28515625" style="104" customWidth="1"/>
    <col min="15358" max="15358" width="5.7109375" style="104" customWidth="1"/>
    <col min="15359" max="15359" width="11.42578125" style="104"/>
    <col min="15360" max="15360" width="17.28515625" style="104" customWidth="1"/>
    <col min="15361" max="15361" width="12.7109375" style="104" customWidth="1"/>
    <col min="15362" max="15362" width="11.42578125" style="104"/>
    <col min="15363" max="15363" width="5.28515625" style="104" customWidth="1"/>
    <col min="15364" max="15364" width="11.42578125" style="104"/>
    <col min="15365" max="15365" width="17" style="104" customWidth="1"/>
    <col min="15366" max="15366" width="6.28515625" style="104" customWidth="1"/>
    <col min="15367" max="15367" width="11.42578125" style="104"/>
    <col min="15368" max="15368" width="14.28515625" style="104" customWidth="1"/>
    <col min="15369" max="15369" width="7.5703125" style="104" customWidth="1"/>
    <col min="15370" max="15370" width="11.42578125" style="104"/>
    <col min="15371" max="15372" width="14.28515625" style="104" customWidth="1"/>
    <col min="15373" max="15373" width="20.85546875" style="104" customWidth="1"/>
    <col min="15374" max="15374" width="14.42578125" style="104" customWidth="1"/>
    <col min="15375" max="15375" width="15" style="104" customWidth="1"/>
    <col min="15376" max="15376" width="2.7109375" style="104" customWidth="1"/>
    <col min="15377" max="15377" width="11.7109375" style="104" customWidth="1"/>
    <col min="15378" max="15378" width="11.5703125" style="104" customWidth="1"/>
    <col min="15379" max="15379" width="2.28515625" style="104" customWidth="1"/>
    <col min="15380" max="15380" width="41" style="104" customWidth="1"/>
    <col min="15381" max="15381" width="14.28515625" style="104" customWidth="1"/>
    <col min="15382" max="15383" width="11.5703125" style="104" customWidth="1"/>
    <col min="15384" max="15384" width="21.85546875" style="104" customWidth="1"/>
    <col min="15385" max="15576" width="11.42578125" style="104"/>
    <col min="15577" max="15577" width="21.85546875" style="104" customWidth="1"/>
    <col min="15578" max="15578" width="13.85546875" style="104" customWidth="1"/>
    <col min="15579" max="15579" width="38.7109375" style="104" customWidth="1"/>
    <col min="15580" max="15580" width="3" style="104" bestFit="1" customWidth="1"/>
    <col min="15581" max="15581" width="32.28515625" style="104" customWidth="1"/>
    <col min="15582" max="15582" width="46.28515625" style="104" customWidth="1"/>
    <col min="15583" max="15583" width="19" style="104" customWidth="1"/>
    <col min="15584" max="15584" width="11.42578125" style="104"/>
    <col min="15585" max="15585" width="17.7109375" style="104" customWidth="1"/>
    <col min="15586" max="15586" width="11.42578125" style="104"/>
    <col min="15587" max="15587" width="22.28515625" style="104" customWidth="1"/>
    <col min="15588" max="15588" width="5.28515625" style="104" customWidth="1"/>
    <col min="15589" max="15589" width="36.28515625" style="104" customWidth="1"/>
    <col min="15590" max="15590" width="5.7109375" style="104" customWidth="1"/>
    <col min="15591" max="15591" width="11.42578125" style="104"/>
    <col min="15592" max="15592" width="20.7109375" style="104" customWidth="1"/>
    <col min="15593" max="15593" width="4.85546875" style="104" customWidth="1"/>
    <col min="15594" max="15594" width="11.42578125" style="104"/>
    <col min="15595" max="15595" width="24.7109375" style="104" customWidth="1"/>
    <col min="15596" max="15596" width="12.28515625" style="104" customWidth="1"/>
    <col min="15597" max="15597" width="11.42578125" style="104"/>
    <col min="15598" max="15598" width="3.42578125" style="104" customWidth="1"/>
    <col min="15599" max="15599" width="11.42578125" style="104"/>
    <col min="15600" max="15600" width="17.7109375" style="104" customWidth="1"/>
    <col min="15601" max="15601" width="3.42578125" style="104" customWidth="1"/>
    <col min="15602" max="15602" width="11.42578125" style="104"/>
    <col min="15603" max="15603" width="23.7109375" style="104" customWidth="1"/>
    <col min="15604" max="15604" width="10" style="104" customWidth="1"/>
    <col min="15605" max="15605" width="11.42578125" style="104"/>
    <col min="15606" max="15607" width="14.7109375" style="104" customWidth="1"/>
    <col min="15608" max="15608" width="12.85546875" style="104" customWidth="1"/>
    <col min="15609" max="15609" width="3.28515625" style="104" customWidth="1"/>
    <col min="15610" max="15610" width="30.28515625" style="104" customWidth="1"/>
    <col min="15611" max="15611" width="5" style="104" customWidth="1"/>
    <col min="15612" max="15612" width="11.42578125" style="104"/>
    <col min="15613" max="15613" width="14.28515625" style="104" customWidth="1"/>
    <col min="15614" max="15614" width="5.7109375" style="104" customWidth="1"/>
    <col min="15615" max="15615" width="11.42578125" style="104"/>
    <col min="15616" max="15616" width="17.28515625" style="104" customWidth="1"/>
    <col min="15617" max="15617" width="12.7109375" style="104" customWidth="1"/>
    <col min="15618" max="15618" width="11.42578125" style="104"/>
    <col min="15619" max="15619" width="5.28515625" style="104" customWidth="1"/>
    <col min="15620" max="15620" width="11.42578125" style="104"/>
    <col min="15621" max="15621" width="17" style="104" customWidth="1"/>
    <col min="15622" max="15622" width="6.28515625" style="104" customWidth="1"/>
    <col min="15623" max="15623" width="11.42578125" style="104"/>
    <col min="15624" max="15624" width="14.28515625" style="104" customWidth="1"/>
    <col min="15625" max="15625" width="7.5703125" style="104" customWidth="1"/>
    <col min="15626" max="15626" width="11.42578125" style="104"/>
    <col min="15627" max="15628" width="14.28515625" style="104" customWidth="1"/>
    <col min="15629" max="15629" width="20.85546875" style="104" customWidth="1"/>
    <col min="15630" max="15630" width="14.42578125" style="104" customWidth="1"/>
    <col min="15631" max="15631" width="15" style="104" customWidth="1"/>
    <col min="15632" max="15632" width="2.7109375" style="104" customWidth="1"/>
    <col min="15633" max="15633" width="11.7109375" style="104" customWidth="1"/>
    <col min="15634" max="15634" width="11.5703125" style="104" customWidth="1"/>
    <col min="15635" max="15635" width="2.28515625" style="104" customWidth="1"/>
    <col min="15636" max="15636" width="41" style="104" customWidth="1"/>
    <col min="15637" max="15637" width="14.28515625" style="104" customWidth="1"/>
    <col min="15638" max="15639" width="11.5703125" style="104" customWidth="1"/>
    <col min="15640" max="15640" width="21.85546875" style="104" customWidth="1"/>
    <col min="15641" max="15832" width="11.42578125" style="104"/>
    <col min="15833" max="15833" width="21.85546875" style="104" customWidth="1"/>
    <col min="15834" max="15834" width="13.85546875" style="104" customWidth="1"/>
    <col min="15835" max="15835" width="38.7109375" style="104" customWidth="1"/>
    <col min="15836" max="15836" width="3" style="104" bestFit="1" customWidth="1"/>
    <col min="15837" max="15837" width="32.28515625" style="104" customWidth="1"/>
    <col min="15838" max="15838" width="46.28515625" style="104" customWidth="1"/>
    <col min="15839" max="15839" width="19" style="104" customWidth="1"/>
    <col min="15840" max="15840" width="11.42578125" style="104"/>
    <col min="15841" max="15841" width="17.7109375" style="104" customWidth="1"/>
    <col min="15842" max="15842" width="11.42578125" style="104"/>
    <col min="15843" max="15843" width="22.28515625" style="104" customWidth="1"/>
    <col min="15844" max="15844" width="5.28515625" style="104" customWidth="1"/>
    <col min="15845" max="15845" width="36.28515625" style="104" customWidth="1"/>
    <col min="15846" max="15846" width="5.7109375" style="104" customWidth="1"/>
    <col min="15847" max="15847" width="11.42578125" style="104"/>
    <col min="15848" max="15848" width="20.7109375" style="104" customWidth="1"/>
    <col min="15849" max="15849" width="4.85546875" style="104" customWidth="1"/>
    <col min="15850" max="15850" width="11.42578125" style="104"/>
    <col min="15851" max="15851" width="24.7109375" style="104" customWidth="1"/>
    <col min="15852" max="15852" width="12.28515625" style="104" customWidth="1"/>
    <col min="15853" max="15853" width="11.42578125" style="104"/>
    <col min="15854" max="15854" width="3.42578125" style="104" customWidth="1"/>
    <col min="15855" max="15855" width="11.42578125" style="104"/>
    <col min="15856" max="15856" width="17.7109375" style="104" customWidth="1"/>
    <col min="15857" max="15857" width="3.42578125" style="104" customWidth="1"/>
    <col min="15858" max="15858" width="11.42578125" style="104"/>
    <col min="15859" max="15859" width="23.7109375" style="104" customWidth="1"/>
    <col min="15860" max="15860" width="10" style="104" customWidth="1"/>
    <col min="15861" max="15861" width="11.42578125" style="104"/>
    <col min="15862" max="15863" width="14.7109375" style="104" customWidth="1"/>
    <col min="15864" max="15864" width="12.85546875" style="104" customWidth="1"/>
    <col min="15865" max="15865" width="3.28515625" style="104" customWidth="1"/>
    <col min="15866" max="15866" width="30.28515625" style="104" customWidth="1"/>
    <col min="15867" max="15867" width="5" style="104" customWidth="1"/>
    <col min="15868" max="15868" width="11.42578125" style="104"/>
    <col min="15869" max="15869" width="14.28515625" style="104" customWidth="1"/>
    <col min="15870" max="15870" width="5.7109375" style="104" customWidth="1"/>
    <col min="15871" max="15871" width="11.42578125" style="104"/>
    <col min="15872" max="15872" width="17.28515625" style="104" customWidth="1"/>
    <col min="15873" max="15873" width="12.7109375" style="104" customWidth="1"/>
    <col min="15874" max="15874" width="11.42578125" style="104"/>
    <col min="15875" max="15875" width="5.28515625" style="104" customWidth="1"/>
    <col min="15876" max="15876" width="11.42578125" style="104"/>
    <col min="15877" max="15877" width="17" style="104" customWidth="1"/>
    <col min="15878" max="15878" width="6.28515625" style="104" customWidth="1"/>
    <col min="15879" max="15879" width="11.42578125" style="104"/>
    <col min="15880" max="15880" width="14.28515625" style="104" customWidth="1"/>
    <col min="15881" max="15881" width="7.5703125" style="104" customWidth="1"/>
    <col min="15882" max="15882" width="11.42578125" style="104"/>
    <col min="15883" max="15884" width="14.28515625" style="104" customWidth="1"/>
    <col min="15885" max="15885" width="20.85546875" style="104" customWidth="1"/>
    <col min="15886" max="15886" width="14.42578125" style="104" customWidth="1"/>
    <col min="15887" max="15887" width="15" style="104" customWidth="1"/>
    <col min="15888" max="15888" width="2.7109375" style="104" customWidth="1"/>
    <col min="15889" max="15889" width="11.7109375" style="104" customWidth="1"/>
    <col min="15890" max="15890" width="11.5703125" style="104" customWidth="1"/>
    <col min="15891" max="15891" width="2.28515625" style="104" customWidth="1"/>
    <col min="15892" max="15892" width="41" style="104" customWidth="1"/>
    <col min="15893" max="15893" width="14.28515625" style="104" customWidth="1"/>
    <col min="15894" max="15895" width="11.5703125" style="104" customWidth="1"/>
    <col min="15896" max="15896" width="21.85546875" style="104" customWidth="1"/>
    <col min="15897" max="16088" width="11.42578125" style="104"/>
    <col min="16089" max="16089" width="21.85546875" style="104" customWidth="1"/>
    <col min="16090" max="16090" width="13.85546875" style="104" customWidth="1"/>
    <col min="16091" max="16091" width="38.7109375" style="104" customWidth="1"/>
    <col min="16092" max="16092" width="3" style="104" bestFit="1" customWidth="1"/>
    <col min="16093" max="16093" width="32.28515625" style="104" customWidth="1"/>
    <col min="16094" max="16094" width="46.28515625" style="104" customWidth="1"/>
    <col min="16095" max="16095" width="19" style="104" customWidth="1"/>
    <col min="16096" max="16096" width="11.42578125" style="104"/>
    <col min="16097" max="16097" width="17.7109375" style="104" customWidth="1"/>
    <col min="16098" max="16098" width="11.42578125" style="104"/>
    <col min="16099" max="16099" width="22.28515625" style="104" customWidth="1"/>
    <col min="16100" max="16100" width="5.28515625" style="104" customWidth="1"/>
    <col min="16101" max="16101" width="36.28515625" style="104" customWidth="1"/>
    <col min="16102" max="16102" width="5.7109375" style="104" customWidth="1"/>
    <col min="16103" max="16103" width="11.42578125" style="104"/>
    <col min="16104" max="16104" width="20.7109375" style="104" customWidth="1"/>
    <col min="16105" max="16105" width="4.85546875" style="104" customWidth="1"/>
    <col min="16106" max="16106" width="11.42578125" style="104"/>
    <col min="16107" max="16107" width="24.7109375" style="104" customWidth="1"/>
    <col min="16108" max="16108" width="12.28515625" style="104" customWidth="1"/>
    <col min="16109" max="16109" width="11.42578125" style="104"/>
    <col min="16110" max="16110" width="3.42578125" style="104" customWidth="1"/>
    <col min="16111" max="16111" width="11.42578125" style="104"/>
    <col min="16112" max="16112" width="17.7109375" style="104" customWidth="1"/>
    <col min="16113" max="16113" width="3.42578125" style="104" customWidth="1"/>
    <col min="16114" max="16114" width="11.42578125" style="104"/>
    <col min="16115" max="16115" width="23.7109375" style="104" customWidth="1"/>
    <col min="16116" max="16116" width="10" style="104" customWidth="1"/>
    <col min="16117" max="16117" width="11.42578125" style="104"/>
    <col min="16118" max="16119" width="14.7109375" style="104" customWidth="1"/>
    <col min="16120" max="16120" width="12.85546875" style="104" customWidth="1"/>
    <col min="16121" max="16121" width="3.28515625" style="104" customWidth="1"/>
    <col min="16122" max="16122" width="30.28515625" style="104" customWidth="1"/>
    <col min="16123" max="16123" width="5" style="104" customWidth="1"/>
    <col min="16124" max="16124" width="11.42578125" style="104"/>
    <col min="16125" max="16125" width="14.28515625" style="104" customWidth="1"/>
    <col min="16126" max="16126" width="5.7109375" style="104" customWidth="1"/>
    <col min="16127" max="16127" width="11.42578125" style="104"/>
    <col min="16128" max="16128" width="17.28515625" style="104" customWidth="1"/>
    <col min="16129" max="16129" width="12.7109375" style="104" customWidth="1"/>
    <col min="16130" max="16130" width="11.42578125" style="104"/>
    <col min="16131" max="16131" width="5.28515625" style="104" customWidth="1"/>
    <col min="16132" max="16132" width="11.42578125" style="104"/>
    <col min="16133" max="16133" width="17" style="104" customWidth="1"/>
    <col min="16134" max="16134" width="6.28515625" style="104" customWidth="1"/>
    <col min="16135" max="16135" width="11.42578125" style="104"/>
    <col min="16136" max="16136" width="14.28515625" style="104" customWidth="1"/>
    <col min="16137" max="16137" width="7.5703125" style="104" customWidth="1"/>
    <col min="16138" max="16138" width="11.42578125" style="104"/>
    <col min="16139" max="16140" width="14.28515625" style="104" customWidth="1"/>
    <col min="16141" max="16141" width="20.85546875" style="104" customWidth="1"/>
    <col min="16142" max="16142" width="14.42578125" style="104" customWidth="1"/>
    <col min="16143" max="16143" width="15" style="104" customWidth="1"/>
    <col min="16144" max="16144" width="2.7109375" style="104" customWidth="1"/>
    <col min="16145" max="16145" width="11.7109375" style="104" customWidth="1"/>
    <col min="16146" max="16146" width="11.5703125" style="104" customWidth="1"/>
    <col min="16147" max="16147" width="2.28515625" style="104" customWidth="1"/>
    <col min="16148" max="16148" width="41" style="104" customWidth="1"/>
    <col min="16149" max="16149" width="14.28515625" style="104" customWidth="1"/>
    <col min="16150" max="16151" width="11.5703125" style="104" customWidth="1"/>
    <col min="16152" max="16152" width="21.85546875" style="104" customWidth="1"/>
    <col min="16153" max="16346" width="11.42578125" style="104"/>
    <col min="16347" max="16384" width="11.5703125" style="104" customWidth="1"/>
  </cols>
  <sheetData>
    <row r="1" spans="1:59" ht="81" customHeight="1" x14ac:dyDescent="0.25">
      <c r="A1" s="914" t="s">
        <v>178</v>
      </c>
      <c r="B1" s="914"/>
      <c r="C1" s="914"/>
      <c r="D1" s="914"/>
      <c r="E1" s="914"/>
      <c r="F1" s="914"/>
      <c r="G1" s="914"/>
      <c r="H1" s="914"/>
      <c r="I1" s="914"/>
      <c r="J1" s="914"/>
      <c r="K1" s="914"/>
      <c r="L1" s="914"/>
      <c r="M1" s="914"/>
      <c r="N1" s="914"/>
      <c r="O1" s="914"/>
      <c r="P1" s="914"/>
      <c r="Q1" s="914"/>
      <c r="R1" s="914"/>
      <c r="S1" s="914"/>
      <c r="T1" s="914"/>
      <c r="U1" s="881" t="s">
        <v>179</v>
      </c>
      <c r="V1" s="881"/>
      <c r="W1" s="881"/>
      <c r="X1" s="881"/>
      <c r="Y1" s="881"/>
      <c r="Z1" s="881"/>
      <c r="AA1" s="881"/>
      <c r="AB1" s="881"/>
      <c r="AC1" s="915" t="s">
        <v>180</v>
      </c>
      <c r="AD1" s="915"/>
      <c r="AE1" s="915"/>
      <c r="AF1" s="915"/>
      <c r="AG1" s="915"/>
      <c r="AH1" s="915"/>
      <c r="AI1" s="915"/>
      <c r="AJ1" s="915"/>
      <c r="AK1" s="915"/>
      <c r="AL1" s="122"/>
      <c r="AM1" s="916" t="s">
        <v>181</v>
      </c>
      <c r="AN1" s="916"/>
      <c r="AO1" s="916"/>
      <c r="AP1" s="917"/>
      <c r="AQ1" s="917"/>
      <c r="AR1" s="917"/>
      <c r="AS1" s="917"/>
      <c r="AT1" s="917"/>
      <c r="AU1" s="917"/>
      <c r="AV1" s="918"/>
      <c r="AW1" s="918"/>
      <c r="AX1" s="918"/>
      <c r="AY1" s="918"/>
      <c r="AZ1" s="918"/>
      <c r="BA1" s="918"/>
      <c r="BB1" s="918"/>
      <c r="BC1" s="918"/>
      <c r="BD1" s="918"/>
      <c r="BE1" s="918"/>
      <c r="BF1" s="108" t="s">
        <v>546</v>
      </c>
      <c r="BG1" s="108" t="s">
        <v>547</v>
      </c>
    </row>
    <row r="2" spans="1:59" ht="81" customHeight="1" x14ac:dyDescent="0.25">
      <c r="A2" s="914"/>
      <c r="B2" s="914"/>
      <c r="C2" s="914"/>
      <c r="D2" s="914"/>
      <c r="E2" s="914"/>
      <c r="F2" s="914"/>
      <c r="G2" s="914"/>
      <c r="H2" s="914"/>
      <c r="I2" s="914"/>
      <c r="J2" s="914"/>
      <c r="K2" s="914"/>
      <c r="L2" s="914"/>
      <c r="M2" s="914"/>
      <c r="N2" s="914"/>
      <c r="O2" s="914"/>
      <c r="P2" s="914"/>
      <c r="Q2" s="914"/>
      <c r="R2" s="914"/>
      <c r="S2" s="914"/>
      <c r="T2" s="914"/>
      <c r="U2" s="881"/>
      <c r="V2" s="881"/>
      <c r="W2" s="881"/>
      <c r="X2" s="881"/>
      <c r="Y2" s="881"/>
      <c r="Z2" s="881"/>
      <c r="AA2" s="881"/>
      <c r="AB2" s="881"/>
      <c r="AC2" s="842" t="s">
        <v>182</v>
      </c>
      <c r="AD2" s="842" t="s">
        <v>184</v>
      </c>
      <c r="AE2" s="842"/>
      <c r="AF2" s="842"/>
      <c r="AG2" s="842"/>
      <c r="AH2" s="842" t="s">
        <v>185</v>
      </c>
      <c r="AI2" s="842" t="s">
        <v>186</v>
      </c>
      <c r="AJ2" s="842"/>
      <c r="AK2" s="842"/>
      <c r="AL2" s="873" t="s">
        <v>187</v>
      </c>
      <c r="AM2" s="873"/>
      <c r="AN2" s="873"/>
      <c r="AO2" s="873" t="s">
        <v>24</v>
      </c>
      <c r="AP2" s="871" t="s">
        <v>188</v>
      </c>
      <c r="AQ2" s="871"/>
      <c r="AR2" s="871" t="s">
        <v>143</v>
      </c>
      <c r="AS2" s="871" t="s">
        <v>189</v>
      </c>
      <c r="AT2" s="871" t="s">
        <v>190</v>
      </c>
      <c r="AU2" s="871" t="s">
        <v>191</v>
      </c>
      <c r="AV2" s="851" t="s">
        <v>454</v>
      </c>
      <c r="AW2" s="851"/>
      <c r="AX2" s="851"/>
      <c r="AY2" s="851"/>
      <c r="AZ2" s="851"/>
      <c r="BA2" s="851" t="s">
        <v>455</v>
      </c>
      <c r="BB2" s="851"/>
      <c r="BC2" s="851"/>
      <c r="BD2" s="851"/>
      <c r="BE2" s="851"/>
      <c r="BF2" s="123"/>
      <c r="BG2" s="123"/>
    </row>
    <row r="3" spans="1:59" s="56" customFormat="1" ht="81" customHeight="1" x14ac:dyDescent="0.25">
      <c r="A3" s="52" t="s">
        <v>192</v>
      </c>
      <c r="B3" s="52" t="s">
        <v>141</v>
      </c>
      <c r="C3" s="52" t="s">
        <v>21</v>
      </c>
      <c r="D3" s="52" t="s">
        <v>16</v>
      </c>
      <c r="E3" s="52" t="s">
        <v>17</v>
      </c>
      <c r="F3" s="52" t="s">
        <v>193</v>
      </c>
      <c r="G3" s="872" t="s">
        <v>194</v>
      </c>
      <c r="H3" s="872"/>
      <c r="I3" s="52" t="s">
        <v>195</v>
      </c>
      <c r="J3" s="52" t="s">
        <v>31</v>
      </c>
      <c r="K3" s="52" t="s">
        <v>196</v>
      </c>
      <c r="L3" s="52" t="s">
        <v>197</v>
      </c>
      <c r="M3" s="52" t="s">
        <v>28</v>
      </c>
      <c r="N3" s="52" t="s">
        <v>174</v>
      </c>
      <c r="O3" s="52" t="s">
        <v>29</v>
      </c>
      <c r="P3" s="52" t="s">
        <v>174</v>
      </c>
      <c r="Q3" s="52" t="s">
        <v>30</v>
      </c>
      <c r="R3" s="52" t="s">
        <v>174</v>
      </c>
      <c r="S3" s="52" t="s">
        <v>198</v>
      </c>
      <c r="T3" s="52" t="s">
        <v>26</v>
      </c>
      <c r="U3" s="53" t="s">
        <v>199</v>
      </c>
      <c r="V3" s="54" t="s">
        <v>200</v>
      </c>
      <c r="W3" s="53" t="s">
        <v>174</v>
      </c>
      <c r="X3" s="54" t="s">
        <v>201</v>
      </c>
      <c r="Y3" s="53" t="s">
        <v>174</v>
      </c>
      <c r="Z3" s="54" t="s">
        <v>202</v>
      </c>
      <c r="AA3" s="54" t="s">
        <v>174</v>
      </c>
      <c r="AB3" s="54" t="s">
        <v>203</v>
      </c>
      <c r="AC3" s="842"/>
      <c r="AD3" s="50" t="s">
        <v>20</v>
      </c>
      <c r="AE3" s="55" t="s">
        <v>204</v>
      </c>
      <c r="AF3" s="50" t="s">
        <v>205</v>
      </c>
      <c r="AG3" s="50" t="s">
        <v>204</v>
      </c>
      <c r="AH3" s="842"/>
      <c r="AI3" s="50" t="s">
        <v>206</v>
      </c>
      <c r="AJ3" s="842" t="s">
        <v>22</v>
      </c>
      <c r="AK3" s="842"/>
      <c r="AL3" s="873"/>
      <c r="AM3" s="873"/>
      <c r="AN3" s="873"/>
      <c r="AO3" s="873"/>
      <c r="AP3" s="871"/>
      <c r="AQ3" s="871"/>
      <c r="AR3" s="871"/>
      <c r="AS3" s="871"/>
      <c r="AT3" s="871"/>
      <c r="AU3" s="871"/>
      <c r="AV3" s="89" t="s">
        <v>456</v>
      </c>
      <c r="AW3" s="89" t="s">
        <v>457</v>
      </c>
      <c r="AX3" s="89" t="s">
        <v>458</v>
      </c>
      <c r="AY3" s="124" t="s">
        <v>459</v>
      </c>
      <c r="AZ3" s="124" t="s">
        <v>460</v>
      </c>
      <c r="BA3" s="89" t="s">
        <v>456</v>
      </c>
      <c r="BB3" s="89" t="s">
        <v>457</v>
      </c>
      <c r="BC3" s="89" t="s">
        <v>458</v>
      </c>
      <c r="BD3" s="124" t="s">
        <v>459</v>
      </c>
      <c r="BE3" s="124" t="s">
        <v>460</v>
      </c>
      <c r="BF3" s="125"/>
      <c r="BG3" s="125"/>
    </row>
    <row r="4" spans="1:59" ht="81" customHeight="1" x14ac:dyDescent="0.25">
      <c r="A4" s="1076" t="s">
        <v>66</v>
      </c>
      <c r="B4" s="1078" t="s">
        <v>109</v>
      </c>
      <c r="C4" s="1076" t="s">
        <v>73</v>
      </c>
      <c r="D4" s="1078" t="s">
        <v>94</v>
      </c>
      <c r="E4" s="1076" t="s">
        <v>95</v>
      </c>
      <c r="F4" s="1078" t="s">
        <v>954</v>
      </c>
      <c r="G4" s="1078" t="s">
        <v>336</v>
      </c>
      <c r="H4" s="1078" t="s">
        <v>955</v>
      </c>
      <c r="I4" s="1078" t="s">
        <v>956</v>
      </c>
      <c r="J4" s="1076" t="s">
        <v>104</v>
      </c>
      <c r="K4" s="1081">
        <v>0</v>
      </c>
      <c r="L4" s="919">
        <f>IF(J4="Diaria",+(K4/360),IF(J4="Semanal",+(K4/52),IF(J4="Mensual",+(K4/12),IF(J4="Bimestral",+(K4/6),IF(J4="Trimestral",+(K4/4),IF(J4="Semestral",+(K4/2),IF(J4="Anual",+(K4/1),"")))))))</f>
        <v>0</v>
      </c>
      <c r="M4" s="1078" t="s">
        <v>45</v>
      </c>
      <c r="N4" s="919">
        <f>IF(M4="Menor al 1% del patrimonio de la Lotería de Bogotá",20%,IF(M4="Entre el 1% y el 3% del patrimonio de la Lotería de Bogotá",40%,IF(M4="Entre el 3% y el 6% del patrimonio de la Lotería de Bogotá",60%,IF(M4="Entre el 6% y el 10% del patrimonio de la Lotería de Bogotá",80%,IF(M4="Mayor al 10% del patrimonio de la Lotería de Bogotá",100%,IF(M4="NA",0%,""))))))</f>
        <v>0.2</v>
      </c>
      <c r="O4" s="1078" t="s">
        <v>63</v>
      </c>
      <c r="P4" s="919">
        <f>IF(O4="El riesgo afecta la imagen de algún área de la organización",20%,IF(O4="El riesgo afecta la imagen de la entidad internamente, de conocimiento general nivel interno, de junta directiva y accionistas y/o de proveedores",40%,IF(O4="El riesgo afecta la imagen de la entidad con algunos usuarios de relevancia frente al logro de los objetivos",60%,IF(O4="El riesgo afecta la imagen de la entidad con efecto publicitario sostenido a nivel de sector administrativo, nivel departamental o municipal",80%,IF(O4="El riesgo afecta la imagen de la entidad a nivel nacional, con efecto publicitario sostenido a nivel país",100%,IF(O4="NA",0%,""))))))</f>
        <v>0.4</v>
      </c>
      <c r="Q4" s="1078" t="s">
        <v>88</v>
      </c>
      <c r="R4" s="919">
        <f>IF(Q4="Interrupción de la operación por menos de un día",20%,IF(Q4="Interrupción de la operación por un día completo",40%,IF(Q4="Interrupción de la operación mayor a 1 día y menor a 2 días",60%,IF(Q4="Interrupción de la operación por dos días completos",80%,IF(Q4="Interrupción de la operación por más de dos días",100%,IF(Q4="NA",0%,""))))))</f>
        <v>0</v>
      </c>
      <c r="S4" s="1078" t="s">
        <v>977</v>
      </c>
      <c r="T4" s="1078" t="s">
        <v>60</v>
      </c>
      <c r="U4" s="1079">
        <f>+MAX(N4,P4,R4)</f>
        <v>0.4</v>
      </c>
      <c r="V4" s="913" t="str">
        <f>IF(L4&lt;=20%,"Muy baja",IF(L4&lt;=40%,"Baja",IF(L4&lt;=60%,"Media",IF(L4&lt;=80%,"Alta",IF(L4&lt;=100%,"Muy alta",IF(L4&gt;=100%,"Muy alta",""))))))</f>
        <v>Muy baja</v>
      </c>
      <c r="W4" s="1079">
        <f>+IFERROR(VLOOKUP(V4,formulas!$F$1:$G$6,2,FALSE),"")</f>
        <v>0.2</v>
      </c>
      <c r="X4" s="912" t="str">
        <f>IF(U4=20%,"Leve",IF(U4=40%,"Menor",IF(U4=60%,"Moderado",IF(U4=80%,"Mayor",IF(U4=100%,"Catastrófico","")))))</f>
        <v>Menor</v>
      </c>
      <c r="Y4" s="1079">
        <f>+IFERROR(VLOOKUP(X4,formulas!$H$1:$I$6,2,FALSE),"")</f>
        <v>0.4</v>
      </c>
      <c r="Z4" s="912" t="str">
        <f>+IFERROR(VLOOKUP(V4&amp;X4,formulas!$C$2:$D$26,2,FALSE),"")</f>
        <v>Bajo</v>
      </c>
      <c r="AA4" s="1079">
        <f>IF(Z4="Bajo",25%,IF(Z4="Moderado",50%,IF(Z4="Alto",75%,IF(Z4="Extremo",100%,""))))</f>
        <v>0.25</v>
      </c>
      <c r="AB4" s="1078" t="s">
        <v>981</v>
      </c>
      <c r="AC4" s="27" t="s">
        <v>987</v>
      </c>
      <c r="AD4" s="438" t="s">
        <v>72</v>
      </c>
      <c r="AE4" s="219">
        <f t="shared" ref="AE4:AE29" si="0">IF(AD4="Preventivo",25%,IF(AD4="Detectivo",15%,IF(AD4="Correctivo",10%,"")))</f>
        <v>0.25</v>
      </c>
      <c r="AF4" s="438" t="s">
        <v>217</v>
      </c>
      <c r="AG4" s="219">
        <f>IF(AF4="Manual",15%,IF(AF4="Automático",25%,""))</f>
        <v>0.15</v>
      </c>
      <c r="AH4" s="219">
        <f t="shared" ref="AH4" si="1">+AG4+AE4</f>
        <v>0.4</v>
      </c>
      <c r="AI4" s="438" t="s">
        <v>218</v>
      </c>
      <c r="AJ4" s="438" t="s">
        <v>39</v>
      </c>
      <c r="AK4" s="27" t="s">
        <v>352</v>
      </c>
      <c r="AL4" s="271">
        <f>+AA4*AH4</f>
        <v>0.1</v>
      </c>
      <c r="AM4" s="271">
        <f>+AA4-AL4</f>
        <v>0.15</v>
      </c>
      <c r="AN4" s="912" t="str">
        <f>+IF(C4="Corrupción","Moderado",IF(AM6&lt;=25%,"Bajo",IF(AM6&lt;=50%,"Moderado",IF(AM6&lt;=75%,"Alto",IF(AM6&gt;75%,"Extremo","")))))</f>
        <v>Moderado</v>
      </c>
      <c r="AO4" s="820" t="s">
        <v>74</v>
      </c>
      <c r="AP4" s="438">
        <v>1</v>
      </c>
      <c r="AQ4" s="27" t="s">
        <v>1007</v>
      </c>
      <c r="AR4" s="27" t="s">
        <v>1008</v>
      </c>
      <c r="AS4" s="77"/>
      <c r="AT4" s="232"/>
      <c r="AU4" s="220"/>
      <c r="AV4" s="220"/>
      <c r="AW4" s="220"/>
      <c r="AX4" s="220"/>
      <c r="AY4" s="220"/>
      <c r="AZ4" s="220"/>
      <c r="BA4" s="220"/>
      <c r="BB4" s="220"/>
      <c r="BC4" s="220"/>
      <c r="BD4" s="220"/>
      <c r="BE4" s="220"/>
      <c r="BF4" s="246"/>
      <c r="BG4" s="246"/>
    </row>
    <row r="5" spans="1:59" ht="81" customHeight="1" x14ac:dyDescent="0.25">
      <c r="A5" s="1076"/>
      <c r="B5" s="1078"/>
      <c r="C5" s="1076"/>
      <c r="D5" s="1078"/>
      <c r="E5" s="1076"/>
      <c r="F5" s="1078"/>
      <c r="G5" s="1078"/>
      <c r="H5" s="1078"/>
      <c r="I5" s="1078"/>
      <c r="J5" s="1076"/>
      <c r="K5" s="1081"/>
      <c r="L5" s="919"/>
      <c r="M5" s="1078"/>
      <c r="N5" s="919" t="str">
        <f t="shared" ref="N5:N29" si="2">IF(M5="Menor al 1% del patrimonio de la Lotería de Bogotá",20%,IF(M5="Entre el 1% y el 3% del patrimonio de la Lotería de Bogotá",40%,IF(M5="Entre el 3% y el 6% del patrimonio de la Lotería de Bogotá",60%,IF(M5="Entre el 6% y el 10% del patrimonio de la Lotería de Bogotá",80%,IF(M5="Mayor al 10% del patrimonio de la Lotería de Bogotá",100%,IF(M5="NA",0%,""))))))</f>
        <v/>
      </c>
      <c r="O5" s="1078"/>
      <c r="P5" s="919" t="str">
        <f t="shared" ref="P5:P29" si="3">IF(O5="El riesgo afecta la imagen de algún área de la organización",20%,IF(O5="El riesgo afecta la imagen de la entidad internamente, de conocimiento general nivel interno, de junta directiva y accionistas y/o de proveedores",40%,IF(O5="El riesgo afecta la imagen de la entidad con algunos usuarios de relevancia frente al logro de los objetivos",60%,IF(O5="El riesgo afecta la imagen de la entidad con efecto publicitario sostenido a nivel de sector administrativo, nivel departamental o municipal",80%,IF(O5="El riesgo afecta la imagen de la entidad a nivel nacional, con efecto publicitario sostenido a nivel país",100%,IF(O5="NA",0%,""))))))</f>
        <v/>
      </c>
      <c r="Q5" s="1078"/>
      <c r="R5" s="919" t="str">
        <f t="shared" ref="R5:R29" si="4">IF(Q5="Interrupción de la operación por menos de un día",20%,IF(Q5="Interrupción de la operación por un día completo",40%,IF(Q5="Interrupción de la operación mayor a 1 día y menor a 2 días",60%,IF(Q5="Interrupción de la operación por dos días completos",80%,IF(Q5="Interrupción de la operación por más de dos días",100%,IF(Q5="NA",0%,""))))))</f>
        <v/>
      </c>
      <c r="S5" s="1078"/>
      <c r="T5" s="1078"/>
      <c r="U5" s="1079">
        <f t="shared" ref="U5:U29" si="5">+MAX(N5,P5,R5)</f>
        <v>0</v>
      </c>
      <c r="V5" s="905"/>
      <c r="W5" s="1079" t="str">
        <f>+IFERROR(VLOOKUP(V5,formulas!$F$1:$G$6,2,FALSE),"")</f>
        <v/>
      </c>
      <c r="X5" s="814"/>
      <c r="Y5" s="1079" t="str">
        <f>+IFERROR(VLOOKUP(X5,formulas!$H$1:$I$6,2,FALSE),"")</f>
        <v/>
      </c>
      <c r="Z5" s="814"/>
      <c r="AA5" s="1079" t="str">
        <f t="shared" ref="AA5:AA29" si="6">IF(Z5="Bajo",25%,IF(Z5="Moderado",50%,IF(Z5="Alto",75%,IF(Z5="Extremo",100%,""))))</f>
        <v/>
      </c>
      <c r="AB5" s="1078"/>
      <c r="AC5" s="27" t="s">
        <v>988</v>
      </c>
      <c r="AD5" s="438" t="s">
        <v>72</v>
      </c>
      <c r="AE5" s="219">
        <f t="shared" si="0"/>
        <v>0.25</v>
      </c>
      <c r="AF5" s="438" t="s">
        <v>217</v>
      </c>
      <c r="AG5" s="219">
        <f t="shared" ref="AG5:AG26" si="7">IF(AF5="Manual",15%,IF(AF5="Automático",25%,""))</f>
        <v>0.15</v>
      </c>
      <c r="AH5" s="219">
        <f t="shared" ref="AH5:AH26" si="8">+AG5+AE5</f>
        <v>0.4</v>
      </c>
      <c r="AI5" s="438" t="s">
        <v>218</v>
      </c>
      <c r="AJ5" s="438" t="s">
        <v>39</v>
      </c>
      <c r="AK5" s="27" t="s">
        <v>352</v>
      </c>
      <c r="AL5" s="271">
        <f>+AM4*AH5</f>
        <v>0.06</v>
      </c>
      <c r="AM5" s="271">
        <f>+AM4-AL5</f>
        <v>0.09</v>
      </c>
      <c r="AN5" s="814"/>
      <c r="AO5" s="820"/>
      <c r="AP5" s="438">
        <v>2</v>
      </c>
      <c r="AQ5" s="27" t="s">
        <v>1009</v>
      </c>
      <c r="AR5" s="27" t="s">
        <v>1008</v>
      </c>
      <c r="AS5" s="77"/>
      <c r="AT5" s="232"/>
      <c r="AU5" s="220"/>
      <c r="AV5" s="220"/>
      <c r="AW5" s="220"/>
      <c r="AX5" s="220"/>
      <c r="AY5" s="220"/>
      <c r="AZ5" s="220"/>
      <c r="BA5" s="220"/>
      <c r="BB5" s="220"/>
      <c r="BC5" s="220"/>
      <c r="BD5" s="220"/>
      <c r="BE5" s="220"/>
      <c r="BF5" s="246"/>
      <c r="BG5" s="246"/>
    </row>
    <row r="6" spans="1:59" ht="81" customHeight="1" thickBot="1" x14ac:dyDescent="0.3">
      <c r="A6" s="1077"/>
      <c r="B6" s="1043"/>
      <c r="C6" s="1077"/>
      <c r="D6" s="1043"/>
      <c r="E6" s="1077"/>
      <c r="F6" s="1043"/>
      <c r="G6" s="1043"/>
      <c r="H6" s="1043"/>
      <c r="I6" s="1043"/>
      <c r="J6" s="1077"/>
      <c r="K6" s="1082"/>
      <c r="L6" s="920"/>
      <c r="M6" s="1043"/>
      <c r="N6" s="920" t="str">
        <f t="shared" si="2"/>
        <v/>
      </c>
      <c r="O6" s="1043"/>
      <c r="P6" s="920" t="str">
        <f t="shared" si="3"/>
        <v/>
      </c>
      <c r="Q6" s="1043"/>
      <c r="R6" s="920" t="str">
        <f t="shared" si="4"/>
        <v/>
      </c>
      <c r="S6" s="1043"/>
      <c r="T6" s="1043"/>
      <c r="U6" s="1080">
        <f t="shared" si="5"/>
        <v>0</v>
      </c>
      <c r="V6" s="1028"/>
      <c r="W6" s="1080" t="str">
        <f>+IFERROR(VLOOKUP(V6,formulas!$F$1:$G$6,2,FALSE),"")</f>
        <v/>
      </c>
      <c r="X6" s="815"/>
      <c r="Y6" s="1080" t="str">
        <f>+IFERROR(VLOOKUP(X6,formulas!$H$1:$I$6,2,FALSE),"")</f>
        <v/>
      </c>
      <c r="Z6" s="815"/>
      <c r="AA6" s="1080" t="str">
        <f t="shared" si="6"/>
        <v/>
      </c>
      <c r="AB6" s="1043"/>
      <c r="AC6" s="379" t="s">
        <v>989</v>
      </c>
      <c r="AD6" s="439" t="s">
        <v>72</v>
      </c>
      <c r="AE6" s="222">
        <f t="shared" si="0"/>
        <v>0.25</v>
      </c>
      <c r="AF6" s="439" t="s">
        <v>217</v>
      </c>
      <c r="AG6" s="222">
        <f t="shared" si="7"/>
        <v>0.15</v>
      </c>
      <c r="AH6" s="222">
        <f t="shared" si="8"/>
        <v>0.4</v>
      </c>
      <c r="AI6" s="439" t="s">
        <v>218</v>
      </c>
      <c r="AJ6" s="439" t="s">
        <v>39</v>
      </c>
      <c r="AK6" s="379" t="s">
        <v>1003</v>
      </c>
      <c r="AL6" s="277">
        <f>+AM5*AH6</f>
        <v>3.5999999999999997E-2</v>
      </c>
      <c r="AM6" s="277">
        <f>+AM5-AL6</f>
        <v>5.3999999999999999E-2</v>
      </c>
      <c r="AN6" s="815"/>
      <c r="AO6" s="809"/>
      <c r="AP6" s="439">
        <v>3</v>
      </c>
      <c r="AQ6" s="379" t="s">
        <v>1010</v>
      </c>
      <c r="AR6" s="379" t="s">
        <v>1011</v>
      </c>
      <c r="AS6" s="146"/>
      <c r="AT6" s="233"/>
      <c r="AU6" s="233"/>
      <c r="AV6" s="278"/>
      <c r="AW6" s="278"/>
      <c r="AX6" s="278"/>
      <c r="AY6" s="278"/>
      <c r="AZ6" s="278"/>
      <c r="BA6" s="278"/>
      <c r="BB6" s="278"/>
      <c r="BC6" s="278"/>
      <c r="BD6" s="278"/>
      <c r="BE6" s="278"/>
      <c r="BF6" s="278"/>
      <c r="BG6" s="278"/>
    </row>
    <row r="7" spans="1:59" ht="81" customHeight="1" x14ac:dyDescent="0.25">
      <c r="A7" s="1085" t="s">
        <v>66</v>
      </c>
      <c r="B7" s="1086" t="s">
        <v>109</v>
      </c>
      <c r="C7" s="1085" t="s">
        <v>73</v>
      </c>
      <c r="D7" s="1086" t="s">
        <v>94</v>
      </c>
      <c r="E7" s="1085" t="s">
        <v>95</v>
      </c>
      <c r="F7" s="1086" t="s">
        <v>957</v>
      </c>
      <c r="G7" s="1086" t="s">
        <v>336</v>
      </c>
      <c r="H7" s="1086" t="s">
        <v>958</v>
      </c>
      <c r="I7" s="1086" t="s">
        <v>959</v>
      </c>
      <c r="J7" s="1085" t="s">
        <v>114</v>
      </c>
      <c r="K7" s="1089">
        <v>0</v>
      </c>
      <c r="L7" s="948">
        <f t="shared" ref="L7:L28" si="9">IF(J7="Diaria",+(K7/360),IF(J7="Semanal",+(K7/52),IF(J7="Mensual",+(K7/12),IF(J7="Bimestral",+(K7/6),IF(J7="Trimestral",+(K7/4),IF(J7="Semestral",+(K7/2),IF(J7="Anual",+(K7/1),"")))))))</f>
        <v>0</v>
      </c>
      <c r="M7" s="1086" t="s">
        <v>45</v>
      </c>
      <c r="N7" s="1103">
        <f t="shared" si="2"/>
        <v>0.2</v>
      </c>
      <c r="O7" s="1086" t="s">
        <v>63</v>
      </c>
      <c r="P7" s="1103">
        <f t="shared" si="3"/>
        <v>0.4</v>
      </c>
      <c r="Q7" s="1086" t="s">
        <v>88</v>
      </c>
      <c r="R7" s="1103">
        <f t="shared" si="4"/>
        <v>0</v>
      </c>
      <c r="S7" s="1085" t="s">
        <v>88</v>
      </c>
      <c r="T7" s="1085" t="s">
        <v>60</v>
      </c>
      <c r="U7" s="1105">
        <f t="shared" si="5"/>
        <v>0.4</v>
      </c>
      <c r="V7" s="913" t="str">
        <f t="shared" ref="V7:V28" si="10">IF(L7&lt;=20%,"Muy baja",IF(L7&lt;=40%,"Baja",IF(L7&lt;=60%,"Media",IF(L7&lt;=80%,"Alta",IF(L7&lt;=100%,"Muy alta",IF(L7&gt;=100%,"Muy alta",""))))))</f>
        <v>Muy baja</v>
      </c>
      <c r="W7" s="1105">
        <f>+IFERROR(VLOOKUP(V7,formulas!$F$1:$G$6,2,FALSE),"")</f>
        <v>0.2</v>
      </c>
      <c r="X7" s="813" t="str">
        <f t="shared" ref="X7:X28" si="11">IF(U7=20%,"Leve",IF(U7=40%,"Menor",IF(U7=60%,"Moderado",IF(U7=80%,"Mayor",IF(U7=100%,"Catastrófico","")))))</f>
        <v>Menor</v>
      </c>
      <c r="Y7" s="1105">
        <f>+IFERROR(VLOOKUP(X7,formulas!$H$1:$I$6,2,FALSE),"")</f>
        <v>0.4</v>
      </c>
      <c r="Z7" s="813" t="str">
        <f>+IFERROR(VLOOKUP(V7&amp;X7,formulas!$C$2:$D$26,2,FALSE),"")</f>
        <v>Bajo</v>
      </c>
      <c r="AA7" s="1105">
        <f t="shared" si="6"/>
        <v>0.25</v>
      </c>
      <c r="AB7" s="1086" t="s">
        <v>982</v>
      </c>
      <c r="AC7" s="1086" t="s">
        <v>990</v>
      </c>
      <c r="AD7" s="1085" t="s">
        <v>72</v>
      </c>
      <c r="AE7" s="948">
        <f t="shared" si="0"/>
        <v>0.25</v>
      </c>
      <c r="AF7" s="1085" t="s">
        <v>217</v>
      </c>
      <c r="AG7" s="948">
        <f t="shared" si="7"/>
        <v>0.15</v>
      </c>
      <c r="AH7" s="948">
        <f t="shared" si="8"/>
        <v>0.4</v>
      </c>
      <c r="AI7" s="1085" t="s">
        <v>218</v>
      </c>
      <c r="AJ7" s="1085" t="s">
        <v>39</v>
      </c>
      <c r="AK7" s="1086" t="s">
        <v>343</v>
      </c>
      <c r="AL7" s="1053">
        <f t="shared" ref="AL7:AL24" si="12">+AA7*AH7</f>
        <v>0.1</v>
      </c>
      <c r="AM7" s="1053">
        <f t="shared" ref="AM7:AM26" si="13">+AA7-AL7</f>
        <v>0.15</v>
      </c>
      <c r="AN7" s="813" t="str">
        <f>+IF(C7="Corrupción","Moderado",IF(AM7&lt;=25%,"Bajo",IF(AM7&lt;=50%,"Moderado",IF(AM7&lt;=75%,"Alto",IF(AM7&gt;75%,"Extremo","")))))</f>
        <v>Moderado</v>
      </c>
      <c r="AO7" s="808" t="s">
        <v>74</v>
      </c>
      <c r="AP7" s="1085">
        <v>1</v>
      </c>
      <c r="AQ7" s="1086" t="s">
        <v>1012</v>
      </c>
      <c r="AR7" s="1086" t="s">
        <v>1011</v>
      </c>
      <c r="AS7" s="377"/>
      <c r="AT7" s="445"/>
      <c r="AU7" s="240"/>
      <c r="AV7" s="295"/>
      <c r="AW7" s="295"/>
      <c r="AX7" s="295"/>
      <c r="AY7" s="295"/>
      <c r="AZ7" s="295"/>
      <c r="BA7" s="295"/>
      <c r="BB7" s="295"/>
      <c r="BC7" s="295"/>
      <c r="BD7" s="295"/>
      <c r="BE7" s="295"/>
      <c r="BF7" s="295"/>
      <c r="BG7" s="295"/>
    </row>
    <row r="8" spans="1:59" ht="81" customHeight="1" thickBot="1" x14ac:dyDescent="0.3">
      <c r="A8" s="1077"/>
      <c r="B8" s="1043"/>
      <c r="C8" s="1077"/>
      <c r="D8" s="1043"/>
      <c r="E8" s="1077"/>
      <c r="F8" s="1043"/>
      <c r="G8" s="1043"/>
      <c r="H8" s="1043"/>
      <c r="I8" s="1043"/>
      <c r="J8" s="1077"/>
      <c r="K8" s="1082"/>
      <c r="L8" s="920"/>
      <c r="M8" s="1043"/>
      <c r="N8" s="1104" t="str">
        <f t="shared" si="2"/>
        <v/>
      </c>
      <c r="O8" s="1043"/>
      <c r="P8" s="1104" t="str">
        <f t="shared" si="3"/>
        <v/>
      </c>
      <c r="Q8" s="1043"/>
      <c r="R8" s="1104" t="str">
        <f t="shared" si="4"/>
        <v/>
      </c>
      <c r="S8" s="1077"/>
      <c r="T8" s="1077"/>
      <c r="U8" s="1106">
        <f t="shared" si="5"/>
        <v>0</v>
      </c>
      <c r="V8" s="1028"/>
      <c r="W8" s="1106" t="str">
        <f>+IFERROR(VLOOKUP(V8,formulas!$F$1:$G$6,2,FALSE),"")</f>
        <v/>
      </c>
      <c r="X8" s="815"/>
      <c r="Y8" s="1106" t="str">
        <f>+IFERROR(VLOOKUP(X8,formulas!$H$1:$I$6,2,FALSE),"")</f>
        <v/>
      </c>
      <c r="Z8" s="815"/>
      <c r="AA8" s="1106" t="str">
        <f t="shared" si="6"/>
        <v/>
      </c>
      <c r="AB8" s="1043"/>
      <c r="AC8" s="1043"/>
      <c r="AD8" s="1077"/>
      <c r="AE8" s="920"/>
      <c r="AF8" s="1077"/>
      <c r="AG8" s="920"/>
      <c r="AH8" s="920"/>
      <c r="AI8" s="1077"/>
      <c r="AJ8" s="1077"/>
      <c r="AK8" s="1043"/>
      <c r="AL8" s="822"/>
      <c r="AM8" s="822"/>
      <c r="AN8" s="815"/>
      <c r="AO8" s="809"/>
      <c r="AP8" s="1077"/>
      <c r="AQ8" s="1043"/>
      <c r="AR8" s="1043"/>
      <c r="AS8" s="447"/>
      <c r="AT8" s="447"/>
      <c r="AU8" s="146"/>
      <c r="AV8" s="146"/>
      <c r="AW8" s="146"/>
      <c r="AX8" s="146"/>
      <c r="AY8" s="146"/>
      <c r="AZ8" s="146"/>
      <c r="BA8" s="146"/>
      <c r="BB8" s="146"/>
      <c r="BC8" s="146"/>
      <c r="BD8" s="146"/>
      <c r="BE8" s="146"/>
      <c r="BF8" s="146"/>
      <c r="BG8" s="146"/>
    </row>
    <row r="9" spans="1:59" ht="81" customHeight="1" x14ac:dyDescent="0.25">
      <c r="A9" s="980" t="s">
        <v>66</v>
      </c>
      <c r="B9" s="1083" t="s">
        <v>109</v>
      </c>
      <c r="C9" s="1083" t="s">
        <v>73</v>
      </c>
      <c r="D9" s="1083" t="s">
        <v>94</v>
      </c>
      <c r="E9" s="1083" t="s">
        <v>960</v>
      </c>
      <c r="F9" s="1087" t="s">
        <v>961</v>
      </c>
      <c r="G9" s="1086" t="s">
        <v>336</v>
      </c>
      <c r="H9" s="1083" t="s">
        <v>958</v>
      </c>
      <c r="I9" s="1087" t="s">
        <v>962</v>
      </c>
      <c r="J9" s="1083" t="s">
        <v>81</v>
      </c>
      <c r="K9" s="1083">
        <v>0</v>
      </c>
      <c r="L9" s="948">
        <f t="shared" si="9"/>
        <v>0</v>
      </c>
      <c r="M9" s="1083" t="s">
        <v>45</v>
      </c>
      <c r="N9" s="1103">
        <f t="shared" si="2"/>
        <v>0.2</v>
      </c>
      <c r="O9" s="1083" t="s">
        <v>63</v>
      </c>
      <c r="P9" s="1103">
        <f t="shared" si="3"/>
        <v>0.4</v>
      </c>
      <c r="Q9" s="1083" t="s">
        <v>88</v>
      </c>
      <c r="R9" s="1103">
        <f t="shared" si="4"/>
        <v>0</v>
      </c>
      <c r="S9" s="1083" t="s">
        <v>282</v>
      </c>
      <c r="T9" s="1083" t="s">
        <v>68</v>
      </c>
      <c r="U9" s="1107">
        <f t="shared" si="5"/>
        <v>0.4</v>
      </c>
      <c r="V9" s="913" t="str">
        <f t="shared" si="10"/>
        <v>Muy baja</v>
      </c>
      <c r="W9" s="1107">
        <f>+IFERROR(VLOOKUP(V9,formulas!$F$1:$G$6,2,FALSE),"")</f>
        <v>0.2</v>
      </c>
      <c r="X9" s="813" t="str">
        <f t="shared" si="11"/>
        <v>Menor</v>
      </c>
      <c r="Y9" s="1107">
        <f>+IFERROR(VLOOKUP(X9,formulas!$H$1:$I$6,2,FALSE),"")</f>
        <v>0.4</v>
      </c>
      <c r="Z9" s="813" t="str">
        <f>+IFERROR(VLOOKUP(V9&amp;X9,formulas!$C$2:$D$26,2,FALSE),"")</f>
        <v>Bajo</v>
      </c>
      <c r="AA9" s="1107">
        <f t="shared" si="6"/>
        <v>0.25</v>
      </c>
      <c r="AB9" s="1086" t="s">
        <v>983</v>
      </c>
      <c r="AC9" s="441" t="s">
        <v>991</v>
      </c>
      <c r="AD9" s="440" t="s">
        <v>72</v>
      </c>
      <c r="AE9" s="225">
        <f t="shared" si="0"/>
        <v>0.25</v>
      </c>
      <c r="AF9" s="440" t="s">
        <v>217</v>
      </c>
      <c r="AG9" s="225">
        <f t="shared" si="7"/>
        <v>0.15</v>
      </c>
      <c r="AH9" s="225">
        <f t="shared" si="8"/>
        <v>0.4</v>
      </c>
      <c r="AI9" s="440" t="s">
        <v>218</v>
      </c>
      <c r="AJ9" s="440" t="s">
        <v>39</v>
      </c>
      <c r="AK9" s="441" t="s">
        <v>1004</v>
      </c>
      <c r="AL9" s="283">
        <f t="shared" si="12"/>
        <v>0.1</v>
      </c>
      <c r="AM9" s="283">
        <f t="shared" si="13"/>
        <v>0.15</v>
      </c>
      <c r="AN9" s="813" t="str">
        <f>+IF(C9="Corrupción","Moderado",IF(AM10&lt;=25%,"Bajo",IF(AM10&lt;=50%,"Moderado",IF(AM10&lt;=75%,"Alto",IF(AM10&gt;75%,"Extremo","")))))</f>
        <v>Moderado</v>
      </c>
      <c r="AO9" s="808" t="s">
        <v>74</v>
      </c>
      <c r="AP9" s="440">
        <v>1</v>
      </c>
      <c r="AQ9" s="441" t="s">
        <v>1013</v>
      </c>
      <c r="AR9" s="441" t="s">
        <v>1014</v>
      </c>
      <c r="AS9" s="448"/>
      <c r="AT9" s="448"/>
      <c r="AU9" s="377"/>
      <c r="AV9" s="377"/>
      <c r="AW9" s="377"/>
      <c r="AX9" s="377"/>
      <c r="AY9" s="377"/>
      <c r="AZ9" s="377"/>
      <c r="BA9" s="377"/>
      <c r="BB9" s="377"/>
      <c r="BC9" s="377"/>
      <c r="BD9" s="377"/>
      <c r="BE9" s="377"/>
      <c r="BF9" s="377"/>
      <c r="BG9" s="377"/>
    </row>
    <row r="10" spans="1:59" ht="81" customHeight="1" thickBot="1" x14ac:dyDescent="0.3">
      <c r="A10" s="979"/>
      <c r="B10" s="1084"/>
      <c r="C10" s="1084"/>
      <c r="D10" s="1084"/>
      <c r="E10" s="1084"/>
      <c r="F10" s="1088"/>
      <c r="G10" s="1043"/>
      <c r="H10" s="1084"/>
      <c r="I10" s="1088"/>
      <c r="J10" s="1084"/>
      <c r="K10" s="1084"/>
      <c r="L10" s="920"/>
      <c r="M10" s="1084"/>
      <c r="N10" s="1077" t="str">
        <f t="shared" si="2"/>
        <v/>
      </c>
      <c r="O10" s="1084"/>
      <c r="P10" s="1077" t="str">
        <f t="shared" si="3"/>
        <v/>
      </c>
      <c r="Q10" s="1084"/>
      <c r="R10" s="1077" t="str">
        <f t="shared" si="4"/>
        <v/>
      </c>
      <c r="S10" s="1084"/>
      <c r="T10" s="1084"/>
      <c r="U10" s="1108">
        <f t="shared" si="5"/>
        <v>0</v>
      </c>
      <c r="V10" s="1028"/>
      <c r="W10" s="1108" t="str">
        <f>+IFERROR(VLOOKUP(V10,formulas!$F$1:$G$6,2,FALSE),"")</f>
        <v/>
      </c>
      <c r="X10" s="815"/>
      <c r="Y10" s="1108" t="str">
        <f>+IFERROR(VLOOKUP(X10,formulas!$H$1:$I$6,2,FALSE),"")</f>
        <v/>
      </c>
      <c r="Z10" s="815"/>
      <c r="AA10" s="1108" t="str">
        <f t="shared" si="6"/>
        <v/>
      </c>
      <c r="AB10" s="1043"/>
      <c r="AC10" s="379" t="s">
        <v>992</v>
      </c>
      <c r="AD10" s="439" t="s">
        <v>72</v>
      </c>
      <c r="AE10" s="222">
        <f t="shared" si="0"/>
        <v>0.25</v>
      </c>
      <c r="AF10" s="439" t="s">
        <v>217</v>
      </c>
      <c r="AG10" s="222">
        <f t="shared" si="7"/>
        <v>0.15</v>
      </c>
      <c r="AH10" s="222">
        <f t="shared" si="8"/>
        <v>0.4</v>
      </c>
      <c r="AI10" s="439" t="s">
        <v>218</v>
      </c>
      <c r="AJ10" s="439" t="s">
        <v>1005</v>
      </c>
      <c r="AK10" s="379" t="s">
        <v>1004</v>
      </c>
      <c r="AL10" s="277">
        <f>+AM9*AH10</f>
        <v>0.06</v>
      </c>
      <c r="AM10" s="277">
        <f>+AM9-AL10</f>
        <v>0.09</v>
      </c>
      <c r="AN10" s="815"/>
      <c r="AO10" s="809"/>
      <c r="AP10" s="439">
        <v>2</v>
      </c>
      <c r="AQ10" s="379" t="s">
        <v>1015</v>
      </c>
      <c r="AR10" s="379" t="s">
        <v>1014</v>
      </c>
      <c r="AS10" s="447"/>
      <c r="AT10" s="447"/>
      <c r="AU10" s="146"/>
      <c r="AV10" s="146"/>
      <c r="AW10" s="146"/>
      <c r="AX10" s="146"/>
      <c r="AY10" s="146"/>
      <c r="AZ10" s="146"/>
      <c r="BA10" s="146"/>
      <c r="BB10" s="146"/>
      <c r="BC10" s="146"/>
      <c r="BD10" s="146"/>
      <c r="BE10" s="146"/>
      <c r="BF10" s="146"/>
      <c r="BG10" s="146"/>
    </row>
    <row r="11" spans="1:59" ht="81" customHeight="1" x14ac:dyDescent="0.25">
      <c r="A11" s="980" t="s">
        <v>66</v>
      </c>
      <c r="B11" s="1083" t="s">
        <v>109</v>
      </c>
      <c r="C11" s="1083" t="s">
        <v>963</v>
      </c>
      <c r="D11" s="1083" t="s">
        <v>94</v>
      </c>
      <c r="E11" s="1083" t="s">
        <v>964</v>
      </c>
      <c r="F11" s="1087" t="s">
        <v>965</v>
      </c>
      <c r="G11" s="1087" t="s">
        <v>966</v>
      </c>
      <c r="H11" s="1083" t="s">
        <v>967</v>
      </c>
      <c r="I11" s="1087" t="s">
        <v>968</v>
      </c>
      <c r="J11" s="1083" t="s">
        <v>104</v>
      </c>
      <c r="K11" s="1083">
        <v>0</v>
      </c>
      <c r="L11" s="948">
        <f t="shared" si="9"/>
        <v>0</v>
      </c>
      <c r="M11" s="1083" t="s">
        <v>45</v>
      </c>
      <c r="N11" s="1103">
        <f t="shared" si="2"/>
        <v>0.2</v>
      </c>
      <c r="O11" s="1083" t="s">
        <v>46</v>
      </c>
      <c r="P11" s="1103">
        <f t="shared" si="3"/>
        <v>0.2</v>
      </c>
      <c r="Q11" s="1083" t="s">
        <v>88</v>
      </c>
      <c r="R11" s="1103">
        <f t="shared" si="4"/>
        <v>0</v>
      </c>
      <c r="S11" s="1083" t="s">
        <v>282</v>
      </c>
      <c r="T11" s="1083" t="s">
        <v>68</v>
      </c>
      <c r="U11" s="1107">
        <f t="shared" si="5"/>
        <v>0.2</v>
      </c>
      <c r="V11" s="913" t="str">
        <f t="shared" si="10"/>
        <v>Muy baja</v>
      </c>
      <c r="W11" s="1107">
        <f>+IFERROR(VLOOKUP(V11,formulas!$F$1:$G$6,2,FALSE),"")</f>
        <v>0.2</v>
      </c>
      <c r="X11" s="813" t="str">
        <f t="shared" si="11"/>
        <v>Leve</v>
      </c>
      <c r="Y11" s="1107">
        <f>+IFERROR(VLOOKUP(X11,formulas!$H$1:$I$6,2,FALSE),"")</f>
        <v>0.2</v>
      </c>
      <c r="Z11" s="813" t="str">
        <f>+IFERROR(VLOOKUP(V11&amp;X11,formulas!$C$2:$D$26,2,FALSE),"")</f>
        <v>Bajo</v>
      </c>
      <c r="AA11" s="1107">
        <f t="shared" si="6"/>
        <v>0.25</v>
      </c>
      <c r="AB11" s="1086" t="s">
        <v>984</v>
      </c>
      <c r="AC11" s="441" t="s">
        <v>1272</v>
      </c>
      <c r="AD11" s="440" t="s">
        <v>72</v>
      </c>
      <c r="AE11" s="225">
        <f t="shared" si="0"/>
        <v>0.25</v>
      </c>
      <c r="AF11" s="440" t="s">
        <v>217</v>
      </c>
      <c r="AG11" s="225">
        <f t="shared" si="7"/>
        <v>0.15</v>
      </c>
      <c r="AH11" s="225">
        <f t="shared" si="8"/>
        <v>0.4</v>
      </c>
      <c r="AI11" s="440" t="s">
        <v>218</v>
      </c>
      <c r="AJ11" s="441" t="s">
        <v>56</v>
      </c>
      <c r="AK11" s="440" t="s">
        <v>282</v>
      </c>
      <c r="AL11" s="283">
        <f t="shared" si="12"/>
        <v>0.1</v>
      </c>
      <c r="AM11" s="283">
        <f t="shared" si="13"/>
        <v>0.15</v>
      </c>
      <c r="AN11" s="813" t="str">
        <f>+IF(C11="Corrupción","Moderado",IF(AM12&lt;=25%,"Bajo",IF(AM12&lt;=50%,"Moderado",IF(AM12&lt;=75%,"Alto",IF(AM12&gt;75%,"Extremo","")))))</f>
        <v>Bajo</v>
      </c>
      <c r="AO11" s="808" t="s">
        <v>74</v>
      </c>
      <c r="AP11" s="440">
        <v>1</v>
      </c>
      <c r="AQ11" s="441" t="s">
        <v>1016</v>
      </c>
      <c r="AR11" s="441" t="s">
        <v>1017</v>
      </c>
      <c r="AS11" s="448"/>
      <c r="AT11" s="448"/>
      <c r="AU11" s="377"/>
      <c r="AV11" s="377"/>
      <c r="AW11" s="377"/>
      <c r="AX11" s="377"/>
      <c r="AY11" s="377"/>
      <c r="AZ11" s="377"/>
      <c r="BA11" s="377"/>
      <c r="BB11" s="377"/>
      <c r="BC11" s="377"/>
      <c r="BD11" s="377"/>
      <c r="BE11" s="377"/>
      <c r="BF11" s="377"/>
      <c r="BG11" s="377"/>
    </row>
    <row r="12" spans="1:59" ht="81" customHeight="1" thickBot="1" x14ac:dyDescent="0.3">
      <c r="A12" s="979"/>
      <c r="B12" s="1084"/>
      <c r="C12" s="1084"/>
      <c r="D12" s="1084"/>
      <c r="E12" s="1084"/>
      <c r="F12" s="1088"/>
      <c r="G12" s="1088"/>
      <c r="H12" s="1084"/>
      <c r="I12" s="1088"/>
      <c r="J12" s="1084"/>
      <c r="K12" s="1084"/>
      <c r="L12" s="920"/>
      <c r="M12" s="1084"/>
      <c r="N12" s="1077" t="str">
        <f t="shared" si="2"/>
        <v/>
      </c>
      <c r="O12" s="1084"/>
      <c r="P12" s="1077" t="str">
        <f t="shared" si="3"/>
        <v/>
      </c>
      <c r="Q12" s="1084"/>
      <c r="R12" s="1077" t="str">
        <f t="shared" si="4"/>
        <v/>
      </c>
      <c r="S12" s="1084"/>
      <c r="T12" s="1084"/>
      <c r="U12" s="1108">
        <f t="shared" si="5"/>
        <v>0</v>
      </c>
      <c r="V12" s="1028"/>
      <c r="W12" s="1108" t="str">
        <f>+IFERROR(VLOOKUP(V12,formulas!$F$1:$G$6,2,FALSE),"")</f>
        <v/>
      </c>
      <c r="X12" s="815"/>
      <c r="Y12" s="1108" t="str">
        <f>+IFERROR(VLOOKUP(X12,formulas!$H$1:$I$6,2,FALSE),"")</f>
        <v/>
      </c>
      <c r="Z12" s="815"/>
      <c r="AA12" s="1108" t="str">
        <f t="shared" si="6"/>
        <v/>
      </c>
      <c r="AB12" s="1043"/>
      <c r="AC12" s="379" t="s">
        <v>993</v>
      </c>
      <c r="AD12" s="439" t="s">
        <v>72</v>
      </c>
      <c r="AE12" s="222">
        <f t="shared" si="0"/>
        <v>0.25</v>
      </c>
      <c r="AF12" s="439" t="s">
        <v>217</v>
      </c>
      <c r="AG12" s="222">
        <f t="shared" si="7"/>
        <v>0.15</v>
      </c>
      <c r="AH12" s="222">
        <f t="shared" si="8"/>
        <v>0.4</v>
      </c>
      <c r="AI12" s="439" t="s">
        <v>218</v>
      </c>
      <c r="AJ12" s="379" t="s">
        <v>39</v>
      </c>
      <c r="AK12" s="379" t="s">
        <v>352</v>
      </c>
      <c r="AL12" s="277">
        <f>+AM11*AH12</f>
        <v>0.06</v>
      </c>
      <c r="AM12" s="277">
        <f>+AM11-AL12</f>
        <v>0.09</v>
      </c>
      <c r="AN12" s="815"/>
      <c r="AO12" s="809"/>
      <c r="AP12" s="439">
        <v>2</v>
      </c>
      <c r="AQ12" s="379" t="s">
        <v>1018</v>
      </c>
      <c r="AR12" s="379" t="s">
        <v>1008</v>
      </c>
      <c r="AS12" s="447"/>
      <c r="AT12" s="447"/>
      <c r="AU12" s="146"/>
      <c r="AV12" s="146"/>
      <c r="AW12" s="146"/>
      <c r="AX12" s="146"/>
      <c r="AY12" s="146"/>
      <c r="AZ12" s="146"/>
      <c r="BA12" s="146"/>
      <c r="BB12" s="146"/>
      <c r="BC12" s="146"/>
      <c r="BD12" s="146"/>
      <c r="BE12" s="146"/>
      <c r="BF12" s="146"/>
      <c r="BG12" s="146"/>
    </row>
    <row r="13" spans="1:59" ht="81" customHeight="1" x14ac:dyDescent="0.25">
      <c r="A13" s="980" t="s">
        <v>66</v>
      </c>
      <c r="B13" s="1083" t="s">
        <v>969</v>
      </c>
      <c r="C13" s="1083" t="s">
        <v>73</v>
      </c>
      <c r="D13" s="1083" t="s">
        <v>94</v>
      </c>
      <c r="E13" s="1083" t="s">
        <v>95</v>
      </c>
      <c r="F13" s="1087" t="s">
        <v>376</v>
      </c>
      <c r="G13" s="1087" t="s">
        <v>377</v>
      </c>
      <c r="H13" s="1083" t="s">
        <v>378</v>
      </c>
      <c r="I13" s="1087" t="s">
        <v>379</v>
      </c>
      <c r="J13" s="1083" t="s">
        <v>81</v>
      </c>
      <c r="K13" s="1083">
        <v>2</v>
      </c>
      <c r="L13" s="948">
        <f t="shared" si="9"/>
        <v>0.16666666666666666</v>
      </c>
      <c r="M13" s="1083" t="s">
        <v>45</v>
      </c>
      <c r="N13" s="948">
        <f t="shared" si="2"/>
        <v>0.2</v>
      </c>
      <c r="O13" s="1083" t="s">
        <v>46</v>
      </c>
      <c r="P13" s="948">
        <f t="shared" si="3"/>
        <v>0.2</v>
      </c>
      <c r="Q13" s="1083" t="s">
        <v>47</v>
      </c>
      <c r="R13" s="948">
        <f t="shared" si="4"/>
        <v>0.2</v>
      </c>
      <c r="S13" s="1083" t="s">
        <v>282</v>
      </c>
      <c r="T13" s="1083" t="s">
        <v>978</v>
      </c>
      <c r="U13" s="1107">
        <f t="shared" si="5"/>
        <v>0.2</v>
      </c>
      <c r="V13" s="913" t="str">
        <f t="shared" si="10"/>
        <v>Muy baja</v>
      </c>
      <c r="W13" s="1107">
        <f>+IFERROR(VLOOKUP(V13,formulas!$F$1:$G$6,2,FALSE),"")</f>
        <v>0.2</v>
      </c>
      <c r="X13" s="813" t="str">
        <f t="shared" si="11"/>
        <v>Leve</v>
      </c>
      <c r="Y13" s="1107">
        <f>+IFERROR(VLOOKUP(X13,formulas!$H$1:$I$6,2,FALSE),"")</f>
        <v>0.2</v>
      </c>
      <c r="Z13" s="813" t="str">
        <f>+IFERROR(VLOOKUP(V13&amp;X13,formulas!$C$2:$D$26,2,FALSE),"")</f>
        <v>Bajo</v>
      </c>
      <c r="AA13" s="1107">
        <f t="shared" si="6"/>
        <v>0.25</v>
      </c>
      <c r="AB13" s="1086" t="s">
        <v>380</v>
      </c>
      <c r="AC13" s="441" t="s">
        <v>994</v>
      </c>
      <c r="AD13" s="440" t="s">
        <v>72</v>
      </c>
      <c r="AE13" s="225">
        <f t="shared" si="0"/>
        <v>0.25</v>
      </c>
      <c r="AF13" s="440" t="s">
        <v>217</v>
      </c>
      <c r="AG13" s="225">
        <f t="shared" si="7"/>
        <v>0.15</v>
      </c>
      <c r="AH13" s="225">
        <f t="shared" si="8"/>
        <v>0.4</v>
      </c>
      <c r="AI13" s="440" t="s">
        <v>218</v>
      </c>
      <c r="AJ13" s="441" t="s">
        <v>39</v>
      </c>
      <c r="AK13" s="441" t="s">
        <v>383</v>
      </c>
      <c r="AL13" s="283">
        <f t="shared" si="12"/>
        <v>0.1</v>
      </c>
      <c r="AM13" s="283">
        <f t="shared" si="13"/>
        <v>0.15</v>
      </c>
      <c r="AN13" s="813" t="str">
        <f>+IF(C13="Corrupción","Moderado",IF(AM15&lt;=25%,"Bajo",IF(AM15&lt;=50%,"Moderado",IF(AM15&lt;=75%,"Alto",IF(AM15&gt;75%,"Extremo","")))))</f>
        <v>Moderado</v>
      </c>
      <c r="AO13" s="808" t="s">
        <v>74</v>
      </c>
      <c r="AP13" s="440">
        <v>1</v>
      </c>
      <c r="AQ13" s="441" t="s">
        <v>386</v>
      </c>
      <c r="AR13" s="441" t="s">
        <v>269</v>
      </c>
      <c r="AS13" s="448"/>
      <c r="AT13" s="448"/>
      <c r="AU13" s="377"/>
      <c r="AV13" s="377"/>
      <c r="AW13" s="377"/>
      <c r="AX13" s="377"/>
      <c r="AY13" s="377"/>
      <c r="AZ13" s="377"/>
      <c r="BA13" s="377"/>
      <c r="BB13" s="377"/>
      <c r="BC13" s="377"/>
      <c r="BD13" s="377"/>
      <c r="BE13" s="377"/>
      <c r="BF13" s="377"/>
      <c r="BG13" s="377"/>
    </row>
    <row r="14" spans="1:59" ht="81" customHeight="1" x14ac:dyDescent="0.25">
      <c r="A14" s="978"/>
      <c r="B14" s="1090"/>
      <c r="C14" s="1090"/>
      <c r="D14" s="1090"/>
      <c r="E14" s="1090"/>
      <c r="F14" s="1091"/>
      <c r="G14" s="1091"/>
      <c r="H14" s="1090"/>
      <c r="I14" s="1091"/>
      <c r="J14" s="1090"/>
      <c r="K14" s="1090"/>
      <c r="L14" s="919"/>
      <c r="M14" s="1090"/>
      <c r="N14" s="919" t="str">
        <f t="shared" si="2"/>
        <v/>
      </c>
      <c r="O14" s="1090"/>
      <c r="P14" s="919" t="str">
        <f t="shared" si="3"/>
        <v/>
      </c>
      <c r="Q14" s="1090"/>
      <c r="R14" s="919" t="str">
        <f t="shared" si="4"/>
        <v/>
      </c>
      <c r="S14" s="1090"/>
      <c r="T14" s="1090"/>
      <c r="U14" s="1109">
        <f t="shared" si="5"/>
        <v>0</v>
      </c>
      <c r="V14" s="905"/>
      <c r="W14" s="1109" t="str">
        <f>+IFERROR(VLOOKUP(V14,formulas!$F$1:$G$6,2,FALSE),"")</f>
        <v/>
      </c>
      <c r="X14" s="814"/>
      <c r="Y14" s="1109" t="str">
        <f>+IFERROR(VLOOKUP(X14,formulas!$H$1:$I$6,2,FALSE),"")</f>
        <v/>
      </c>
      <c r="Z14" s="814"/>
      <c r="AA14" s="1109" t="str">
        <f t="shared" si="6"/>
        <v/>
      </c>
      <c r="AB14" s="1078"/>
      <c r="AC14" s="27" t="s">
        <v>995</v>
      </c>
      <c r="AD14" s="438" t="s">
        <v>72</v>
      </c>
      <c r="AE14" s="219">
        <f t="shared" si="0"/>
        <v>0.25</v>
      </c>
      <c r="AF14" s="438" t="s">
        <v>217</v>
      </c>
      <c r="AG14" s="219">
        <f t="shared" si="7"/>
        <v>0.15</v>
      </c>
      <c r="AH14" s="219">
        <f t="shared" si="8"/>
        <v>0.4</v>
      </c>
      <c r="AI14" s="438" t="s">
        <v>218</v>
      </c>
      <c r="AJ14" s="27" t="s">
        <v>39</v>
      </c>
      <c r="AK14" s="27" t="s">
        <v>389</v>
      </c>
      <c r="AL14" s="271">
        <f>+AM13*AH14</f>
        <v>0.06</v>
      </c>
      <c r="AM14" s="271">
        <f>+AM13-AL14</f>
        <v>0.09</v>
      </c>
      <c r="AN14" s="814"/>
      <c r="AO14" s="820"/>
      <c r="AP14" s="438">
        <v>2</v>
      </c>
      <c r="AQ14" s="27" t="s">
        <v>391</v>
      </c>
      <c r="AR14" s="27" t="s">
        <v>269</v>
      </c>
      <c r="AS14" s="449"/>
      <c r="AT14" s="449"/>
      <c r="AU14" s="77"/>
      <c r="AV14" s="77"/>
      <c r="AW14" s="77"/>
      <c r="AX14" s="77"/>
      <c r="AY14" s="77"/>
      <c r="AZ14" s="77"/>
      <c r="BA14" s="77"/>
      <c r="BB14" s="77"/>
      <c r="BC14" s="77"/>
      <c r="BD14" s="77"/>
      <c r="BE14" s="77"/>
      <c r="BF14" s="77"/>
      <c r="BG14" s="77"/>
    </row>
    <row r="15" spans="1:59" ht="81" customHeight="1" thickBot="1" x14ac:dyDescent="0.3">
      <c r="A15" s="979"/>
      <c r="B15" s="1084"/>
      <c r="C15" s="1084"/>
      <c r="D15" s="1084"/>
      <c r="E15" s="1084"/>
      <c r="F15" s="1088"/>
      <c r="G15" s="1088"/>
      <c r="H15" s="1084"/>
      <c r="I15" s="1088"/>
      <c r="J15" s="1084"/>
      <c r="K15" s="1084"/>
      <c r="L15" s="920"/>
      <c r="M15" s="1084"/>
      <c r="N15" s="920" t="str">
        <f t="shared" si="2"/>
        <v/>
      </c>
      <c r="O15" s="1084"/>
      <c r="P15" s="920" t="str">
        <f t="shared" si="3"/>
        <v/>
      </c>
      <c r="Q15" s="1084"/>
      <c r="R15" s="920" t="str">
        <f t="shared" si="4"/>
        <v/>
      </c>
      <c r="S15" s="1084"/>
      <c r="T15" s="1084"/>
      <c r="U15" s="1108">
        <f t="shared" si="5"/>
        <v>0</v>
      </c>
      <c r="V15" s="1028"/>
      <c r="W15" s="1108" t="str">
        <f>+IFERROR(VLOOKUP(V15,formulas!$F$1:$G$6,2,FALSE),"")</f>
        <v/>
      </c>
      <c r="X15" s="815"/>
      <c r="Y15" s="1108" t="str">
        <f>+IFERROR(VLOOKUP(X15,formulas!$H$1:$I$6,2,FALSE),"")</f>
        <v/>
      </c>
      <c r="Z15" s="815"/>
      <c r="AA15" s="1108" t="str">
        <f t="shared" si="6"/>
        <v/>
      </c>
      <c r="AB15" s="1043"/>
      <c r="AC15" s="379" t="s">
        <v>996</v>
      </c>
      <c r="AD15" s="439" t="s">
        <v>72</v>
      </c>
      <c r="AE15" s="222">
        <f t="shared" si="0"/>
        <v>0.25</v>
      </c>
      <c r="AF15" s="439" t="s">
        <v>217</v>
      </c>
      <c r="AG15" s="222">
        <f t="shared" si="7"/>
        <v>0.15</v>
      </c>
      <c r="AH15" s="222">
        <f t="shared" si="8"/>
        <v>0.4</v>
      </c>
      <c r="AI15" s="439" t="s">
        <v>218</v>
      </c>
      <c r="AJ15" s="379" t="s">
        <v>39</v>
      </c>
      <c r="AK15" s="379" t="s">
        <v>389</v>
      </c>
      <c r="AL15" s="277">
        <f>+AM14*AH15</f>
        <v>3.5999999999999997E-2</v>
      </c>
      <c r="AM15" s="277">
        <f>+AM14-AL15</f>
        <v>5.3999999999999999E-2</v>
      </c>
      <c r="AN15" s="815"/>
      <c r="AO15" s="809"/>
      <c r="AP15" s="439">
        <v>3</v>
      </c>
      <c r="AQ15" s="737"/>
      <c r="AR15" s="379" t="s">
        <v>269</v>
      </c>
      <c r="AS15" s="447"/>
      <c r="AT15" s="447"/>
      <c r="AU15" s="146"/>
      <c r="AV15" s="146"/>
      <c r="AW15" s="146"/>
      <c r="AX15" s="146"/>
      <c r="AY15" s="146"/>
      <c r="AZ15" s="146"/>
      <c r="BA15" s="146"/>
      <c r="BB15" s="146"/>
      <c r="BC15" s="146"/>
      <c r="BD15" s="146"/>
      <c r="BE15" s="146"/>
      <c r="BF15" s="146"/>
      <c r="BG15" s="146"/>
    </row>
    <row r="16" spans="1:59" ht="81" customHeight="1" x14ac:dyDescent="0.25">
      <c r="A16" s="980" t="s">
        <v>219</v>
      </c>
      <c r="B16" s="1083" t="s">
        <v>109</v>
      </c>
      <c r="C16" s="1083" t="s">
        <v>107</v>
      </c>
      <c r="D16" s="1083" t="s">
        <v>94</v>
      </c>
      <c r="E16" s="1083" t="s">
        <v>51</v>
      </c>
      <c r="F16" s="1083" t="s">
        <v>478</v>
      </c>
      <c r="G16" s="1083" t="s">
        <v>479</v>
      </c>
      <c r="H16" s="1083" t="s">
        <v>480</v>
      </c>
      <c r="I16" s="1083" t="s">
        <v>481</v>
      </c>
      <c r="J16" s="1083" t="s">
        <v>81</v>
      </c>
      <c r="K16" s="1085">
        <v>1</v>
      </c>
      <c r="L16" s="948">
        <f t="shared" si="9"/>
        <v>8.3333333333333329E-2</v>
      </c>
      <c r="M16" s="1083" t="s">
        <v>45</v>
      </c>
      <c r="N16" s="1103">
        <f t="shared" si="2"/>
        <v>0.2</v>
      </c>
      <c r="O16" s="1083" t="s">
        <v>79</v>
      </c>
      <c r="P16" s="1103">
        <f t="shared" si="3"/>
        <v>0.6</v>
      </c>
      <c r="Q16" s="1083" t="s">
        <v>47</v>
      </c>
      <c r="R16" s="1103">
        <f t="shared" si="4"/>
        <v>0.2</v>
      </c>
      <c r="S16" s="1085" t="s">
        <v>282</v>
      </c>
      <c r="T16" s="1085" t="s">
        <v>978</v>
      </c>
      <c r="U16" s="1105">
        <f t="shared" si="5"/>
        <v>0.6</v>
      </c>
      <c r="V16" s="913" t="str">
        <f t="shared" si="10"/>
        <v>Muy baja</v>
      </c>
      <c r="W16" s="1105">
        <f>+IFERROR(VLOOKUP(V16,formulas!$F$1:$G$6,2,FALSE),"")</f>
        <v>0.2</v>
      </c>
      <c r="X16" s="813" t="str">
        <f t="shared" si="11"/>
        <v>Moderado</v>
      </c>
      <c r="Y16" s="1105">
        <f>+IFERROR(VLOOKUP(X16,formulas!$H$1:$I$6,2,FALSE),"")</f>
        <v>0.6</v>
      </c>
      <c r="Z16" s="813" t="str">
        <f>+IFERROR(VLOOKUP(V16&amp;X16,formulas!$C$2:$D$26,2,FALSE),"")</f>
        <v>Moderado</v>
      </c>
      <c r="AA16" s="1105">
        <f t="shared" si="6"/>
        <v>0.5</v>
      </c>
      <c r="AB16" s="1086" t="s">
        <v>498</v>
      </c>
      <c r="AC16" s="1086" t="s">
        <v>997</v>
      </c>
      <c r="AD16" s="1085" t="s">
        <v>72</v>
      </c>
      <c r="AE16" s="948">
        <f t="shared" si="0"/>
        <v>0.25</v>
      </c>
      <c r="AF16" s="1085" t="s">
        <v>217</v>
      </c>
      <c r="AG16" s="948">
        <f t="shared" si="7"/>
        <v>0.15</v>
      </c>
      <c r="AH16" s="948">
        <f t="shared" si="8"/>
        <v>0.4</v>
      </c>
      <c r="AI16" s="1085" t="s">
        <v>218</v>
      </c>
      <c r="AJ16" s="1086" t="s">
        <v>39</v>
      </c>
      <c r="AK16" s="1086" t="s">
        <v>634</v>
      </c>
      <c r="AL16" s="1053">
        <f t="shared" si="12"/>
        <v>0.2</v>
      </c>
      <c r="AM16" s="1053">
        <f t="shared" si="13"/>
        <v>0.3</v>
      </c>
      <c r="AN16" s="813" t="str">
        <f>+IF(C16="Corrupción","Moderado",IF(AM16&lt;=25%,"Bajo",IF(AM16&lt;=50%,"Moderado",IF(AM16&lt;=75%,"Alto",IF(AM16&gt;75%,"Extremo","")))))</f>
        <v>Moderado</v>
      </c>
      <c r="AO16" s="808" t="s">
        <v>74</v>
      </c>
      <c r="AP16" s="1085">
        <v>1</v>
      </c>
      <c r="AQ16" s="1086" t="s">
        <v>540</v>
      </c>
      <c r="AR16" s="1086" t="s">
        <v>1019</v>
      </c>
      <c r="AS16" s="448"/>
      <c r="AT16" s="448"/>
      <c r="AU16" s="377"/>
      <c r="AV16" s="377"/>
      <c r="AW16" s="377"/>
      <c r="AX16" s="377"/>
      <c r="AY16" s="377"/>
      <c r="AZ16" s="377"/>
      <c r="BA16" s="377"/>
      <c r="BB16" s="377"/>
      <c r="BC16" s="377"/>
      <c r="BD16" s="377"/>
      <c r="BE16" s="377"/>
      <c r="BF16" s="377"/>
      <c r="BG16" s="377"/>
    </row>
    <row r="17" spans="1:59" ht="81" customHeight="1" thickBot="1" x14ac:dyDescent="0.3">
      <c r="A17" s="979"/>
      <c r="B17" s="1084"/>
      <c r="C17" s="1084"/>
      <c r="D17" s="1084"/>
      <c r="E17" s="1084"/>
      <c r="F17" s="1084"/>
      <c r="G17" s="1084"/>
      <c r="H17" s="1084"/>
      <c r="I17" s="1084"/>
      <c r="J17" s="1084"/>
      <c r="K17" s="1077"/>
      <c r="L17" s="920"/>
      <c r="M17" s="1084"/>
      <c r="N17" s="1104" t="str">
        <f t="shared" si="2"/>
        <v/>
      </c>
      <c r="O17" s="1084"/>
      <c r="P17" s="1104" t="str">
        <f t="shared" si="3"/>
        <v/>
      </c>
      <c r="Q17" s="1084"/>
      <c r="R17" s="1104" t="str">
        <f t="shared" si="4"/>
        <v/>
      </c>
      <c r="S17" s="1077"/>
      <c r="T17" s="1077"/>
      <c r="U17" s="1106">
        <f t="shared" si="5"/>
        <v>0</v>
      </c>
      <c r="V17" s="1028"/>
      <c r="W17" s="1106" t="str">
        <f>+IFERROR(VLOOKUP(V17,formulas!$F$1:$G$6,2,FALSE),"")</f>
        <v/>
      </c>
      <c r="X17" s="815"/>
      <c r="Y17" s="1106" t="str">
        <f>+IFERROR(VLOOKUP(X17,formulas!$H$1:$I$6,2,FALSE),"")</f>
        <v/>
      </c>
      <c r="Z17" s="815"/>
      <c r="AA17" s="1106" t="str">
        <f t="shared" si="6"/>
        <v/>
      </c>
      <c r="AB17" s="1043"/>
      <c r="AC17" s="1043"/>
      <c r="AD17" s="1077"/>
      <c r="AE17" s="920"/>
      <c r="AF17" s="1077"/>
      <c r="AG17" s="920"/>
      <c r="AH17" s="920"/>
      <c r="AI17" s="1077"/>
      <c r="AJ17" s="1043"/>
      <c r="AK17" s="1043"/>
      <c r="AL17" s="822"/>
      <c r="AM17" s="822"/>
      <c r="AN17" s="815"/>
      <c r="AO17" s="809"/>
      <c r="AP17" s="1077"/>
      <c r="AQ17" s="1043"/>
      <c r="AR17" s="1043"/>
      <c r="AS17" s="447"/>
      <c r="AT17" s="447"/>
      <c r="AU17" s="146"/>
      <c r="AV17" s="146"/>
      <c r="AW17" s="146"/>
      <c r="AX17" s="146"/>
      <c r="AY17" s="146"/>
      <c r="AZ17" s="146"/>
      <c r="BA17" s="146"/>
      <c r="BB17" s="146"/>
      <c r="BC17" s="146"/>
      <c r="BD17" s="146"/>
      <c r="BE17" s="146"/>
      <c r="BF17" s="146"/>
      <c r="BG17" s="146"/>
    </row>
    <row r="18" spans="1:59" ht="81" customHeight="1" x14ac:dyDescent="0.25">
      <c r="A18" s="980" t="s">
        <v>66</v>
      </c>
      <c r="B18" s="1083" t="s">
        <v>969</v>
      </c>
      <c r="C18" s="1083" t="s">
        <v>124</v>
      </c>
      <c r="D18" s="1083" t="s">
        <v>569</v>
      </c>
      <c r="E18" s="1083" t="s">
        <v>106</v>
      </c>
      <c r="F18" s="1083" t="s">
        <v>970</v>
      </c>
      <c r="G18" s="1083" t="s">
        <v>971</v>
      </c>
      <c r="H18" s="1092" t="s">
        <v>972</v>
      </c>
      <c r="I18" s="1083" t="s">
        <v>973</v>
      </c>
      <c r="J18" s="1083" t="s">
        <v>48</v>
      </c>
      <c r="K18" s="1085">
        <v>0</v>
      </c>
      <c r="L18" s="948">
        <f t="shared" si="9"/>
        <v>0</v>
      </c>
      <c r="M18" s="1083" t="s">
        <v>88</v>
      </c>
      <c r="N18" s="948">
        <f t="shared" si="2"/>
        <v>0</v>
      </c>
      <c r="O18" s="1083" t="s">
        <v>79</v>
      </c>
      <c r="P18" s="948">
        <f t="shared" si="3"/>
        <v>0.6</v>
      </c>
      <c r="Q18" s="1083" t="s">
        <v>47</v>
      </c>
      <c r="R18" s="948">
        <f t="shared" si="4"/>
        <v>0.2</v>
      </c>
      <c r="S18" s="1085" t="s">
        <v>979</v>
      </c>
      <c r="T18" s="1085" t="s">
        <v>980</v>
      </c>
      <c r="U18" s="1105">
        <f t="shared" si="5"/>
        <v>0.6</v>
      </c>
      <c r="V18" s="913" t="str">
        <f t="shared" si="10"/>
        <v>Muy baja</v>
      </c>
      <c r="W18" s="1105">
        <f>+IFERROR(VLOOKUP(V18,formulas!$F$1:$G$6,2,FALSE),"")</f>
        <v>0.2</v>
      </c>
      <c r="X18" s="813" t="str">
        <f t="shared" si="11"/>
        <v>Moderado</v>
      </c>
      <c r="Y18" s="1105">
        <f>+IFERROR(VLOOKUP(X18,formulas!$H$1:$I$6,2,FALSE),"")</f>
        <v>0.6</v>
      </c>
      <c r="Z18" s="813" t="str">
        <f>+IFERROR(VLOOKUP(V18&amp;X18,formulas!$C$2:$D$26,2,FALSE),"")</f>
        <v>Moderado</v>
      </c>
      <c r="AA18" s="1105">
        <f t="shared" si="6"/>
        <v>0.5</v>
      </c>
      <c r="AB18" s="1086" t="s">
        <v>985</v>
      </c>
      <c r="AC18" s="1086" t="s">
        <v>998</v>
      </c>
      <c r="AD18" s="1085" t="s">
        <v>72</v>
      </c>
      <c r="AE18" s="948">
        <f t="shared" si="0"/>
        <v>0.25</v>
      </c>
      <c r="AF18" s="1085" t="s">
        <v>217</v>
      </c>
      <c r="AG18" s="948">
        <f t="shared" si="7"/>
        <v>0.15</v>
      </c>
      <c r="AH18" s="948">
        <f t="shared" si="8"/>
        <v>0.4</v>
      </c>
      <c r="AI18" s="1085" t="s">
        <v>218</v>
      </c>
      <c r="AJ18" s="1086" t="s">
        <v>56</v>
      </c>
      <c r="AK18" s="1086" t="s">
        <v>282</v>
      </c>
      <c r="AL18" s="1053">
        <f t="shared" si="12"/>
        <v>0.2</v>
      </c>
      <c r="AM18" s="1053">
        <f t="shared" si="13"/>
        <v>0.3</v>
      </c>
      <c r="AN18" s="813" t="str">
        <f>+IF(C18="Corrupción","Moderado",IF(AM20&lt;=25%,"Bajo",IF(AM20&lt;=50%,"Moderado",IF(AM20&lt;=75%,"Alto",IF(AM20&gt;75%,"Extremo","")))))</f>
        <v>Bajo</v>
      </c>
      <c r="AO18" s="808" t="s">
        <v>74</v>
      </c>
      <c r="AP18" s="1085">
        <v>1</v>
      </c>
      <c r="AQ18" s="1078" t="s">
        <v>1021</v>
      </c>
      <c r="AR18" s="1086" t="s">
        <v>1020</v>
      </c>
      <c r="AS18" s="448"/>
      <c r="AT18" s="448"/>
      <c r="AU18" s="377"/>
      <c r="AV18" s="377"/>
      <c r="AW18" s="377"/>
      <c r="AX18" s="377"/>
      <c r="AY18" s="377"/>
      <c r="AZ18" s="377"/>
      <c r="BA18" s="377"/>
      <c r="BB18" s="377"/>
      <c r="BC18" s="377"/>
      <c r="BD18" s="377"/>
      <c r="BE18" s="377"/>
      <c r="BF18" s="377"/>
      <c r="BG18" s="377"/>
    </row>
    <row r="19" spans="1:59" ht="81" customHeight="1" thickBot="1" x14ac:dyDescent="0.3">
      <c r="A19" s="978"/>
      <c r="B19" s="1090"/>
      <c r="C19" s="1090"/>
      <c r="D19" s="1090"/>
      <c r="E19" s="1090"/>
      <c r="F19" s="1090"/>
      <c r="G19" s="1090"/>
      <c r="H19" s="1093"/>
      <c r="I19" s="1090"/>
      <c r="J19" s="1090"/>
      <c r="K19" s="1076"/>
      <c r="L19" s="919"/>
      <c r="M19" s="1090"/>
      <c r="N19" s="919"/>
      <c r="O19" s="1090"/>
      <c r="P19" s="919" t="str">
        <f t="shared" si="3"/>
        <v/>
      </c>
      <c r="Q19" s="1090"/>
      <c r="R19" s="919" t="str">
        <f t="shared" si="4"/>
        <v/>
      </c>
      <c r="S19" s="1076"/>
      <c r="T19" s="1076"/>
      <c r="U19" s="1110">
        <f t="shared" si="5"/>
        <v>0</v>
      </c>
      <c r="V19" s="905"/>
      <c r="W19" s="1110" t="str">
        <f>+IFERROR(VLOOKUP(V19,formulas!$F$1:$G$6,2,FALSE),"")</f>
        <v/>
      </c>
      <c r="X19" s="814"/>
      <c r="Y19" s="1110" t="str">
        <f>+IFERROR(VLOOKUP(X19,formulas!$H$1:$I$6,2,FALSE),"")</f>
        <v/>
      </c>
      <c r="Z19" s="814"/>
      <c r="AA19" s="1110" t="str">
        <f t="shared" si="6"/>
        <v/>
      </c>
      <c r="AB19" s="1078"/>
      <c r="AC19" s="1078"/>
      <c r="AD19" s="1076"/>
      <c r="AE19" s="919"/>
      <c r="AF19" s="1076"/>
      <c r="AG19" s="919"/>
      <c r="AH19" s="919"/>
      <c r="AI19" s="1076"/>
      <c r="AJ19" s="1078"/>
      <c r="AK19" s="1078"/>
      <c r="AL19" s="821"/>
      <c r="AM19" s="821"/>
      <c r="AN19" s="814"/>
      <c r="AO19" s="820"/>
      <c r="AP19" s="1076"/>
      <c r="AQ19" s="1043"/>
      <c r="AR19" s="1078"/>
      <c r="AS19" s="449"/>
      <c r="AT19" s="449"/>
      <c r="AU19" s="77"/>
      <c r="AV19" s="77"/>
      <c r="AW19" s="77"/>
      <c r="AX19" s="77"/>
      <c r="AY19" s="77"/>
      <c r="AZ19" s="77"/>
      <c r="BA19" s="77"/>
      <c r="BB19" s="77"/>
      <c r="BC19" s="77"/>
      <c r="BD19" s="77"/>
      <c r="BE19" s="77"/>
      <c r="BF19" s="77"/>
      <c r="BG19" s="77"/>
    </row>
    <row r="20" spans="1:59" ht="81" customHeight="1" x14ac:dyDescent="0.25">
      <c r="A20" s="978"/>
      <c r="B20" s="1090"/>
      <c r="C20" s="1090"/>
      <c r="D20" s="1090"/>
      <c r="E20" s="1090"/>
      <c r="F20" s="1090"/>
      <c r="G20" s="1090"/>
      <c r="H20" s="1093"/>
      <c r="I20" s="1090"/>
      <c r="J20" s="1090"/>
      <c r="K20" s="1076"/>
      <c r="L20" s="919"/>
      <c r="M20" s="1090"/>
      <c r="N20" s="919"/>
      <c r="O20" s="1090"/>
      <c r="P20" s="919" t="str">
        <f t="shared" si="3"/>
        <v/>
      </c>
      <c r="Q20" s="1090"/>
      <c r="R20" s="919" t="str">
        <f t="shared" si="4"/>
        <v/>
      </c>
      <c r="S20" s="1076"/>
      <c r="T20" s="1076"/>
      <c r="U20" s="1110">
        <f t="shared" si="5"/>
        <v>0</v>
      </c>
      <c r="V20" s="905"/>
      <c r="W20" s="1110" t="str">
        <f>+IFERROR(VLOOKUP(V20,formulas!$F$1:$G$6,2,FALSE),"")</f>
        <v/>
      </c>
      <c r="X20" s="814"/>
      <c r="Y20" s="1110" t="str">
        <f>+IFERROR(VLOOKUP(X20,formulas!$H$1:$I$6,2,FALSE),"")</f>
        <v/>
      </c>
      <c r="Z20" s="814"/>
      <c r="AA20" s="1110" t="str">
        <f t="shared" si="6"/>
        <v/>
      </c>
      <c r="AB20" s="1078"/>
      <c r="AC20" s="1078" t="s">
        <v>999</v>
      </c>
      <c r="AD20" s="1076" t="s">
        <v>72</v>
      </c>
      <c r="AE20" s="919">
        <f t="shared" si="0"/>
        <v>0.25</v>
      </c>
      <c r="AF20" s="1076" t="s">
        <v>217</v>
      </c>
      <c r="AG20" s="919">
        <f t="shared" si="7"/>
        <v>0.15</v>
      </c>
      <c r="AH20" s="919">
        <f t="shared" si="8"/>
        <v>0.4</v>
      </c>
      <c r="AI20" s="1076" t="s">
        <v>218</v>
      </c>
      <c r="AJ20" s="1076" t="s">
        <v>39</v>
      </c>
      <c r="AK20" s="1078" t="s">
        <v>1006</v>
      </c>
      <c r="AL20" s="821">
        <f>+AM18*AH20</f>
        <v>0.12</v>
      </c>
      <c r="AM20" s="821">
        <f>+AM18-AL20</f>
        <v>0.18</v>
      </c>
      <c r="AN20" s="814"/>
      <c r="AO20" s="820"/>
      <c r="AP20" s="1076">
        <v>2</v>
      </c>
      <c r="AQ20" s="1117"/>
      <c r="AR20" s="1076" t="s">
        <v>269</v>
      </c>
      <c r="AS20" s="449"/>
      <c r="AT20" s="449"/>
      <c r="AU20" s="77"/>
      <c r="AV20" s="77"/>
      <c r="AW20" s="77"/>
      <c r="AX20" s="77"/>
      <c r="AY20" s="77"/>
      <c r="AZ20" s="77"/>
      <c r="BA20" s="77"/>
      <c r="BB20" s="77"/>
      <c r="BC20" s="77"/>
      <c r="BD20" s="77"/>
      <c r="BE20" s="77"/>
      <c r="BF20" s="77"/>
      <c r="BG20" s="77"/>
    </row>
    <row r="21" spans="1:59" ht="81" customHeight="1" thickBot="1" x14ac:dyDescent="0.3">
      <c r="A21" s="979"/>
      <c r="B21" s="1084"/>
      <c r="C21" s="1084"/>
      <c r="D21" s="1084"/>
      <c r="E21" s="1084"/>
      <c r="F21" s="1084"/>
      <c r="G21" s="1084"/>
      <c r="H21" s="1094"/>
      <c r="I21" s="1084"/>
      <c r="J21" s="1084"/>
      <c r="K21" s="1077"/>
      <c r="L21" s="920"/>
      <c r="M21" s="1084"/>
      <c r="N21" s="920"/>
      <c r="O21" s="1084"/>
      <c r="P21" s="920" t="str">
        <f t="shared" si="3"/>
        <v/>
      </c>
      <c r="Q21" s="1084"/>
      <c r="R21" s="920" t="str">
        <f t="shared" si="4"/>
        <v/>
      </c>
      <c r="S21" s="1077"/>
      <c r="T21" s="1077"/>
      <c r="U21" s="1106">
        <f t="shared" si="5"/>
        <v>0</v>
      </c>
      <c r="V21" s="1028"/>
      <c r="W21" s="1106" t="str">
        <f>+IFERROR(VLOOKUP(V21,formulas!$F$1:$G$6,2,FALSE),"")</f>
        <v/>
      </c>
      <c r="X21" s="815"/>
      <c r="Y21" s="1106" t="str">
        <f>+IFERROR(VLOOKUP(X21,formulas!$H$1:$I$6,2,FALSE),"")</f>
        <v/>
      </c>
      <c r="Z21" s="815"/>
      <c r="AA21" s="1106" t="str">
        <f t="shared" si="6"/>
        <v/>
      </c>
      <c r="AB21" s="1043"/>
      <c r="AC21" s="1043"/>
      <c r="AD21" s="1077"/>
      <c r="AE21" s="920"/>
      <c r="AF21" s="1077"/>
      <c r="AG21" s="920"/>
      <c r="AH21" s="920"/>
      <c r="AI21" s="1077"/>
      <c r="AJ21" s="1077"/>
      <c r="AK21" s="1077"/>
      <c r="AL21" s="822"/>
      <c r="AM21" s="822"/>
      <c r="AN21" s="815"/>
      <c r="AO21" s="809"/>
      <c r="AP21" s="1077"/>
      <c r="AQ21" s="1118"/>
      <c r="AR21" s="1077"/>
      <c r="AS21" s="447"/>
      <c r="AT21" s="447"/>
      <c r="AU21" s="146"/>
      <c r="AV21" s="146"/>
      <c r="AW21" s="146"/>
      <c r="AX21" s="146"/>
      <c r="AY21" s="146"/>
      <c r="AZ21" s="146"/>
      <c r="BA21" s="146"/>
      <c r="BB21" s="146"/>
      <c r="BC21" s="146"/>
      <c r="BD21" s="146"/>
      <c r="BE21" s="146"/>
      <c r="BF21" s="146"/>
      <c r="BG21" s="146"/>
    </row>
    <row r="22" spans="1:59" ht="81" customHeight="1" x14ac:dyDescent="0.25">
      <c r="A22" s="980" t="s">
        <v>66</v>
      </c>
      <c r="B22" s="1083" t="s">
        <v>974</v>
      </c>
      <c r="C22" s="1083" t="s">
        <v>149</v>
      </c>
      <c r="D22" s="1083" t="s">
        <v>569</v>
      </c>
      <c r="E22" s="1083" t="s">
        <v>51</v>
      </c>
      <c r="F22" s="1083" t="s">
        <v>975</v>
      </c>
      <c r="G22" s="1083" t="s">
        <v>814</v>
      </c>
      <c r="H22" s="1083" t="s">
        <v>815</v>
      </c>
      <c r="I22" s="1083" t="s">
        <v>816</v>
      </c>
      <c r="J22" s="1083" t="s">
        <v>81</v>
      </c>
      <c r="K22" s="1103">
        <v>0.08</v>
      </c>
      <c r="L22" s="948">
        <f t="shared" si="9"/>
        <v>6.6666666666666671E-3</v>
      </c>
      <c r="M22" s="1083" t="s">
        <v>45</v>
      </c>
      <c r="N22" s="1103">
        <f t="shared" si="2"/>
        <v>0.2</v>
      </c>
      <c r="O22" s="1083" t="s">
        <v>79</v>
      </c>
      <c r="P22" s="1103">
        <f t="shared" si="3"/>
        <v>0.6</v>
      </c>
      <c r="Q22" s="1083" t="s">
        <v>47</v>
      </c>
      <c r="R22" s="1103">
        <f t="shared" si="4"/>
        <v>0.2</v>
      </c>
      <c r="S22" s="1085" t="s">
        <v>979</v>
      </c>
      <c r="T22" s="1085" t="s">
        <v>980</v>
      </c>
      <c r="U22" s="1105">
        <f t="shared" si="5"/>
        <v>0.6</v>
      </c>
      <c r="V22" s="913" t="str">
        <f t="shared" si="10"/>
        <v>Muy baja</v>
      </c>
      <c r="W22" s="1105">
        <f>+IFERROR(VLOOKUP(V22,formulas!$F$1:$G$6,2,FALSE),"")</f>
        <v>0.2</v>
      </c>
      <c r="X22" s="813" t="str">
        <f t="shared" si="11"/>
        <v>Moderado</v>
      </c>
      <c r="Y22" s="1105">
        <f>+IFERROR(VLOOKUP(X22,formulas!$H$1:$I$6,2,FALSE),"")</f>
        <v>0.6</v>
      </c>
      <c r="Z22" s="813" t="str">
        <f>+IFERROR(VLOOKUP(V22&amp;X22,formulas!$C$2:$D$26,2,FALSE),"")</f>
        <v>Moderado</v>
      </c>
      <c r="AA22" s="1105">
        <f t="shared" si="6"/>
        <v>0.5</v>
      </c>
      <c r="AB22" s="1086" t="s">
        <v>986</v>
      </c>
      <c r="AC22" s="1086" t="s">
        <v>1000</v>
      </c>
      <c r="AD22" s="1085" t="s">
        <v>72</v>
      </c>
      <c r="AE22" s="948">
        <f t="shared" si="0"/>
        <v>0.25</v>
      </c>
      <c r="AF22" s="1085" t="s">
        <v>217</v>
      </c>
      <c r="AG22" s="948">
        <f t="shared" si="7"/>
        <v>0.15</v>
      </c>
      <c r="AH22" s="948">
        <f t="shared" si="8"/>
        <v>0.4</v>
      </c>
      <c r="AI22" s="1085" t="s">
        <v>218</v>
      </c>
      <c r="AJ22" s="1085" t="s">
        <v>39</v>
      </c>
      <c r="AK22" s="1086" t="s">
        <v>383</v>
      </c>
      <c r="AL22" s="1053">
        <f>+AA22*AH22</f>
        <v>0.2</v>
      </c>
      <c r="AM22" s="1053">
        <f t="shared" si="13"/>
        <v>0.3</v>
      </c>
      <c r="AN22" s="813" t="str">
        <f>+IF(C22="Corrupción","Moderado",IF(AM22&lt;=25%,"Bajo",IF(AM22&lt;=50%,"Moderado",IF(AM22&lt;=75%,"Alto",IF(AM22&gt;75%,"Extremo","")))))</f>
        <v>Moderado</v>
      </c>
      <c r="AO22" s="808" t="s">
        <v>74</v>
      </c>
      <c r="AP22" s="1085">
        <v>1</v>
      </c>
      <c r="AQ22" s="1085" t="s">
        <v>1022</v>
      </c>
      <c r="AR22" s="1085" t="s">
        <v>269</v>
      </c>
      <c r="AS22" s="448"/>
      <c r="AT22" s="448"/>
      <c r="AU22" s="377"/>
      <c r="AV22" s="377"/>
      <c r="AW22" s="377"/>
      <c r="AX22" s="377"/>
      <c r="AY22" s="377"/>
      <c r="AZ22" s="377"/>
      <c r="BA22" s="377"/>
      <c r="BB22" s="377"/>
      <c r="BC22" s="377"/>
      <c r="BD22" s="377"/>
      <c r="BE22" s="377"/>
      <c r="BF22" s="377"/>
      <c r="BG22" s="377"/>
    </row>
    <row r="23" spans="1:59" ht="81" customHeight="1" thickBot="1" x14ac:dyDescent="0.3">
      <c r="A23" s="979"/>
      <c r="B23" s="1084"/>
      <c r="C23" s="1084"/>
      <c r="D23" s="1084"/>
      <c r="E23" s="1084"/>
      <c r="F23" s="1084"/>
      <c r="G23" s="1084"/>
      <c r="H23" s="1084"/>
      <c r="I23" s="1084"/>
      <c r="J23" s="1084"/>
      <c r="K23" s="1077"/>
      <c r="L23" s="920"/>
      <c r="M23" s="1084"/>
      <c r="N23" s="1077" t="str">
        <f t="shared" si="2"/>
        <v/>
      </c>
      <c r="O23" s="1084"/>
      <c r="P23" s="1077" t="str">
        <f t="shared" si="3"/>
        <v/>
      </c>
      <c r="Q23" s="1084"/>
      <c r="R23" s="1077" t="str">
        <f t="shared" si="4"/>
        <v/>
      </c>
      <c r="S23" s="1077"/>
      <c r="T23" s="1077"/>
      <c r="U23" s="1106">
        <f t="shared" si="5"/>
        <v>0</v>
      </c>
      <c r="V23" s="1028"/>
      <c r="W23" s="1106" t="str">
        <f>+IFERROR(VLOOKUP(V23,formulas!$F$1:$G$6,2,FALSE),"")</f>
        <v/>
      </c>
      <c r="X23" s="815"/>
      <c r="Y23" s="1106" t="str">
        <f>+IFERROR(VLOOKUP(X23,formulas!$H$1:$I$6,2,FALSE),"")</f>
        <v/>
      </c>
      <c r="Z23" s="815"/>
      <c r="AA23" s="1106" t="str">
        <f t="shared" si="6"/>
        <v/>
      </c>
      <c r="AB23" s="1043"/>
      <c r="AC23" s="1077"/>
      <c r="AD23" s="1077"/>
      <c r="AE23" s="920"/>
      <c r="AF23" s="1077"/>
      <c r="AG23" s="920"/>
      <c r="AH23" s="920"/>
      <c r="AI23" s="1077"/>
      <c r="AJ23" s="1077"/>
      <c r="AK23" s="1043"/>
      <c r="AL23" s="822"/>
      <c r="AM23" s="822"/>
      <c r="AN23" s="815"/>
      <c r="AO23" s="809"/>
      <c r="AP23" s="1077"/>
      <c r="AQ23" s="1077"/>
      <c r="AR23" s="1077"/>
      <c r="AS23" s="447"/>
      <c r="AT23" s="447"/>
      <c r="AU23" s="146"/>
      <c r="AV23" s="146"/>
      <c r="AW23" s="146"/>
      <c r="AX23" s="146"/>
      <c r="AY23" s="146"/>
      <c r="AZ23" s="146"/>
      <c r="BA23" s="146"/>
      <c r="BB23" s="146"/>
      <c r="BC23" s="146"/>
      <c r="BD23" s="146"/>
      <c r="BE23" s="146"/>
      <c r="BF23" s="146"/>
      <c r="BG23" s="146"/>
    </row>
    <row r="24" spans="1:59" ht="81" customHeight="1" x14ac:dyDescent="0.25">
      <c r="A24" s="980" t="s">
        <v>66</v>
      </c>
      <c r="B24" s="1083" t="s">
        <v>486</v>
      </c>
      <c r="C24" s="1083" t="s">
        <v>73</v>
      </c>
      <c r="D24" s="1083" t="s">
        <v>94</v>
      </c>
      <c r="E24" s="1083" t="s">
        <v>95</v>
      </c>
      <c r="F24" s="1095" t="s">
        <v>487</v>
      </c>
      <c r="G24" s="1097" t="s">
        <v>441</v>
      </c>
      <c r="H24" s="1099" t="s">
        <v>488</v>
      </c>
      <c r="I24" s="1095" t="s">
        <v>976</v>
      </c>
      <c r="J24" s="1101" t="s">
        <v>110</v>
      </c>
      <c r="K24" s="1085">
        <v>1</v>
      </c>
      <c r="L24" s="948">
        <f t="shared" si="9"/>
        <v>0.5</v>
      </c>
      <c r="M24" s="1083" t="s">
        <v>62</v>
      </c>
      <c r="N24" s="948">
        <f t="shared" si="2"/>
        <v>0.4</v>
      </c>
      <c r="O24" s="1083" t="s">
        <v>91</v>
      </c>
      <c r="P24" s="948">
        <f t="shared" si="3"/>
        <v>0.8</v>
      </c>
      <c r="Q24" s="1083" t="s">
        <v>88</v>
      </c>
      <c r="R24" s="948">
        <f t="shared" si="4"/>
        <v>0</v>
      </c>
      <c r="S24" s="1085" t="s">
        <v>978</v>
      </c>
      <c r="T24" s="1085" t="s">
        <v>980</v>
      </c>
      <c r="U24" s="1105">
        <f t="shared" si="5"/>
        <v>0.8</v>
      </c>
      <c r="V24" s="913" t="str">
        <f t="shared" si="10"/>
        <v>Media</v>
      </c>
      <c r="W24" s="1105">
        <f>+IFERROR(VLOOKUP(V24,formulas!$F$1:$G$6,2,FALSE),"")</f>
        <v>0.6</v>
      </c>
      <c r="X24" s="813" t="str">
        <f t="shared" si="11"/>
        <v>Mayor</v>
      </c>
      <c r="Y24" s="1105">
        <f>+IFERROR(VLOOKUP(X24,formulas!$H$1:$I$6,2,FALSE),"")</f>
        <v>0.8</v>
      </c>
      <c r="Z24" s="813" t="str">
        <f>+IFERROR(VLOOKUP(V24&amp;X24,formulas!$C$2:$D$26,2,FALSE),"")</f>
        <v>Alto</v>
      </c>
      <c r="AA24" s="1105">
        <f t="shared" si="6"/>
        <v>0.75</v>
      </c>
      <c r="AB24" s="1111"/>
      <c r="AC24" s="1086" t="s">
        <v>1001</v>
      </c>
      <c r="AD24" s="1085" t="s">
        <v>72</v>
      </c>
      <c r="AE24" s="948">
        <f t="shared" si="0"/>
        <v>0.25</v>
      </c>
      <c r="AF24" s="1085" t="s">
        <v>217</v>
      </c>
      <c r="AG24" s="948">
        <f t="shared" si="7"/>
        <v>0.15</v>
      </c>
      <c r="AH24" s="948">
        <f t="shared" si="8"/>
        <v>0.4</v>
      </c>
      <c r="AI24" s="1085" t="s">
        <v>218</v>
      </c>
      <c r="AJ24" s="1085" t="s">
        <v>39</v>
      </c>
      <c r="AK24" s="1086" t="s">
        <v>522</v>
      </c>
      <c r="AL24" s="1053">
        <f t="shared" si="12"/>
        <v>0.30000000000000004</v>
      </c>
      <c r="AM24" s="1053">
        <f t="shared" si="13"/>
        <v>0.44999999999999996</v>
      </c>
      <c r="AN24" s="813" t="str">
        <f>+IF(C24="Corrupción","Moderado",IF(AM24&lt;=25%,"Bajo",IF(AM24&lt;=50%,AM24,IF(AM24&lt;=75%,"Alto",IF(AM24&gt;75%,"Extremo","")))))</f>
        <v>Moderado</v>
      </c>
      <c r="AO24" s="808" t="s">
        <v>74</v>
      </c>
      <c r="AP24" s="1085">
        <v>1</v>
      </c>
      <c r="AQ24" s="1115"/>
      <c r="AR24" s="1085" t="s">
        <v>1023</v>
      </c>
      <c r="AS24" s="448"/>
      <c r="AT24" s="448"/>
      <c r="AU24" s="377"/>
      <c r="AV24" s="377"/>
      <c r="AW24" s="377"/>
      <c r="AX24" s="377"/>
      <c r="AY24" s="377"/>
      <c r="AZ24" s="377"/>
      <c r="BA24" s="377"/>
      <c r="BB24" s="377"/>
      <c r="BC24" s="377"/>
      <c r="BD24" s="377"/>
      <c r="BE24" s="377"/>
      <c r="BF24" s="377"/>
      <c r="BG24" s="377"/>
    </row>
    <row r="25" spans="1:59" ht="81" customHeight="1" thickBot="1" x14ac:dyDescent="0.3">
      <c r="A25" s="979"/>
      <c r="B25" s="1084"/>
      <c r="C25" s="1084"/>
      <c r="D25" s="1084"/>
      <c r="E25" s="1084"/>
      <c r="F25" s="1096"/>
      <c r="G25" s="1098"/>
      <c r="H25" s="1100"/>
      <c r="I25" s="1096"/>
      <c r="J25" s="1102"/>
      <c r="K25" s="1077"/>
      <c r="L25" s="920"/>
      <c r="M25" s="1084"/>
      <c r="N25" s="920"/>
      <c r="O25" s="1084"/>
      <c r="P25" s="920" t="str">
        <f t="shared" si="3"/>
        <v/>
      </c>
      <c r="Q25" s="1084"/>
      <c r="R25" s="920" t="str">
        <f t="shared" si="4"/>
        <v/>
      </c>
      <c r="S25" s="1077"/>
      <c r="T25" s="1077"/>
      <c r="U25" s="1106">
        <f t="shared" si="5"/>
        <v>0</v>
      </c>
      <c r="V25" s="1028"/>
      <c r="W25" s="1106" t="str">
        <f>+IFERROR(VLOOKUP(V25,formulas!$F$1:$G$6,2,FALSE),"")</f>
        <v/>
      </c>
      <c r="X25" s="815"/>
      <c r="Y25" s="1106" t="str">
        <f>+IFERROR(VLOOKUP(X25,formulas!$H$1:$I$6,2,FALSE),"")</f>
        <v/>
      </c>
      <c r="Z25" s="815"/>
      <c r="AA25" s="1106" t="str">
        <f t="shared" si="6"/>
        <v/>
      </c>
      <c r="AB25" s="1112"/>
      <c r="AC25" s="1077"/>
      <c r="AD25" s="1077"/>
      <c r="AE25" s="920"/>
      <c r="AF25" s="1077"/>
      <c r="AG25" s="920"/>
      <c r="AH25" s="920"/>
      <c r="AI25" s="1077"/>
      <c r="AJ25" s="1077"/>
      <c r="AK25" s="1043"/>
      <c r="AL25" s="822"/>
      <c r="AM25" s="822"/>
      <c r="AN25" s="815"/>
      <c r="AO25" s="809"/>
      <c r="AP25" s="1077"/>
      <c r="AQ25" s="1116"/>
      <c r="AR25" s="1077"/>
      <c r="AS25" s="447"/>
      <c r="AT25" s="447"/>
      <c r="AU25" s="146"/>
      <c r="AV25" s="146"/>
      <c r="AW25" s="146"/>
      <c r="AX25" s="146"/>
      <c r="AY25" s="146"/>
      <c r="AZ25" s="146"/>
      <c r="BA25" s="146"/>
      <c r="BB25" s="146"/>
      <c r="BC25" s="146"/>
      <c r="BD25" s="146"/>
      <c r="BE25" s="146"/>
      <c r="BF25" s="146"/>
      <c r="BG25" s="146"/>
    </row>
    <row r="26" spans="1:59" ht="81" customHeight="1" x14ac:dyDescent="0.25">
      <c r="A26" s="980" t="s">
        <v>219</v>
      </c>
      <c r="B26" s="1083" t="s">
        <v>44</v>
      </c>
      <c r="C26" s="1083" t="s">
        <v>107</v>
      </c>
      <c r="D26" s="1083" t="s">
        <v>94</v>
      </c>
      <c r="E26" s="1083" t="s">
        <v>51</v>
      </c>
      <c r="F26" s="1083" t="s">
        <v>490</v>
      </c>
      <c r="G26" s="1083" t="s">
        <v>491</v>
      </c>
      <c r="H26" s="1095" t="s">
        <v>492</v>
      </c>
      <c r="I26" s="1083" t="s">
        <v>493</v>
      </c>
      <c r="J26" s="1083" t="s">
        <v>81</v>
      </c>
      <c r="K26" s="1085">
        <v>1</v>
      </c>
      <c r="L26" s="948">
        <f t="shared" si="9"/>
        <v>8.3333333333333329E-2</v>
      </c>
      <c r="M26" s="1083" t="s">
        <v>88</v>
      </c>
      <c r="N26" s="948">
        <f t="shared" si="2"/>
        <v>0</v>
      </c>
      <c r="O26" s="1083" t="s">
        <v>46</v>
      </c>
      <c r="P26" s="948">
        <f t="shared" si="3"/>
        <v>0.2</v>
      </c>
      <c r="Q26" s="1083" t="s">
        <v>88</v>
      </c>
      <c r="R26" s="948">
        <f t="shared" si="4"/>
        <v>0</v>
      </c>
      <c r="S26" s="1085" t="s">
        <v>978</v>
      </c>
      <c r="T26" s="1085" t="s">
        <v>60</v>
      </c>
      <c r="U26" s="1105">
        <f t="shared" si="5"/>
        <v>0.2</v>
      </c>
      <c r="V26" s="913" t="str">
        <f t="shared" si="10"/>
        <v>Muy baja</v>
      </c>
      <c r="W26" s="1105">
        <f>+IFERROR(VLOOKUP(V26,formulas!$F$1:$G$6,2,FALSE),"")</f>
        <v>0.2</v>
      </c>
      <c r="X26" s="813" t="str">
        <f t="shared" si="11"/>
        <v>Leve</v>
      </c>
      <c r="Y26" s="1105">
        <f>+IFERROR(VLOOKUP(X26,formulas!$H$1:$I$6,2,FALSE),"")</f>
        <v>0.2</v>
      </c>
      <c r="Z26" s="813" t="str">
        <f>+IFERROR(VLOOKUP(V26&amp;X26,formulas!$C$2:$D$26,2,FALSE),"")</f>
        <v>Bajo</v>
      </c>
      <c r="AA26" s="1105">
        <f t="shared" si="6"/>
        <v>0.25</v>
      </c>
      <c r="AB26" s="1086" t="s">
        <v>500</v>
      </c>
      <c r="AC26" s="1086" t="s">
        <v>1002</v>
      </c>
      <c r="AD26" s="1085" t="s">
        <v>72</v>
      </c>
      <c r="AE26" s="948">
        <f t="shared" si="0"/>
        <v>0.25</v>
      </c>
      <c r="AF26" s="1085" t="s">
        <v>451</v>
      </c>
      <c r="AG26" s="948">
        <f t="shared" si="7"/>
        <v>0.25</v>
      </c>
      <c r="AH26" s="948">
        <f t="shared" si="8"/>
        <v>0.5</v>
      </c>
      <c r="AI26" s="1085" t="s">
        <v>218</v>
      </c>
      <c r="AJ26" s="1085" t="s">
        <v>39</v>
      </c>
      <c r="AK26" s="1086" t="s">
        <v>523</v>
      </c>
      <c r="AL26" s="1053">
        <f>+AA26*AH26</f>
        <v>0.125</v>
      </c>
      <c r="AM26" s="1053">
        <f t="shared" si="13"/>
        <v>0.125</v>
      </c>
      <c r="AN26" s="813" t="str">
        <f>+IF(C26="Corrupción","Moderado",IF(AM26&lt;=25%,"Bajo",IF(AM26&lt;=50%,"Moderado",IF(AM26&lt;=75%,"Alto",IF(AM26&gt;75%,"Extremo","")))))</f>
        <v>Bajo</v>
      </c>
      <c r="AO26" s="808" t="s">
        <v>74</v>
      </c>
      <c r="AP26" s="1085">
        <v>1</v>
      </c>
      <c r="AQ26" s="1111"/>
      <c r="AR26" s="1085" t="s">
        <v>1023</v>
      </c>
      <c r="AS26" s="448"/>
      <c r="AT26" s="448"/>
      <c r="AU26" s="377"/>
      <c r="AV26" s="377"/>
      <c r="AW26" s="377"/>
      <c r="AX26" s="377"/>
      <c r="AY26" s="377"/>
      <c r="AZ26" s="377"/>
      <c r="BA26" s="377"/>
      <c r="BB26" s="377"/>
      <c r="BC26" s="377"/>
      <c r="BD26" s="377"/>
      <c r="BE26" s="377"/>
      <c r="BF26" s="377"/>
      <c r="BG26" s="377"/>
    </row>
    <row r="27" spans="1:59" ht="81" customHeight="1" thickBot="1" x14ac:dyDescent="0.3">
      <c r="A27" s="979"/>
      <c r="B27" s="1084"/>
      <c r="C27" s="1084"/>
      <c r="D27" s="1084"/>
      <c r="E27" s="1084"/>
      <c r="F27" s="1084"/>
      <c r="G27" s="1084"/>
      <c r="H27" s="1096"/>
      <c r="I27" s="1084"/>
      <c r="J27" s="1084"/>
      <c r="K27" s="1077"/>
      <c r="L27" s="920"/>
      <c r="M27" s="1084"/>
      <c r="N27" s="920" t="str">
        <f t="shared" si="2"/>
        <v/>
      </c>
      <c r="O27" s="1084"/>
      <c r="P27" s="920" t="str">
        <f t="shared" si="3"/>
        <v/>
      </c>
      <c r="Q27" s="1084"/>
      <c r="R27" s="920" t="str">
        <f t="shared" si="4"/>
        <v/>
      </c>
      <c r="S27" s="1077"/>
      <c r="T27" s="1077"/>
      <c r="U27" s="1106">
        <f t="shared" si="5"/>
        <v>0</v>
      </c>
      <c r="V27" s="905"/>
      <c r="W27" s="1106" t="str">
        <f>+IFERROR(VLOOKUP(V27,formulas!$F$1:$G$6,2,FALSE),"")</f>
        <v/>
      </c>
      <c r="X27" s="815"/>
      <c r="Y27" s="1106" t="str">
        <f>+IFERROR(VLOOKUP(X27,formulas!$H$1:$I$6,2,FALSE),"")</f>
        <v/>
      </c>
      <c r="Z27" s="815"/>
      <c r="AA27" s="1106" t="str">
        <f t="shared" si="6"/>
        <v/>
      </c>
      <c r="AB27" s="1077"/>
      <c r="AC27" s="1077"/>
      <c r="AD27" s="1077"/>
      <c r="AE27" s="920"/>
      <c r="AF27" s="1077"/>
      <c r="AG27" s="920"/>
      <c r="AH27" s="920"/>
      <c r="AI27" s="1077"/>
      <c r="AJ27" s="1077"/>
      <c r="AK27" s="1077"/>
      <c r="AL27" s="822"/>
      <c r="AM27" s="822"/>
      <c r="AN27" s="815"/>
      <c r="AO27" s="809"/>
      <c r="AP27" s="1077"/>
      <c r="AQ27" s="1112"/>
      <c r="AR27" s="1077"/>
      <c r="AS27" s="447"/>
      <c r="AT27" s="447"/>
      <c r="AU27" s="146"/>
      <c r="AV27" s="146"/>
      <c r="AW27" s="146"/>
      <c r="AX27" s="146"/>
      <c r="AY27" s="146"/>
      <c r="AZ27" s="146"/>
      <c r="BA27" s="146"/>
      <c r="BB27" s="146"/>
      <c r="BC27" s="146"/>
      <c r="BD27" s="146"/>
      <c r="BE27" s="146"/>
      <c r="BF27" s="146"/>
      <c r="BG27" s="146"/>
    </row>
    <row r="28" spans="1:59" ht="81" customHeight="1" thickBot="1" x14ac:dyDescent="0.3">
      <c r="A28" s="980" t="s">
        <v>66</v>
      </c>
      <c r="B28" s="1113" t="s">
        <v>109</v>
      </c>
      <c r="C28" s="1083" t="s">
        <v>149</v>
      </c>
      <c r="D28" s="1083" t="s">
        <v>27</v>
      </c>
      <c r="E28" s="1083" t="s">
        <v>51</v>
      </c>
      <c r="F28" s="1087" t="s">
        <v>1264</v>
      </c>
      <c r="G28" s="1087" t="s">
        <v>1265</v>
      </c>
      <c r="H28" s="1083" t="s">
        <v>1266</v>
      </c>
      <c r="I28" s="1087" t="s">
        <v>1267</v>
      </c>
      <c r="J28" s="1113" t="s">
        <v>81</v>
      </c>
      <c r="K28" s="1083">
        <v>0</v>
      </c>
      <c r="L28" s="948">
        <f t="shared" si="9"/>
        <v>0</v>
      </c>
      <c r="M28" s="1083" t="s">
        <v>45</v>
      </c>
      <c r="N28" s="948">
        <f t="shared" si="2"/>
        <v>0.2</v>
      </c>
      <c r="O28" s="1083" t="s">
        <v>46</v>
      </c>
      <c r="P28" s="948">
        <f t="shared" si="3"/>
        <v>0.2</v>
      </c>
      <c r="Q28" s="1083" t="s">
        <v>88</v>
      </c>
      <c r="R28" s="948">
        <f t="shared" si="4"/>
        <v>0</v>
      </c>
      <c r="S28" s="1085" t="s">
        <v>88</v>
      </c>
      <c r="T28" s="1085" t="s">
        <v>88</v>
      </c>
      <c r="U28" s="1105">
        <f t="shared" si="5"/>
        <v>0.2</v>
      </c>
      <c r="V28" s="913" t="str">
        <f t="shared" si="10"/>
        <v>Muy baja</v>
      </c>
      <c r="W28" s="1105">
        <f>+IFERROR(VLOOKUP(V28,formulas!$F$1:$G$6,2,FALSE),"")</f>
        <v>0.2</v>
      </c>
      <c r="X28" s="813" t="str">
        <f t="shared" si="11"/>
        <v>Leve</v>
      </c>
      <c r="Y28" s="1105">
        <f>+IFERROR(VLOOKUP(X28,formulas!$H$1:$I$6,2,FALSE),"")</f>
        <v>0.2</v>
      </c>
      <c r="Z28" s="813" t="str">
        <f>+IFERROR(VLOOKUP(V28&amp;X28,formulas!$C$2:$D$26,2,FALSE),"")</f>
        <v>Bajo</v>
      </c>
      <c r="AA28" s="1105">
        <f t="shared" si="6"/>
        <v>0.25</v>
      </c>
      <c r="AB28" s="1086" t="s">
        <v>1268</v>
      </c>
      <c r="AC28" s="441" t="s">
        <v>1269</v>
      </c>
      <c r="AD28" s="643" t="s">
        <v>72</v>
      </c>
      <c r="AE28" s="219">
        <f t="shared" si="0"/>
        <v>0.25</v>
      </c>
      <c r="AF28" s="438" t="s">
        <v>217</v>
      </c>
      <c r="AG28" s="219">
        <f t="shared" ref="AG28:AG29" si="14">IF(AF28="Manual",15%,IF(AF28="Automático",25%,""))</f>
        <v>0.15</v>
      </c>
      <c r="AH28" s="219">
        <f t="shared" ref="AH28:AH29" si="15">+AG28+AE28</f>
        <v>0.4</v>
      </c>
      <c r="AI28" s="438" t="s">
        <v>218</v>
      </c>
      <c r="AJ28" s="27" t="s">
        <v>39</v>
      </c>
      <c r="AK28" s="440" t="s">
        <v>1270</v>
      </c>
      <c r="AL28" s="271">
        <f>+AA28*AH28</f>
        <v>0.1</v>
      </c>
      <c r="AM28" s="271">
        <f>+AA28-AL28</f>
        <v>0.15</v>
      </c>
      <c r="AN28" s="813" t="str">
        <f>+IF(C28="Corrupción","Moderado",IF(AM29&lt;=25%,"Bajo",IF(AM29&lt;=50%,"Moderado",IF(AM29&lt;=75%,"Alto",IF(AM29&gt;75%,"Extremo","")))))</f>
        <v>Bajo</v>
      </c>
      <c r="AO28" s="808" t="s">
        <v>74</v>
      </c>
      <c r="AP28" s="440">
        <v>1</v>
      </c>
      <c r="AQ28" s="738"/>
      <c r="AR28" s="441" t="s">
        <v>269</v>
      </c>
      <c r="AS28" s="448"/>
      <c r="AT28" s="448"/>
      <c r="AU28" s="377"/>
      <c r="AV28" s="377"/>
      <c r="AW28" s="377"/>
      <c r="AX28" s="377"/>
      <c r="AY28" s="377"/>
      <c r="AZ28" s="377"/>
      <c r="BA28" s="377"/>
      <c r="BB28" s="377"/>
      <c r="BC28" s="377"/>
      <c r="BD28" s="377"/>
      <c r="BE28" s="377"/>
      <c r="BF28" s="377"/>
      <c r="BG28" s="377"/>
    </row>
    <row r="29" spans="1:59" ht="81" customHeight="1" thickBot="1" x14ac:dyDescent="0.3">
      <c r="A29" s="979"/>
      <c r="B29" s="1114"/>
      <c r="C29" s="1084"/>
      <c r="D29" s="1084"/>
      <c r="E29" s="1084"/>
      <c r="F29" s="1088"/>
      <c r="G29" s="1088"/>
      <c r="H29" s="1084"/>
      <c r="I29" s="1088"/>
      <c r="J29" s="1114"/>
      <c r="K29" s="1084"/>
      <c r="L29" s="920"/>
      <c r="M29" s="1084"/>
      <c r="N29" s="920" t="str">
        <f t="shared" si="2"/>
        <v/>
      </c>
      <c r="O29" s="1084"/>
      <c r="P29" s="920" t="str">
        <f t="shared" si="3"/>
        <v/>
      </c>
      <c r="Q29" s="1084"/>
      <c r="R29" s="920" t="str">
        <f t="shared" si="4"/>
        <v/>
      </c>
      <c r="S29" s="1077"/>
      <c r="T29" s="1077"/>
      <c r="U29" s="1106">
        <f t="shared" si="5"/>
        <v>0</v>
      </c>
      <c r="V29" s="905"/>
      <c r="W29" s="1106" t="str">
        <f>+IFERROR(VLOOKUP(V29,formulas!$F$1:$G$6,2,FALSE),"")</f>
        <v/>
      </c>
      <c r="X29" s="815"/>
      <c r="Y29" s="1106" t="str">
        <f>+IFERROR(VLOOKUP(X29,formulas!$H$1:$I$6,2,FALSE),"")</f>
        <v/>
      </c>
      <c r="Z29" s="815"/>
      <c r="AA29" s="1106" t="str">
        <f t="shared" si="6"/>
        <v/>
      </c>
      <c r="AB29" s="1043"/>
      <c r="AC29" s="379" t="s">
        <v>1271</v>
      </c>
      <c r="AD29" s="643" t="s">
        <v>72</v>
      </c>
      <c r="AE29" s="222">
        <f t="shared" si="0"/>
        <v>0.25</v>
      </c>
      <c r="AF29" s="439" t="s">
        <v>217</v>
      </c>
      <c r="AG29" s="222">
        <f t="shared" si="14"/>
        <v>0.15</v>
      </c>
      <c r="AH29" s="222">
        <f t="shared" si="15"/>
        <v>0.4</v>
      </c>
      <c r="AI29" s="439" t="s">
        <v>218</v>
      </c>
      <c r="AJ29" s="379" t="s">
        <v>39</v>
      </c>
      <c r="AK29" s="379" t="s">
        <v>389</v>
      </c>
      <c r="AL29" s="277">
        <f>+AM28*AH29</f>
        <v>0.06</v>
      </c>
      <c r="AM29" s="277">
        <f>+AM28-AL29</f>
        <v>0.09</v>
      </c>
      <c r="AN29" s="815"/>
      <c r="AO29" s="809"/>
      <c r="AP29" s="439">
        <v>2</v>
      </c>
      <c r="AQ29" s="379" t="s">
        <v>391</v>
      </c>
      <c r="AR29" s="379" t="s">
        <v>269</v>
      </c>
      <c r="AS29" s="447"/>
      <c r="AT29" s="447"/>
      <c r="AU29" s="146"/>
      <c r="AV29" s="146"/>
      <c r="AW29" s="146"/>
      <c r="AX29" s="146"/>
      <c r="AY29" s="146"/>
      <c r="AZ29" s="146"/>
      <c r="BA29" s="146"/>
      <c r="BB29" s="146"/>
      <c r="BC29" s="146"/>
      <c r="BD29" s="146"/>
      <c r="BE29" s="146"/>
      <c r="BF29" s="146"/>
      <c r="BG29" s="146"/>
    </row>
  </sheetData>
  <mergeCells count="449">
    <mergeCell ref="U28:U29"/>
    <mergeCell ref="V28:V29"/>
    <mergeCell ref="W28:W29"/>
    <mergeCell ref="X28:X29"/>
    <mergeCell ref="Y28:Y29"/>
    <mergeCell ref="Z28:Z29"/>
    <mergeCell ref="L28:L29"/>
    <mergeCell ref="M28:M29"/>
    <mergeCell ref="N28:N29"/>
    <mergeCell ref="O28:O29"/>
    <mergeCell ref="P28:P29"/>
    <mergeCell ref="Q28:Q29"/>
    <mergeCell ref="A28:A29"/>
    <mergeCell ref="B28:B29"/>
    <mergeCell ref="C28:C29"/>
    <mergeCell ref="D28:D29"/>
    <mergeCell ref="E28:E29"/>
    <mergeCell ref="F28:F29"/>
    <mergeCell ref="G28:G29"/>
    <mergeCell ref="H28:H29"/>
    <mergeCell ref="I28:I29"/>
    <mergeCell ref="AB28:AB29"/>
    <mergeCell ref="AA28:AA29"/>
    <mergeCell ref="J28:J29"/>
    <mergeCell ref="K28:K29"/>
    <mergeCell ref="R28:R29"/>
    <mergeCell ref="AQ7:AQ8"/>
    <mergeCell ref="AP24:AP25"/>
    <mergeCell ref="AR24:AR25"/>
    <mergeCell ref="AP26:AP27"/>
    <mergeCell ref="AR26:AR27"/>
    <mergeCell ref="AQ26:AQ27"/>
    <mergeCell ref="AQ24:AQ25"/>
    <mergeCell ref="AP20:AP21"/>
    <mergeCell ref="AR20:AR21"/>
    <mergeCell ref="AP22:AP23"/>
    <mergeCell ref="AR22:AR23"/>
    <mergeCell ref="AQ22:AQ23"/>
    <mergeCell ref="AQ20:AQ21"/>
    <mergeCell ref="AP16:AP17"/>
    <mergeCell ref="AR16:AR17"/>
    <mergeCell ref="AP18:AP19"/>
    <mergeCell ref="AR18:AR19"/>
    <mergeCell ref="S28:S29"/>
    <mergeCell ref="T28:T29"/>
    <mergeCell ref="AQ18:AQ19"/>
    <mergeCell ref="AQ16:AQ17"/>
    <mergeCell ref="AR7:AR8"/>
    <mergeCell ref="AL26:AL27"/>
    <mergeCell ref="AM26:AM27"/>
    <mergeCell ref="AN26:AN27"/>
    <mergeCell ref="AO26:AO27"/>
    <mergeCell ref="AO24:AO25"/>
    <mergeCell ref="AP7:AP8"/>
    <mergeCell ref="AO18:AO21"/>
    <mergeCell ref="AL22:AL23"/>
    <mergeCell ref="AM22:AM23"/>
    <mergeCell ref="AN22:AN23"/>
    <mergeCell ref="AO22:AO23"/>
    <mergeCell ref="AL24:AL25"/>
    <mergeCell ref="AM24:AM25"/>
    <mergeCell ref="AN24:AN25"/>
    <mergeCell ref="AL18:AL19"/>
    <mergeCell ref="AM18:AM19"/>
    <mergeCell ref="AL20:AL21"/>
    <mergeCell ref="AM20:AM21"/>
    <mergeCell ref="AN18:AN21"/>
    <mergeCell ref="AN13:AN15"/>
    <mergeCell ref="AO13:AO15"/>
    <mergeCell ref="AL16:AL17"/>
    <mergeCell ref="AM16:AM17"/>
    <mergeCell ref="AN16:AN17"/>
    <mergeCell ref="AO16:AO17"/>
    <mergeCell ref="AL7:AL8"/>
    <mergeCell ref="AM7:AM8"/>
    <mergeCell ref="AN7:AN8"/>
    <mergeCell ref="AO7:AO8"/>
    <mergeCell ref="AN9:AN10"/>
    <mergeCell ref="AN11:AN12"/>
    <mergeCell ref="AO9:AO10"/>
    <mergeCell ref="AO11:AO12"/>
    <mergeCell ref="AK24:AK25"/>
    <mergeCell ref="AI26:AI27"/>
    <mergeCell ref="AJ26:AJ27"/>
    <mergeCell ref="AK26:AK27"/>
    <mergeCell ref="AK18:AK19"/>
    <mergeCell ref="AI20:AI21"/>
    <mergeCell ref="AJ20:AJ21"/>
    <mergeCell ref="AK20:AK21"/>
    <mergeCell ref="AI22:AI23"/>
    <mergeCell ref="AJ22:AJ23"/>
    <mergeCell ref="AK22:AK23"/>
    <mergeCell ref="AG26:AG27"/>
    <mergeCell ref="AH26:AH27"/>
    <mergeCell ref="AI7:AI8"/>
    <mergeCell ref="AJ7:AJ8"/>
    <mergeCell ref="AK7:AK8"/>
    <mergeCell ref="AI16:AI17"/>
    <mergeCell ref="AJ16:AJ17"/>
    <mergeCell ref="AK16:AK17"/>
    <mergeCell ref="AI18:AI19"/>
    <mergeCell ref="AJ18:AJ19"/>
    <mergeCell ref="AG20:AG21"/>
    <mergeCell ref="AH20:AH21"/>
    <mergeCell ref="AG22:AG23"/>
    <mergeCell ref="AH22:AH23"/>
    <mergeCell ref="AG24:AG25"/>
    <mergeCell ref="AH24:AH25"/>
    <mergeCell ref="AG7:AG8"/>
    <mergeCell ref="AH7:AH8"/>
    <mergeCell ref="AG16:AG17"/>
    <mergeCell ref="AH16:AH17"/>
    <mergeCell ref="AG18:AG19"/>
    <mergeCell ref="AH18:AH19"/>
    <mergeCell ref="AI24:AI25"/>
    <mergeCell ref="AJ24:AJ25"/>
    <mergeCell ref="AD7:AD8"/>
    <mergeCell ref="AC7:AC8"/>
    <mergeCell ref="AF7:AF8"/>
    <mergeCell ref="AF16:AF17"/>
    <mergeCell ref="AF18:AF19"/>
    <mergeCell ref="AF20:AF21"/>
    <mergeCell ref="AF22:AF23"/>
    <mergeCell ref="AF24:AF25"/>
    <mergeCell ref="AD20:AD21"/>
    <mergeCell ref="AC22:AC23"/>
    <mergeCell ref="AD22:AD23"/>
    <mergeCell ref="AC24:AC25"/>
    <mergeCell ref="AD24:AD25"/>
    <mergeCell ref="AE7:AE8"/>
    <mergeCell ref="AE16:AE17"/>
    <mergeCell ref="AE18:AE19"/>
    <mergeCell ref="AE20:AE21"/>
    <mergeCell ref="AE24:AE25"/>
    <mergeCell ref="AE22:AE23"/>
    <mergeCell ref="AD16:AD17"/>
    <mergeCell ref="AC16:AC17"/>
    <mergeCell ref="AB26:AB27"/>
    <mergeCell ref="AC18:AC19"/>
    <mergeCell ref="AD18:AD19"/>
    <mergeCell ref="AC20:AC21"/>
    <mergeCell ref="Z22:Z23"/>
    <mergeCell ref="Z24:Z25"/>
    <mergeCell ref="Z26:Z27"/>
    <mergeCell ref="AA26:AA27"/>
    <mergeCell ref="AF26:AF27"/>
    <mergeCell ref="AC26:AC27"/>
    <mergeCell ref="AD26:AD27"/>
    <mergeCell ref="AE26:AE27"/>
    <mergeCell ref="AB4:AB6"/>
    <mergeCell ref="AB7:AB8"/>
    <mergeCell ref="AB9:AB10"/>
    <mergeCell ref="AB11:AB12"/>
    <mergeCell ref="AB13:AB15"/>
    <mergeCell ref="AB16:AB17"/>
    <mergeCell ref="AB18:AB21"/>
    <mergeCell ref="X22:X23"/>
    <mergeCell ref="X24:X25"/>
    <mergeCell ref="AA22:AA23"/>
    <mergeCell ref="AA24:AA25"/>
    <mergeCell ref="AB22:AB23"/>
    <mergeCell ref="AB24:AB25"/>
    <mergeCell ref="Y22:Y23"/>
    <mergeCell ref="Y24:Y25"/>
    <mergeCell ref="X26:X27"/>
    <mergeCell ref="Z4:Z6"/>
    <mergeCell ref="Z7:Z8"/>
    <mergeCell ref="Z9:Z10"/>
    <mergeCell ref="Z11:Z12"/>
    <mergeCell ref="Z13:Z15"/>
    <mergeCell ref="Z16:Z17"/>
    <mergeCell ref="Z18:Z21"/>
    <mergeCell ref="V22:V23"/>
    <mergeCell ref="V24:V25"/>
    <mergeCell ref="V26:V27"/>
    <mergeCell ref="X4:X6"/>
    <mergeCell ref="X7:X8"/>
    <mergeCell ref="X9:X10"/>
    <mergeCell ref="X11:X12"/>
    <mergeCell ref="X13:X15"/>
    <mergeCell ref="X16:X17"/>
    <mergeCell ref="X18:X21"/>
    <mergeCell ref="V4:V6"/>
    <mergeCell ref="V7:V8"/>
    <mergeCell ref="V9:V10"/>
    <mergeCell ref="V11:V12"/>
    <mergeCell ref="V13:V15"/>
    <mergeCell ref="V16:V17"/>
    <mergeCell ref="Y26:Y27"/>
    <mergeCell ref="AA4:AA6"/>
    <mergeCell ref="AA7:AA8"/>
    <mergeCell ref="AA9:AA10"/>
    <mergeCell ref="AA11:AA12"/>
    <mergeCell ref="AA13:AA15"/>
    <mergeCell ref="AA16:AA17"/>
    <mergeCell ref="AA18:AA21"/>
    <mergeCell ref="Y4:Y6"/>
    <mergeCell ref="Y7:Y8"/>
    <mergeCell ref="Y9:Y10"/>
    <mergeCell ref="Y11:Y12"/>
    <mergeCell ref="Y13:Y15"/>
    <mergeCell ref="Y16:Y17"/>
    <mergeCell ref="Y18:Y21"/>
    <mergeCell ref="U22:U23"/>
    <mergeCell ref="U24:U25"/>
    <mergeCell ref="U26:U27"/>
    <mergeCell ref="W4:W6"/>
    <mergeCell ref="W7:W8"/>
    <mergeCell ref="W9:W10"/>
    <mergeCell ref="W11:W12"/>
    <mergeCell ref="W13:W15"/>
    <mergeCell ref="W16:W17"/>
    <mergeCell ref="W18:W21"/>
    <mergeCell ref="U7:U8"/>
    <mergeCell ref="U9:U10"/>
    <mergeCell ref="U11:U12"/>
    <mergeCell ref="U13:U15"/>
    <mergeCell ref="U16:U17"/>
    <mergeCell ref="U18:U21"/>
    <mergeCell ref="V18:V21"/>
    <mergeCell ref="W22:W23"/>
    <mergeCell ref="W24:W25"/>
    <mergeCell ref="W26:W27"/>
    <mergeCell ref="S26:S27"/>
    <mergeCell ref="T26:T27"/>
    <mergeCell ref="T11:T12"/>
    <mergeCell ref="S13:S15"/>
    <mergeCell ref="T13:T15"/>
    <mergeCell ref="S16:S17"/>
    <mergeCell ref="T16:T17"/>
    <mergeCell ref="S18:S21"/>
    <mergeCell ref="T18:T21"/>
    <mergeCell ref="S7:S8"/>
    <mergeCell ref="T7:T8"/>
    <mergeCell ref="S9:S10"/>
    <mergeCell ref="T9:T10"/>
    <mergeCell ref="S11:S12"/>
    <mergeCell ref="S22:S23"/>
    <mergeCell ref="T22:T23"/>
    <mergeCell ref="S24:S25"/>
    <mergeCell ref="T24:T25"/>
    <mergeCell ref="R7:R8"/>
    <mergeCell ref="R9:R10"/>
    <mergeCell ref="R11:R12"/>
    <mergeCell ref="R13:R15"/>
    <mergeCell ref="R16:R17"/>
    <mergeCell ref="R18:R21"/>
    <mergeCell ref="R22:R23"/>
    <mergeCell ref="R24:R25"/>
    <mergeCell ref="R26:R27"/>
    <mergeCell ref="Q7:Q8"/>
    <mergeCell ref="Q9:Q10"/>
    <mergeCell ref="Q11:Q12"/>
    <mergeCell ref="Q13:Q15"/>
    <mergeCell ref="Q16:Q17"/>
    <mergeCell ref="Q18:Q21"/>
    <mergeCell ref="Q22:Q23"/>
    <mergeCell ref="Q24:Q25"/>
    <mergeCell ref="Q26:Q27"/>
    <mergeCell ref="O22:O23"/>
    <mergeCell ref="O24:O25"/>
    <mergeCell ref="O26:O27"/>
    <mergeCell ref="P4:P6"/>
    <mergeCell ref="P7:P8"/>
    <mergeCell ref="P9:P10"/>
    <mergeCell ref="P11:P12"/>
    <mergeCell ref="P13:P15"/>
    <mergeCell ref="P16:P17"/>
    <mergeCell ref="P18:P21"/>
    <mergeCell ref="O7:O8"/>
    <mergeCell ref="O9:O10"/>
    <mergeCell ref="O11:O12"/>
    <mergeCell ref="O13:O15"/>
    <mergeCell ref="O16:O17"/>
    <mergeCell ref="O18:O21"/>
    <mergeCell ref="P22:P23"/>
    <mergeCell ref="P24:P25"/>
    <mergeCell ref="P26:P27"/>
    <mergeCell ref="N11:N12"/>
    <mergeCell ref="N9:N10"/>
    <mergeCell ref="N7:N8"/>
    <mergeCell ref="N4:N6"/>
    <mergeCell ref="N13:N15"/>
    <mergeCell ref="N18:N21"/>
    <mergeCell ref="M16:M17"/>
    <mergeCell ref="M18:M21"/>
    <mergeCell ref="M22:M23"/>
    <mergeCell ref="M4:M6"/>
    <mergeCell ref="M7:M8"/>
    <mergeCell ref="M9:M10"/>
    <mergeCell ref="M11:M12"/>
    <mergeCell ref="M13:M15"/>
    <mergeCell ref="M24:M25"/>
    <mergeCell ref="M26:M27"/>
    <mergeCell ref="N26:N27"/>
    <mergeCell ref="N22:N23"/>
    <mergeCell ref="N16:N17"/>
    <mergeCell ref="N24:N25"/>
    <mergeCell ref="L16:L17"/>
    <mergeCell ref="L18:L21"/>
    <mergeCell ref="L22:L23"/>
    <mergeCell ref="L24:L25"/>
    <mergeCell ref="L26:L27"/>
    <mergeCell ref="I26:I27"/>
    <mergeCell ref="J26:J27"/>
    <mergeCell ref="K26:K27"/>
    <mergeCell ref="L4:L6"/>
    <mergeCell ref="L7:L8"/>
    <mergeCell ref="L11:L12"/>
    <mergeCell ref="L9:L10"/>
    <mergeCell ref="L13:L15"/>
    <mergeCell ref="I24:I25"/>
    <mergeCell ref="J24:J25"/>
    <mergeCell ref="K24:K25"/>
    <mergeCell ref="I22:I23"/>
    <mergeCell ref="J22:J23"/>
    <mergeCell ref="K22:K23"/>
    <mergeCell ref="I18:I21"/>
    <mergeCell ref="J18:J21"/>
    <mergeCell ref="K18:K21"/>
    <mergeCell ref="I16:I17"/>
    <mergeCell ref="J16:J17"/>
    <mergeCell ref="K16:K17"/>
    <mergeCell ref="I13:I15"/>
    <mergeCell ref="J13:J15"/>
    <mergeCell ref="K13:K15"/>
    <mergeCell ref="A26:A27"/>
    <mergeCell ref="B26:B27"/>
    <mergeCell ref="C26:C27"/>
    <mergeCell ref="D26:D27"/>
    <mergeCell ref="E26:E27"/>
    <mergeCell ref="F26:F27"/>
    <mergeCell ref="F24:F25"/>
    <mergeCell ref="G24:G25"/>
    <mergeCell ref="H24:H25"/>
    <mergeCell ref="A24:A25"/>
    <mergeCell ref="B24:B25"/>
    <mergeCell ref="C24:C25"/>
    <mergeCell ref="D24:D25"/>
    <mergeCell ref="E24:E25"/>
    <mergeCell ref="G26:G27"/>
    <mergeCell ref="H26:H27"/>
    <mergeCell ref="A22:A23"/>
    <mergeCell ref="B22:B23"/>
    <mergeCell ref="C22:C23"/>
    <mergeCell ref="D22:D23"/>
    <mergeCell ref="E22:E23"/>
    <mergeCell ref="F22:F23"/>
    <mergeCell ref="F18:F21"/>
    <mergeCell ref="G18:G21"/>
    <mergeCell ref="H18:H21"/>
    <mergeCell ref="G22:G23"/>
    <mergeCell ref="H22:H23"/>
    <mergeCell ref="A18:A21"/>
    <mergeCell ref="B18:B21"/>
    <mergeCell ref="C18:C21"/>
    <mergeCell ref="D18:D21"/>
    <mergeCell ref="E18:E21"/>
    <mergeCell ref="A16:A17"/>
    <mergeCell ref="B16:B17"/>
    <mergeCell ref="C16:C17"/>
    <mergeCell ref="D16:D17"/>
    <mergeCell ref="E16:E17"/>
    <mergeCell ref="F16:F17"/>
    <mergeCell ref="G16:G17"/>
    <mergeCell ref="H16:H17"/>
    <mergeCell ref="F13:F15"/>
    <mergeCell ref="G13:G15"/>
    <mergeCell ref="H13:H15"/>
    <mergeCell ref="G11:G12"/>
    <mergeCell ref="H11:H12"/>
    <mergeCell ref="I11:I12"/>
    <mergeCell ref="J11:J12"/>
    <mergeCell ref="K11:K12"/>
    <mergeCell ref="F11:F12"/>
    <mergeCell ref="A13:A15"/>
    <mergeCell ref="B13:B15"/>
    <mergeCell ref="C13:C15"/>
    <mergeCell ref="D13:D15"/>
    <mergeCell ref="E13:E15"/>
    <mergeCell ref="A11:A12"/>
    <mergeCell ref="B11:B12"/>
    <mergeCell ref="C11:C12"/>
    <mergeCell ref="D11:D12"/>
    <mergeCell ref="E11:E12"/>
    <mergeCell ref="G9:G10"/>
    <mergeCell ref="H9:H10"/>
    <mergeCell ref="I9:I10"/>
    <mergeCell ref="J9:J10"/>
    <mergeCell ref="K9:K10"/>
    <mergeCell ref="G7:G8"/>
    <mergeCell ref="H7:H8"/>
    <mergeCell ref="I7:I8"/>
    <mergeCell ref="J7:J8"/>
    <mergeCell ref="K7:K8"/>
    <mergeCell ref="C9:C10"/>
    <mergeCell ref="D9:D10"/>
    <mergeCell ref="E9:E10"/>
    <mergeCell ref="A7:A8"/>
    <mergeCell ref="B7:B8"/>
    <mergeCell ref="C7:C8"/>
    <mergeCell ref="D7:D8"/>
    <mergeCell ref="E7:E8"/>
    <mergeCell ref="F9:F10"/>
    <mergeCell ref="F7:F8"/>
    <mergeCell ref="AV2:AZ2"/>
    <mergeCell ref="BA2:BE2"/>
    <mergeCell ref="G3:H3"/>
    <mergeCell ref="AJ3:AK3"/>
    <mergeCell ref="AL2:AN3"/>
    <mergeCell ref="AO2:AO3"/>
    <mergeCell ref="AP2:AQ3"/>
    <mergeCell ref="AR2:AR3"/>
    <mergeCell ref="AS2:AS3"/>
    <mergeCell ref="AT2:AT3"/>
    <mergeCell ref="A1:T2"/>
    <mergeCell ref="U1:AB2"/>
    <mergeCell ref="AC1:AK1"/>
    <mergeCell ref="AM1:AO1"/>
    <mergeCell ref="AP1:AU1"/>
    <mergeCell ref="AV1:BE1"/>
    <mergeCell ref="AC2:AC3"/>
    <mergeCell ref="AD2:AG2"/>
    <mergeCell ref="AH2:AH3"/>
    <mergeCell ref="AI2:AK2"/>
    <mergeCell ref="AN28:AN29"/>
    <mergeCell ref="AO28:AO29"/>
    <mergeCell ref="A4:A6"/>
    <mergeCell ref="B4:B6"/>
    <mergeCell ref="C4:C6"/>
    <mergeCell ref="D4:D6"/>
    <mergeCell ref="AU2:AU3"/>
    <mergeCell ref="E4:E6"/>
    <mergeCell ref="F4:F6"/>
    <mergeCell ref="G4:G6"/>
    <mergeCell ref="H4:H6"/>
    <mergeCell ref="I4:I6"/>
    <mergeCell ref="J4:J6"/>
    <mergeCell ref="AO4:AO6"/>
    <mergeCell ref="AN4:AN6"/>
    <mergeCell ref="U4:U6"/>
    <mergeCell ref="O4:O6"/>
    <mergeCell ref="K4:K6"/>
    <mergeCell ref="Q4:Q6"/>
    <mergeCell ref="R4:R6"/>
    <mergeCell ref="S4:S6"/>
    <mergeCell ref="T4:T6"/>
    <mergeCell ref="A9:A10"/>
    <mergeCell ref="B9:B10"/>
  </mergeCells>
  <conditionalFormatting sqref="V4 V7 V9 V11 V13 V16 V18 V22 V24 V26">
    <cfRule type="beginsWith" dxfId="250" priority="46" operator="beginsWith" text="Muy baja">
      <formula>LEFT(V4,LEN("Muy baja"))="Muy baja"</formula>
    </cfRule>
    <cfRule type="containsText" dxfId="249" priority="47" operator="containsText" text="Muy alta">
      <formula>NOT(ISERROR(SEARCH("Muy alta",V4)))</formula>
    </cfRule>
    <cfRule type="containsText" dxfId="248" priority="48" operator="containsText" text="Alta">
      <formula>NOT(ISERROR(SEARCH("Alta",V4)))</formula>
    </cfRule>
    <cfRule type="containsText" dxfId="247" priority="49" operator="containsText" text="Media">
      <formula>NOT(ISERROR(SEARCH("Media",V4)))</formula>
    </cfRule>
    <cfRule type="containsText" dxfId="246" priority="50" operator="containsText" text="Baja">
      <formula>NOT(ISERROR(SEARCH("Baja",V4)))</formula>
    </cfRule>
  </conditionalFormatting>
  <conditionalFormatting sqref="X4 X7 X9 X11 X13 X16 X18 X22 X24 X26">
    <cfRule type="containsText" dxfId="245" priority="41" operator="containsText" text="Catastrófico">
      <formula>NOT(ISERROR(SEARCH("Catastrófico",X4)))</formula>
    </cfRule>
    <cfRule type="containsText" dxfId="244" priority="42" operator="containsText" text="Mayor">
      <formula>NOT(ISERROR(SEARCH("Mayor",X4)))</formula>
    </cfRule>
    <cfRule type="containsText" dxfId="243" priority="43" operator="containsText" text="Moderado">
      <formula>NOT(ISERROR(SEARCH("Moderado",X4)))</formula>
    </cfRule>
    <cfRule type="containsText" dxfId="242" priority="44" operator="containsText" text="Menor">
      <formula>NOT(ISERROR(SEARCH("Menor",X4)))</formula>
    </cfRule>
    <cfRule type="containsText" dxfId="241" priority="45" operator="containsText" text="Leve">
      <formula>NOT(ISERROR(SEARCH("Leve",X4)))</formula>
    </cfRule>
  </conditionalFormatting>
  <conditionalFormatting sqref="Z4 Z7 Z9 Z11 Z13 Z16 Z18 Z22 Z24 Z26">
    <cfRule type="containsText" dxfId="240" priority="37" operator="containsText" text="Alto">
      <formula>NOT(ISERROR(SEARCH("Alto",Z4)))</formula>
    </cfRule>
    <cfRule type="containsText" dxfId="239" priority="38" operator="containsText" text="Moderado">
      <formula>NOT(ISERROR(SEARCH("Moderado",Z4)))</formula>
    </cfRule>
    <cfRule type="containsText" dxfId="238" priority="39" operator="containsText" text="Extremo">
      <formula>NOT(ISERROR(SEARCH("Extremo",Z4)))</formula>
    </cfRule>
    <cfRule type="containsText" dxfId="237" priority="40" operator="containsText" text="Bajo">
      <formula>NOT(ISERROR(SEARCH("Bajo",Z4)))</formula>
    </cfRule>
  </conditionalFormatting>
  <conditionalFormatting sqref="AI4:AI7">
    <cfRule type="containsText" dxfId="236" priority="60" operator="containsText" text="BAJA">
      <formula>NOT(ISERROR(SEARCH("BAJA",AI4)))</formula>
    </cfRule>
    <cfRule type="containsText" dxfId="235" priority="61" operator="containsText" text="MEDIA">
      <formula>NOT(ISERROR(SEARCH("MEDIA",AI4)))</formula>
    </cfRule>
    <cfRule type="containsText" dxfId="234" priority="62" operator="containsText" text="ALTA">
      <formula>NOT(ISERROR(SEARCH("ALTA",AI4)))</formula>
    </cfRule>
  </conditionalFormatting>
  <conditionalFormatting sqref="AI9:AI10">
    <cfRule type="containsText" dxfId="233" priority="54" operator="containsText" text="BAJA">
      <formula>NOT(ISERROR(SEARCH("BAJA",AI9)))</formula>
    </cfRule>
    <cfRule type="containsText" dxfId="232" priority="55" operator="containsText" text="MEDIA">
      <formula>NOT(ISERROR(SEARCH("MEDIA",AI9)))</formula>
    </cfRule>
    <cfRule type="containsText" dxfId="231" priority="56" operator="containsText" text="ALTA">
      <formula>NOT(ISERROR(SEARCH("ALTA",AI9)))</formula>
    </cfRule>
  </conditionalFormatting>
  <conditionalFormatting sqref="AI8:AK8">
    <cfRule type="containsText" dxfId="230" priority="57" operator="containsText" text="BAJA">
      <formula>NOT(ISERROR(SEARCH("BAJA",AI8)))</formula>
    </cfRule>
    <cfRule type="containsText" dxfId="229" priority="58" operator="containsText" text="MEDIA">
      <formula>NOT(ISERROR(SEARCH("MEDIA",AI8)))</formula>
    </cfRule>
    <cfRule type="containsText" dxfId="228" priority="59" operator="containsText" text="ALTA">
      <formula>NOT(ISERROR(SEARCH("ALTA",AI8)))</formula>
    </cfRule>
  </conditionalFormatting>
  <conditionalFormatting sqref="AK4:AK7">
    <cfRule type="containsText" dxfId="227" priority="63" operator="containsText" text="BAJA">
      <formula>NOT(ISERROR(SEARCH("BAJA",AK4)))</formula>
    </cfRule>
    <cfRule type="containsText" dxfId="226" priority="64" operator="containsText" text="MEDIA">
      <formula>NOT(ISERROR(SEARCH("MEDIA",AK4)))</formula>
    </cfRule>
    <cfRule type="containsText" dxfId="225" priority="65" operator="containsText" text="ALTA">
      <formula>NOT(ISERROR(SEARCH("ALTA",AK4)))</formula>
    </cfRule>
  </conditionalFormatting>
  <conditionalFormatting sqref="AN4 AN7 AN9 AN11 AN13 AN16 AN18 AN22 AN24 AN26">
    <cfRule type="containsText" dxfId="224" priority="33" operator="containsText" text="Extremo">
      <formula>NOT(ISERROR(SEARCH("Extremo",AN4)))</formula>
    </cfRule>
    <cfRule type="containsText" dxfId="223" priority="34" operator="containsText" text="Alto">
      <formula>NOT(ISERROR(SEARCH("Alto",AN4)))</formula>
    </cfRule>
    <cfRule type="containsText" dxfId="222" priority="35" operator="containsText" text="Moderado">
      <formula>NOT(ISERROR(SEARCH("Moderado",AN4)))</formula>
    </cfRule>
    <cfRule type="containsText" dxfId="221" priority="36" operator="containsText" text="Bajo">
      <formula>NOT(ISERROR(SEARCH("Bajo",AN4)))</formula>
    </cfRule>
  </conditionalFormatting>
  <conditionalFormatting sqref="AN28">
    <cfRule type="containsText" dxfId="220" priority="15" operator="containsText" text="Extremo">
      <formula>NOT(ISERROR(SEARCH("Extremo",AN28)))</formula>
    </cfRule>
    <cfRule type="containsText" dxfId="219" priority="16" operator="containsText" text="Alto">
      <formula>NOT(ISERROR(SEARCH("Alto",AN28)))</formula>
    </cfRule>
    <cfRule type="containsText" dxfId="218" priority="17" operator="containsText" text="Moderado">
      <formula>NOT(ISERROR(SEARCH("Moderado",AN28)))</formula>
    </cfRule>
    <cfRule type="containsText" dxfId="217" priority="18" operator="containsText" text="Bajo">
      <formula>NOT(ISERROR(SEARCH("Bajo",AN28)))</formula>
    </cfRule>
  </conditionalFormatting>
  <conditionalFormatting sqref="V28">
    <cfRule type="beginsWith" dxfId="216" priority="10" operator="beginsWith" text="Muy baja">
      <formula>LEFT(V28,LEN("Muy baja"))="Muy baja"</formula>
    </cfRule>
    <cfRule type="containsText" dxfId="215" priority="11" operator="containsText" text="Muy alta">
      <formula>NOT(ISERROR(SEARCH("Muy alta",V28)))</formula>
    </cfRule>
    <cfRule type="containsText" dxfId="214" priority="12" operator="containsText" text="Alta">
      <formula>NOT(ISERROR(SEARCH("Alta",V28)))</formula>
    </cfRule>
    <cfRule type="containsText" dxfId="213" priority="13" operator="containsText" text="Media">
      <formula>NOT(ISERROR(SEARCH("Media",V28)))</formula>
    </cfRule>
    <cfRule type="containsText" dxfId="212" priority="14" operator="containsText" text="Baja">
      <formula>NOT(ISERROR(SEARCH("Baja",V28)))</formula>
    </cfRule>
  </conditionalFormatting>
  <conditionalFormatting sqref="X28">
    <cfRule type="containsText" dxfId="211" priority="5" operator="containsText" text="Catastrófico">
      <formula>NOT(ISERROR(SEARCH("Catastrófico",X28)))</formula>
    </cfRule>
    <cfRule type="containsText" dxfId="210" priority="6" operator="containsText" text="Mayor">
      <formula>NOT(ISERROR(SEARCH("Mayor",X28)))</formula>
    </cfRule>
    <cfRule type="containsText" dxfId="209" priority="7" operator="containsText" text="Moderado">
      <formula>NOT(ISERROR(SEARCH("Moderado",X28)))</formula>
    </cfRule>
    <cfRule type="containsText" dxfId="208" priority="8" operator="containsText" text="Menor">
      <formula>NOT(ISERROR(SEARCH("Menor",X28)))</formula>
    </cfRule>
    <cfRule type="containsText" dxfId="207" priority="9" operator="containsText" text="Leve">
      <formula>NOT(ISERROR(SEARCH("Leve",X28)))</formula>
    </cfRule>
  </conditionalFormatting>
  <conditionalFormatting sqref="Z28">
    <cfRule type="containsText" dxfId="206" priority="1" operator="containsText" text="Alto">
      <formula>NOT(ISERROR(SEARCH("Alto",Z28)))</formula>
    </cfRule>
    <cfRule type="containsText" dxfId="205" priority="2" operator="containsText" text="Moderado">
      <formula>NOT(ISERROR(SEARCH("Moderado",Z28)))</formula>
    </cfRule>
    <cfRule type="containsText" dxfId="204" priority="3" operator="containsText" text="Extremo">
      <formula>NOT(ISERROR(SEARCH("Extremo",Z28)))</formula>
    </cfRule>
    <cfRule type="containsText" dxfId="203" priority="4" operator="containsText" text="Bajo">
      <formula>NOT(ISERROR(SEARCH("Bajo",Z28)))</formula>
    </cfRule>
  </conditionalFormatting>
  <dataValidations count="3">
    <dataValidation type="list" allowBlank="1" showInputMessage="1" showErrorMessage="1" sqref="A4:A29">
      <formula1>"SI,NO"</formula1>
    </dataValidation>
    <dataValidation type="list" allowBlank="1" showInputMessage="1" showErrorMessage="1" sqref="AF4:AF29">
      <formula1>"Manual,Automático"</formula1>
    </dataValidation>
    <dataValidation type="list" allowBlank="1" showInputMessage="1" showErrorMessage="1" sqref="AI4:AI29">
      <formula1>"Confiable,No confiable"</formula1>
    </dataValidation>
  </dataValidations>
  <pageMargins left="0.7" right="0.7" top="0.75" bottom="0.75" header="0.3" footer="0.3"/>
  <pageSetup paperSize="9" orientation="portrait" horizontalDpi="1200" verticalDpi="1200" r:id="rId1"/>
  <extLst>
    <ext xmlns:x14="http://schemas.microsoft.com/office/spreadsheetml/2009/9/main" uri="{CCE6A557-97BC-4b89-ADB6-D9C93CAAB3DF}">
      <x14:dataValidations xmlns:xm="http://schemas.microsoft.com/office/excel/2006/main" count="12">
        <x14:dataValidation type="list" allowBlank="1" showInputMessage="1" showErrorMessage="1">
          <x14:formula1>
            <xm:f>Listas!$M$2:$M$15</xm:f>
          </x14:formula1>
          <xm:sqref>B4:B29</xm:sqref>
        </x14:dataValidation>
        <x14:dataValidation type="list" allowBlank="1" showInputMessage="1" showErrorMessage="1">
          <x14:formula1>
            <xm:f>Listas!$G$2:$G$13</xm:f>
          </x14:formula1>
          <xm:sqref>C4:C29</xm:sqref>
        </x14:dataValidation>
        <x14:dataValidation type="list" allowBlank="1" showInputMessage="1" showErrorMessage="1">
          <x14:formula1>
            <xm:f>Listas!$B$2:$B$7</xm:f>
          </x14:formula1>
          <xm:sqref>D4:D29</xm:sqref>
        </x14:dataValidation>
        <x14:dataValidation type="list" allowBlank="1" showInputMessage="1" showErrorMessage="1">
          <x14:formula1>
            <xm:f>Listas!$C$2:$C$9</xm:f>
          </x14:formula1>
          <xm:sqref>E4:E29</xm:sqref>
        </x14:dataValidation>
        <x14:dataValidation type="list" allowBlank="1" showInputMessage="1" showErrorMessage="1">
          <x14:formula1>
            <xm:f>Listas!$Q$2:$Q$8</xm:f>
          </x14:formula1>
          <xm:sqref>J4:J29</xm:sqref>
        </x14:dataValidation>
        <x14:dataValidation type="list" allowBlank="1" showInputMessage="1" showErrorMessage="1">
          <x14:formula1>
            <xm:f>Listas!$N$2:$N$7</xm:f>
          </x14:formula1>
          <xm:sqref>M4:M29</xm:sqref>
        </x14:dataValidation>
        <x14:dataValidation type="list" allowBlank="1" showInputMessage="1" showErrorMessage="1">
          <x14:formula1>
            <xm:f>Listas!$O$2:$O$7</xm:f>
          </x14:formula1>
          <xm:sqref>O4:O29</xm:sqref>
        </x14:dataValidation>
        <x14:dataValidation type="list" allowBlank="1" showInputMessage="1" showErrorMessage="1">
          <x14:formula1>
            <xm:f>Listas!$P$2:$P$7</xm:f>
          </x14:formula1>
          <xm:sqref>Q4:Q29</xm:sqref>
        </x14:dataValidation>
        <x14:dataValidation type="list" allowBlank="1" showInputMessage="1" showErrorMessage="1">
          <x14:formula1>
            <xm:f>Listas!$K$2:$K$8</xm:f>
          </x14:formula1>
          <xm:sqref>S4:S29</xm:sqref>
        </x14:dataValidation>
        <x14:dataValidation type="list" allowBlank="1" showInputMessage="1" showErrorMessage="1">
          <x14:formula1>
            <xm:f>Listas!$L$2:$L$6</xm:f>
          </x14:formula1>
          <xm:sqref>T4:T29</xm:sqref>
        </x14:dataValidation>
        <x14:dataValidation type="list" allowBlank="1" showInputMessage="1" showErrorMessage="1">
          <x14:formula1>
            <xm:f>Listas!$F$2:$F$4</xm:f>
          </x14:formula1>
          <xm:sqref>AD4:AD29</xm:sqref>
        </x14:dataValidation>
        <x14:dataValidation type="list" allowBlank="1" showInputMessage="1" showErrorMessage="1">
          <x14:formula1>
            <xm:f>Listas!$H$2:$H$3</xm:f>
          </x14:formula1>
          <xm:sqref>AJ4:AJ29</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G10"/>
  <sheetViews>
    <sheetView topLeftCell="AL4" zoomScale="40" zoomScaleNormal="40" workbookViewId="0">
      <selection activeCell="AQ9" sqref="AQ9:AR10"/>
    </sheetView>
  </sheetViews>
  <sheetFormatPr baseColWidth="10" defaultColWidth="11.42578125" defaultRowHeight="15" x14ac:dyDescent="0.25"/>
  <cols>
    <col min="1" max="1" width="14.140625" style="104" customWidth="1"/>
    <col min="2" max="2" width="14" style="83" customWidth="1"/>
    <col min="3" max="3" width="17.28515625" style="83" customWidth="1"/>
    <col min="4" max="4" width="19.42578125" style="83" customWidth="1"/>
    <col min="5" max="5" width="19.5703125" style="83" customWidth="1"/>
    <col min="6" max="6" width="59.7109375" style="69" customWidth="1"/>
    <col min="7" max="7" width="9.7109375" style="69" customWidth="1"/>
    <col min="8" max="8" width="20" style="69" customWidth="1"/>
    <col min="9" max="9" width="44.28515625" style="69" customWidth="1"/>
    <col min="10" max="10" width="14.7109375" style="69" bestFit="1" customWidth="1"/>
    <col min="11" max="11" width="16.7109375" style="69" customWidth="1"/>
    <col min="12" max="12" width="19.28515625" style="69" customWidth="1"/>
    <col min="13" max="13" width="46.140625" style="69" customWidth="1"/>
    <col min="14" max="14" width="19.28515625" style="69" customWidth="1"/>
    <col min="15" max="15" width="45.28515625" style="69" customWidth="1"/>
    <col min="16" max="16" width="17.7109375" style="69" customWidth="1"/>
    <col min="17" max="17" width="32.42578125" style="69" customWidth="1"/>
    <col min="18" max="18" width="17.140625" style="69" customWidth="1"/>
    <col min="19" max="21" width="21.85546875" style="69" customWidth="1"/>
    <col min="22" max="22" width="15" style="69" customWidth="1"/>
    <col min="23" max="23" width="12.28515625" style="84" customWidth="1"/>
    <col min="24" max="24" width="17.7109375" style="69" customWidth="1"/>
    <col min="25" max="25" width="14.7109375" style="84" customWidth="1"/>
    <col min="26" max="26" width="16.85546875" style="69" bestFit="1" customWidth="1"/>
    <col min="27" max="27" width="7.85546875" style="69" customWidth="1"/>
    <col min="28" max="28" width="28.140625" style="69" customWidth="1"/>
    <col min="29" max="29" width="28" style="69" customWidth="1"/>
    <col min="30" max="30" width="10" style="69" bestFit="1" customWidth="1"/>
    <col min="31" max="31" width="8.42578125" style="84" customWidth="1"/>
    <col min="32" max="32" width="20.28515625" style="84" customWidth="1"/>
    <col min="33" max="33" width="9" style="84" customWidth="1"/>
    <col min="34" max="34" width="14.140625" style="84" customWidth="1"/>
    <col min="35" max="35" width="16.42578125" style="69" customWidth="1"/>
    <col min="36" max="36" width="14.7109375" style="83" customWidth="1"/>
    <col min="37" max="37" width="36.5703125" style="69" customWidth="1"/>
    <col min="38" max="38" width="13.7109375" style="69" customWidth="1"/>
    <col min="39" max="39" width="13.7109375" style="85" customWidth="1"/>
    <col min="40" max="40" width="13.7109375" style="69" customWidth="1"/>
    <col min="41" max="41" width="15.28515625" style="69" customWidth="1"/>
    <col min="42" max="42" width="2.28515625" style="86" customWidth="1"/>
    <col min="43" max="43" width="49.28515625" style="86" customWidth="1"/>
    <col min="44" max="44" width="17" style="83" customWidth="1"/>
    <col min="45" max="46" width="11.5703125" style="105" customWidth="1"/>
    <col min="47" max="47" width="21.85546875" style="69" customWidth="1"/>
    <col min="48" max="57" width="18.140625" style="104" customWidth="1"/>
    <col min="58" max="216" width="11.42578125" style="104"/>
    <col min="217" max="217" width="21.85546875" style="104" customWidth="1"/>
    <col min="218" max="218" width="13.85546875" style="104" customWidth="1"/>
    <col min="219" max="219" width="38.7109375" style="104" customWidth="1"/>
    <col min="220" max="220" width="3" style="104" bestFit="1" customWidth="1"/>
    <col min="221" max="221" width="32.28515625" style="104" customWidth="1"/>
    <col min="222" max="222" width="46.28515625" style="104" customWidth="1"/>
    <col min="223" max="223" width="19" style="104" customWidth="1"/>
    <col min="224" max="224" width="11.42578125" style="104"/>
    <col min="225" max="225" width="17.7109375" style="104" customWidth="1"/>
    <col min="226" max="226" width="11.42578125" style="104"/>
    <col min="227" max="227" width="22.28515625" style="104" customWidth="1"/>
    <col min="228" max="228" width="5.28515625" style="104" customWidth="1"/>
    <col min="229" max="229" width="36.28515625" style="104" customWidth="1"/>
    <col min="230" max="230" width="5.7109375" style="104" customWidth="1"/>
    <col min="231" max="231" width="11.42578125" style="104"/>
    <col min="232" max="232" width="20.7109375" style="104" customWidth="1"/>
    <col min="233" max="233" width="4.85546875" style="104" customWidth="1"/>
    <col min="234" max="234" width="11.42578125" style="104"/>
    <col min="235" max="235" width="24.7109375" style="104" customWidth="1"/>
    <col min="236" max="236" width="12.28515625" style="104" customWidth="1"/>
    <col min="237" max="237" width="11.42578125" style="104"/>
    <col min="238" max="238" width="3.42578125" style="104" customWidth="1"/>
    <col min="239" max="239" width="11.42578125" style="104"/>
    <col min="240" max="240" width="17.7109375" style="104" customWidth="1"/>
    <col min="241" max="241" width="3.42578125" style="104" customWidth="1"/>
    <col min="242" max="242" width="11.42578125" style="104"/>
    <col min="243" max="243" width="23.7109375" style="104" customWidth="1"/>
    <col min="244" max="244" width="10" style="104" customWidth="1"/>
    <col min="245" max="245" width="11.42578125" style="104"/>
    <col min="246" max="247" width="14.7109375" style="104" customWidth="1"/>
    <col min="248" max="248" width="12.85546875" style="104" customWidth="1"/>
    <col min="249" max="249" width="3.28515625" style="104" customWidth="1"/>
    <col min="250" max="250" width="30.28515625" style="104" customWidth="1"/>
    <col min="251" max="251" width="5" style="104" customWidth="1"/>
    <col min="252" max="252" width="11.42578125" style="104"/>
    <col min="253" max="253" width="14.28515625" style="104" customWidth="1"/>
    <col min="254" max="254" width="5.7109375" style="104" customWidth="1"/>
    <col min="255" max="255" width="11.42578125" style="104"/>
    <col min="256" max="256" width="17.28515625" style="104" customWidth="1"/>
    <col min="257" max="257" width="12.7109375" style="104" customWidth="1"/>
    <col min="258" max="258" width="11.42578125" style="104"/>
    <col min="259" max="259" width="5.28515625" style="104" customWidth="1"/>
    <col min="260" max="260" width="11.42578125" style="104"/>
    <col min="261" max="261" width="17" style="104" customWidth="1"/>
    <col min="262" max="262" width="6.28515625" style="104" customWidth="1"/>
    <col min="263" max="263" width="11.42578125" style="104"/>
    <col min="264" max="264" width="14.28515625" style="104" customWidth="1"/>
    <col min="265" max="265" width="7.5703125" style="104" customWidth="1"/>
    <col min="266" max="266" width="11.42578125" style="104"/>
    <col min="267" max="268" width="14.28515625" style="104" customWidth="1"/>
    <col min="269" max="269" width="20.85546875" style="104" customWidth="1"/>
    <col min="270" max="270" width="14.42578125" style="104" customWidth="1"/>
    <col min="271" max="271" width="15" style="104" customWidth="1"/>
    <col min="272" max="272" width="2.7109375" style="104" customWidth="1"/>
    <col min="273" max="273" width="11.7109375" style="104" customWidth="1"/>
    <col min="274" max="274" width="11.5703125" style="104" customWidth="1"/>
    <col min="275" max="275" width="2.28515625" style="104" customWidth="1"/>
    <col min="276" max="276" width="41" style="104" customWidth="1"/>
    <col min="277" max="277" width="14.28515625" style="104" customWidth="1"/>
    <col min="278" max="279" width="11.5703125" style="104" customWidth="1"/>
    <col min="280" max="280" width="21.85546875" style="104" customWidth="1"/>
    <col min="281" max="472" width="11.42578125" style="104"/>
    <col min="473" max="473" width="21.85546875" style="104" customWidth="1"/>
    <col min="474" max="474" width="13.85546875" style="104" customWidth="1"/>
    <col min="475" max="475" width="38.7109375" style="104" customWidth="1"/>
    <col min="476" max="476" width="3" style="104" bestFit="1" customWidth="1"/>
    <col min="477" max="477" width="32.28515625" style="104" customWidth="1"/>
    <col min="478" max="478" width="46.28515625" style="104" customWidth="1"/>
    <col min="479" max="479" width="19" style="104" customWidth="1"/>
    <col min="480" max="480" width="11.42578125" style="104"/>
    <col min="481" max="481" width="17.7109375" style="104" customWidth="1"/>
    <col min="482" max="482" width="11.42578125" style="104"/>
    <col min="483" max="483" width="22.28515625" style="104" customWidth="1"/>
    <col min="484" max="484" width="5.28515625" style="104" customWidth="1"/>
    <col min="485" max="485" width="36.28515625" style="104" customWidth="1"/>
    <col min="486" max="486" width="5.7109375" style="104" customWidth="1"/>
    <col min="487" max="487" width="11.42578125" style="104"/>
    <col min="488" max="488" width="20.7109375" style="104" customWidth="1"/>
    <col min="489" max="489" width="4.85546875" style="104" customWidth="1"/>
    <col min="490" max="490" width="11.42578125" style="104"/>
    <col min="491" max="491" width="24.7109375" style="104" customWidth="1"/>
    <col min="492" max="492" width="12.28515625" style="104" customWidth="1"/>
    <col min="493" max="493" width="11.42578125" style="104"/>
    <col min="494" max="494" width="3.42578125" style="104" customWidth="1"/>
    <col min="495" max="495" width="11.42578125" style="104"/>
    <col min="496" max="496" width="17.7109375" style="104" customWidth="1"/>
    <col min="497" max="497" width="3.42578125" style="104" customWidth="1"/>
    <col min="498" max="498" width="11.42578125" style="104"/>
    <col min="499" max="499" width="23.7109375" style="104" customWidth="1"/>
    <col min="500" max="500" width="10" style="104" customWidth="1"/>
    <col min="501" max="501" width="11.42578125" style="104"/>
    <col min="502" max="503" width="14.7109375" style="104" customWidth="1"/>
    <col min="504" max="504" width="12.85546875" style="104" customWidth="1"/>
    <col min="505" max="505" width="3.28515625" style="104" customWidth="1"/>
    <col min="506" max="506" width="30.28515625" style="104" customWidth="1"/>
    <col min="507" max="507" width="5" style="104" customWidth="1"/>
    <col min="508" max="508" width="11.42578125" style="104"/>
    <col min="509" max="509" width="14.28515625" style="104" customWidth="1"/>
    <col min="510" max="510" width="5.7109375" style="104" customWidth="1"/>
    <col min="511" max="511" width="11.42578125" style="104"/>
    <col min="512" max="512" width="17.28515625" style="104" customWidth="1"/>
    <col min="513" max="513" width="12.7109375" style="104" customWidth="1"/>
    <col min="514" max="514" width="11.42578125" style="104"/>
    <col min="515" max="515" width="5.28515625" style="104" customWidth="1"/>
    <col min="516" max="516" width="11.42578125" style="104"/>
    <col min="517" max="517" width="17" style="104" customWidth="1"/>
    <col min="518" max="518" width="6.28515625" style="104" customWidth="1"/>
    <col min="519" max="519" width="11.42578125" style="104"/>
    <col min="520" max="520" width="14.28515625" style="104" customWidth="1"/>
    <col min="521" max="521" width="7.5703125" style="104" customWidth="1"/>
    <col min="522" max="522" width="11.42578125" style="104"/>
    <col min="523" max="524" width="14.28515625" style="104" customWidth="1"/>
    <col min="525" max="525" width="20.85546875" style="104" customWidth="1"/>
    <col min="526" max="526" width="14.42578125" style="104" customWidth="1"/>
    <col min="527" max="527" width="15" style="104" customWidth="1"/>
    <col min="528" max="528" width="2.7109375" style="104" customWidth="1"/>
    <col min="529" max="529" width="11.7109375" style="104" customWidth="1"/>
    <col min="530" max="530" width="11.5703125" style="104" customWidth="1"/>
    <col min="531" max="531" width="2.28515625" style="104" customWidth="1"/>
    <col min="532" max="532" width="41" style="104" customWidth="1"/>
    <col min="533" max="533" width="14.28515625" style="104" customWidth="1"/>
    <col min="534" max="535" width="11.5703125" style="104" customWidth="1"/>
    <col min="536" max="536" width="21.85546875" style="104" customWidth="1"/>
    <col min="537" max="728" width="11.42578125" style="104"/>
    <col min="729" max="729" width="21.85546875" style="104" customWidth="1"/>
    <col min="730" max="730" width="13.85546875" style="104" customWidth="1"/>
    <col min="731" max="731" width="38.7109375" style="104" customWidth="1"/>
    <col min="732" max="732" width="3" style="104" bestFit="1" customWidth="1"/>
    <col min="733" max="733" width="32.28515625" style="104" customWidth="1"/>
    <col min="734" max="734" width="46.28515625" style="104" customWidth="1"/>
    <col min="735" max="735" width="19" style="104" customWidth="1"/>
    <col min="736" max="736" width="11.42578125" style="104"/>
    <col min="737" max="737" width="17.7109375" style="104" customWidth="1"/>
    <col min="738" max="738" width="11.42578125" style="104"/>
    <col min="739" max="739" width="22.28515625" style="104" customWidth="1"/>
    <col min="740" max="740" width="5.28515625" style="104" customWidth="1"/>
    <col min="741" max="741" width="36.28515625" style="104" customWidth="1"/>
    <col min="742" max="742" width="5.7109375" style="104" customWidth="1"/>
    <col min="743" max="743" width="11.42578125" style="104"/>
    <col min="744" max="744" width="20.7109375" style="104" customWidth="1"/>
    <col min="745" max="745" width="4.85546875" style="104" customWidth="1"/>
    <col min="746" max="746" width="11.42578125" style="104"/>
    <col min="747" max="747" width="24.7109375" style="104" customWidth="1"/>
    <col min="748" max="748" width="12.28515625" style="104" customWidth="1"/>
    <col min="749" max="749" width="11.42578125" style="104"/>
    <col min="750" max="750" width="3.42578125" style="104" customWidth="1"/>
    <col min="751" max="751" width="11.42578125" style="104"/>
    <col min="752" max="752" width="17.7109375" style="104" customWidth="1"/>
    <col min="753" max="753" width="3.42578125" style="104" customWidth="1"/>
    <col min="754" max="754" width="11.42578125" style="104"/>
    <col min="755" max="755" width="23.7109375" style="104" customWidth="1"/>
    <col min="756" max="756" width="10" style="104" customWidth="1"/>
    <col min="757" max="757" width="11.42578125" style="104"/>
    <col min="758" max="759" width="14.7109375" style="104" customWidth="1"/>
    <col min="760" max="760" width="12.85546875" style="104" customWidth="1"/>
    <col min="761" max="761" width="3.28515625" style="104" customWidth="1"/>
    <col min="762" max="762" width="30.28515625" style="104" customWidth="1"/>
    <col min="763" max="763" width="5" style="104" customWidth="1"/>
    <col min="764" max="764" width="11.42578125" style="104"/>
    <col min="765" max="765" width="14.28515625" style="104" customWidth="1"/>
    <col min="766" max="766" width="5.7109375" style="104" customWidth="1"/>
    <col min="767" max="767" width="11.42578125" style="104"/>
    <col min="768" max="768" width="17.28515625" style="104" customWidth="1"/>
    <col min="769" max="769" width="12.7109375" style="104" customWidth="1"/>
    <col min="770" max="770" width="11.42578125" style="104"/>
    <col min="771" max="771" width="5.28515625" style="104" customWidth="1"/>
    <col min="772" max="772" width="11.42578125" style="104"/>
    <col min="773" max="773" width="17" style="104" customWidth="1"/>
    <col min="774" max="774" width="6.28515625" style="104" customWidth="1"/>
    <col min="775" max="775" width="11.42578125" style="104"/>
    <col min="776" max="776" width="14.28515625" style="104" customWidth="1"/>
    <col min="777" max="777" width="7.5703125" style="104" customWidth="1"/>
    <col min="778" max="778" width="11.42578125" style="104"/>
    <col min="779" max="780" width="14.28515625" style="104" customWidth="1"/>
    <col min="781" max="781" width="20.85546875" style="104" customWidth="1"/>
    <col min="782" max="782" width="14.42578125" style="104" customWidth="1"/>
    <col min="783" max="783" width="15" style="104" customWidth="1"/>
    <col min="784" max="784" width="2.7109375" style="104" customWidth="1"/>
    <col min="785" max="785" width="11.7109375" style="104" customWidth="1"/>
    <col min="786" max="786" width="11.5703125" style="104" customWidth="1"/>
    <col min="787" max="787" width="2.28515625" style="104" customWidth="1"/>
    <col min="788" max="788" width="41" style="104" customWidth="1"/>
    <col min="789" max="789" width="14.28515625" style="104" customWidth="1"/>
    <col min="790" max="791" width="11.5703125" style="104" customWidth="1"/>
    <col min="792" max="792" width="21.85546875" style="104" customWidth="1"/>
    <col min="793" max="984" width="11.42578125" style="104"/>
    <col min="985" max="985" width="21.85546875" style="104" customWidth="1"/>
    <col min="986" max="986" width="13.85546875" style="104" customWidth="1"/>
    <col min="987" max="987" width="38.7109375" style="104" customWidth="1"/>
    <col min="988" max="988" width="3" style="104" bestFit="1" customWidth="1"/>
    <col min="989" max="989" width="32.28515625" style="104" customWidth="1"/>
    <col min="990" max="990" width="46.28515625" style="104" customWidth="1"/>
    <col min="991" max="991" width="19" style="104" customWidth="1"/>
    <col min="992" max="992" width="11.42578125" style="104"/>
    <col min="993" max="993" width="17.7109375" style="104" customWidth="1"/>
    <col min="994" max="994" width="11.42578125" style="104"/>
    <col min="995" max="995" width="22.28515625" style="104" customWidth="1"/>
    <col min="996" max="996" width="5.28515625" style="104" customWidth="1"/>
    <col min="997" max="997" width="36.28515625" style="104" customWidth="1"/>
    <col min="998" max="998" width="5.7109375" style="104" customWidth="1"/>
    <col min="999" max="999" width="11.42578125" style="104"/>
    <col min="1000" max="1000" width="20.7109375" style="104" customWidth="1"/>
    <col min="1001" max="1001" width="4.85546875" style="104" customWidth="1"/>
    <col min="1002" max="1002" width="11.42578125" style="104"/>
    <col min="1003" max="1003" width="24.7109375" style="104" customWidth="1"/>
    <col min="1004" max="1004" width="12.28515625" style="104" customWidth="1"/>
    <col min="1005" max="1005" width="11.42578125" style="104"/>
    <col min="1006" max="1006" width="3.42578125" style="104" customWidth="1"/>
    <col min="1007" max="1007" width="11.42578125" style="104"/>
    <col min="1008" max="1008" width="17.7109375" style="104" customWidth="1"/>
    <col min="1009" max="1009" width="3.42578125" style="104" customWidth="1"/>
    <col min="1010" max="1010" width="11.42578125" style="104"/>
    <col min="1011" max="1011" width="23.7109375" style="104" customWidth="1"/>
    <col min="1012" max="1012" width="10" style="104" customWidth="1"/>
    <col min="1013" max="1013" width="11.42578125" style="104"/>
    <col min="1014" max="1015" width="14.7109375" style="104" customWidth="1"/>
    <col min="1016" max="1016" width="12.85546875" style="104" customWidth="1"/>
    <col min="1017" max="1017" width="3.28515625" style="104" customWidth="1"/>
    <col min="1018" max="1018" width="30.28515625" style="104" customWidth="1"/>
    <col min="1019" max="1019" width="5" style="104" customWidth="1"/>
    <col min="1020" max="1020" width="11.42578125" style="104"/>
    <col min="1021" max="1021" width="14.28515625" style="104" customWidth="1"/>
    <col min="1022" max="1022" width="5.7109375" style="104" customWidth="1"/>
    <col min="1023" max="1023" width="11.42578125" style="104"/>
    <col min="1024" max="1024" width="17.28515625" style="104" customWidth="1"/>
    <col min="1025" max="1025" width="12.7109375" style="104" customWidth="1"/>
    <col min="1026" max="1026" width="11.42578125" style="104"/>
    <col min="1027" max="1027" width="5.28515625" style="104" customWidth="1"/>
    <col min="1028" max="1028" width="11.42578125" style="104"/>
    <col min="1029" max="1029" width="17" style="104" customWidth="1"/>
    <col min="1030" max="1030" width="6.28515625" style="104" customWidth="1"/>
    <col min="1031" max="1031" width="11.42578125" style="104"/>
    <col min="1032" max="1032" width="14.28515625" style="104" customWidth="1"/>
    <col min="1033" max="1033" width="7.5703125" style="104" customWidth="1"/>
    <col min="1034" max="1034" width="11.42578125" style="104"/>
    <col min="1035" max="1036" width="14.28515625" style="104" customWidth="1"/>
    <col min="1037" max="1037" width="20.85546875" style="104" customWidth="1"/>
    <col min="1038" max="1038" width="14.42578125" style="104" customWidth="1"/>
    <col min="1039" max="1039" width="15" style="104" customWidth="1"/>
    <col min="1040" max="1040" width="2.7109375" style="104" customWidth="1"/>
    <col min="1041" max="1041" width="11.7109375" style="104" customWidth="1"/>
    <col min="1042" max="1042" width="11.5703125" style="104" customWidth="1"/>
    <col min="1043" max="1043" width="2.28515625" style="104" customWidth="1"/>
    <col min="1044" max="1044" width="41" style="104" customWidth="1"/>
    <col min="1045" max="1045" width="14.28515625" style="104" customWidth="1"/>
    <col min="1046" max="1047" width="11.5703125" style="104" customWidth="1"/>
    <col min="1048" max="1048" width="21.85546875" style="104" customWidth="1"/>
    <col min="1049" max="1240" width="11.42578125" style="104"/>
    <col min="1241" max="1241" width="21.85546875" style="104" customWidth="1"/>
    <col min="1242" max="1242" width="13.85546875" style="104" customWidth="1"/>
    <col min="1243" max="1243" width="38.7109375" style="104" customWidth="1"/>
    <col min="1244" max="1244" width="3" style="104" bestFit="1" customWidth="1"/>
    <col min="1245" max="1245" width="32.28515625" style="104" customWidth="1"/>
    <col min="1246" max="1246" width="46.28515625" style="104" customWidth="1"/>
    <col min="1247" max="1247" width="19" style="104" customWidth="1"/>
    <col min="1248" max="1248" width="11.42578125" style="104"/>
    <col min="1249" max="1249" width="17.7109375" style="104" customWidth="1"/>
    <col min="1250" max="1250" width="11.42578125" style="104"/>
    <col min="1251" max="1251" width="22.28515625" style="104" customWidth="1"/>
    <col min="1252" max="1252" width="5.28515625" style="104" customWidth="1"/>
    <col min="1253" max="1253" width="36.28515625" style="104" customWidth="1"/>
    <col min="1254" max="1254" width="5.7109375" style="104" customWidth="1"/>
    <col min="1255" max="1255" width="11.42578125" style="104"/>
    <col min="1256" max="1256" width="20.7109375" style="104" customWidth="1"/>
    <col min="1257" max="1257" width="4.85546875" style="104" customWidth="1"/>
    <col min="1258" max="1258" width="11.42578125" style="104"/>
    <col min="1259" max="1259" width="24.7109375" style="104" customWidth="1"/>
    <col min="1260" max="1260" width="12.28515625" style="104" customWidth="1"/>
    <col min="1261" max="1261" width="11.42578125" style="104"/>
    <col min="1262" max="1262" width="3.42578125" style="104" customWidth="1"/>
    <col min="1263" max="1263" width="11.42578125" style="104"/>
    <col min="1264" max="1264" width="17.7109375" style="104" customWidth="1"/>
    <col min="1265" max="1265" width="3.42578125" style="104" customWidth="1"/>
    <col min="1266" max="1266" width="11.42578125" style="104"/>
    <col min="1267" max="1267" width="23.7109375" style="104" customWidth="1"/>
    <col min="1268" max="1268" width="10" style="104" customWidth="1"/>
    <col min="1269" max="1269" width="11.42578125" style="104"/>
    <col min="1270" max="1271" width="14.7109375" style="104" customWidth="1"/>
    <col min="1272" max="1272" width="12.85546875" style="104" customWidth="1"/>
    <col min="1273" max="1273" width="3.28515625" style="104" customWidth="1"/>
    <col min="1274" max="1274" width="30.28515625" style="104" customWidth="1"/>
    <col min="1275" max="1275" width="5" style="104" customWidth="1"/>
    <col min="1276" max="1276" width="11.42578125" style="104"/>
    <col min="1277" max="1277" width="14.28515625" style="104" customWidth="1"/>
    <col min="1278" max="1278" width="5.7109375" style="104" customWidth="1"/>
    <col min="1279" max="1279" width="11.42578125" style="104"/>
    <col min="1280" max="1280" width="17.28515625" style="104" customWidth="1"/>
    <col min="1281" max="1281" width="12.7109375" style="104" customWidth="1"/>
    <col min="1282" max="1282" width="11.42578125" style="104"/>
    <col min="1283" max="1283" width="5.28515625" style="104" customWidth="1"/>
    <col min="1284" max="1284" width="11.42578125" style="104"/>
    <col min="1285" max="1285" width="17" style="104" customWidth="1"/>
    <col min="1286" max="1286" width="6.28515625" style="104" customWidth="1"/>
    <col min="1287" max="1287" width="11.42578125" style="104"/>
    <col min="1288" max="1288" width="14.28515625" style="104" customWidth="1"/>
    <col min="1289" max="1289" width="7.5703125" style="104" customWidth="1"/>
    <col min="1290" max="1290" width="11.42578125" style="104"/>
    <col min="1291" max="1292" width="14.28515625" style="104" customWidth="1"/>
    <col min="1293" max="1293" width="20.85546875" style="104" customWidth="1"/>
    <col min="1294" max="1294" width="14.42578125" style="104" customWidth="1"/>
    <col min="1295" max="1295" width="15" style="104" customWidth="1"/>
    <col min="1296" max="1296" width="2.7109375" style="104" customWidth="1"/>
    <col min="1297" max="1297" width="11.7109375" style="104" customWidth="1"/>
    <col min="1298" max="1298" width="11.5703125" style="104" customWidth="1"/>
    <col min="1299" max="1299" width="2.28515625" style="104" customWidth="1"/>
    <col min="1300" max="1300" width="41" style="104" customWidth="1"/>
    <col min="1301" max="1301" width="14.28515625" style="104" customWidth="1"/>
    <col min="1302" max="1303" width="11.5703125" style="104" customWidth="1"/>
    <col min="1304" max="1304" width="21.85546875" style="104" customWidth="1"/>
    <col min="1305" max="1496" width="11.42578125" style="104"/>
    <col min="1497" max="1497" width="21.85546875" style="104" customWidth="1"/>
    <col min="1498" max="1498" width="13.85546875" style="104" customWidth="1"/>
    <col min="1499" max="1499" width="38.7109375" style="104" customWidth="1"/>
    <col min="1500" max="1500" width="3" style="104" bestFit="1" customWidth="1"/>
    <col min="1501" max="1501" width="32.28515625" style="104" customWidth="1"/>
    <col min="1502" max="1502" width="46.28515625" style="104" customWidth="1"/>
    <col min="1503" max="1503" width="19" style="104" customWidth="1"/>
    <col min="1504" max="1504" width="11.42578125" style="104"/>
    <col min="1505" max="1505" width="17.7109375" style="104" customWidth="1"/>
    <col min="1506" max="1506" width="11.42578125" style="104"/>
    <col min="1507" max="1507" width="22.28515625" style="104" customWidth="1"/>
    <col min="1508" max="1508" width="5.28515625" style="104" customWidth="1"/>
    <col min="1509" max="1509" width="36.28515625" style="104" customWidth="1"/>
    <col min="1510" max="1510" width="5.7109375" style="104" customWidth="1"/>
    <col min="1511" max="1511" width="11.42578125" style="104"/>
    <col min="1512" max="1512" width="20.7109375" style="104" customWidth="1"/>
    <col min="1513" max="1513" width="4.85546875" style="104" customWidth="1"/>
    <col min="1514" max="1514" width="11.42578125" style="104"/>
    <col min="1515" max="1515" width="24.7109375" style="104" customWidth="1"/>
    <col min="1516" max="1516" width="12.28515625" style="104" customWidth="1"/>
    <col min="1517" max="1517" width="11.42578125" style="104"/>
    <col min="1518" max="1518" width="3.42578125" style="104" customWidth="1"/>
    <col min="1519" max="1519" width="11.42578125" style="104"/>
    <col min="1520" max="1520" width="17.7109375" style="104" customWidth="1"/>
    <col min="1521" max="1521" width="3.42578125" style="104" customWidth="1"/>
    <col min="1522" max="1522" width="11.42578125" style="104"/>
    <col min="1523" max="1523" width="23.7109375" style="104" customWidth="1"/>
    <col min="1524" max="1524" width="10" style="104" customWidth="1"/>
    <col min="1525" max="1525" width="11.42578125" style="104"/>
    <col min="1526" max="1527" width="14.7109375" style="104" customWidth="1"/>
    <col min="1528" max="1528" width="12.85546875" style="104" customWidth="1"/>
    <col min="1529" max="1529" width="3.28515625" style="104" customWidth="1"/>
    <col min="1530" max="1530" width="30.28515625" style="104" customWidth="1"/>
    <col min="1531" max="1531" width="5" style="104" customWidth="1"/>
    <col min="1532" max="1532" width="11.42578125" style="104"/>
    <col min="1533" max="1533" width="14.28515625" style="104" customWidth="1"/>
    <col min="1534" max="1534" width="5.7109375" style="104" customWidth="1"/>
    <col min="1535" max="1535" width="11.42578125" style="104"/>
    <col min="1536" max="1536" width="17.28515625" style="104" customWidth="1"/>
    <col min="1537" max="1537" width="12.7109375" style="104" customWidth="1"/>
    <col min="1538" max="1538" width="11.42578125" style="104"/>
    <col min="1539" max="1539" width="5.28515625" style="104" customWidth="1"/>
    <col min="1540" max="1540" width="11.42578125" style="104"/>
    <col min="1541" max="1541" width="17" style="104" customWidth="1"/>
    <col min="1542" max="1542" width="6.28515625" style="104" customWidth="1"/>
    <col min="1543" max="1543" width="11.42578125" style="104"/>
    <col min="1544" max="1544" width="14.28515625" style="104" customWidth="1"/>
    <col min="1545" max="1545" width="7.5703125" style="104" customWidth="1"/>
    <col min="1546" max="1546" width="11.42578125" style="104"/>
    <col min="1547" max="1548" width="14.28515625" style="104" customWidth="1"/>
    <col min="1549" max="1549" width="20.85546875" style="104" customWidth="1"/>
    <col min="1550" max="1550" width="14.42578125" style="104" customWidth="1"/>
    <col min="1551" max="1551" width="15" style="104" customWidth="1"/>
    <col min="1552" max="1552" width="2.7109375" style="104" customWidth="1"/>
    <col min="1553" max="1553" width="11.7109375" style="104" customWidth="1"/>
    <col min="1554" max="1554" width="11.5703125" style="104" customWidth="1"/>
    <col min="1555" max="1555" width="2.28515625" style="104" customWidth="1"/>
    <col min="1556" max="1556" width="41" style="104" customWidth="1"/>
    <col min="1557" max="1557" width="14.28515625" style="104" customWidth="1"/>
    <col min="1558" max="1559" width="11.5703125" style="104" customWidth="1"/>
    <col min="1560" max="1560" width="21.85546875" style="104" customWidth="1"/>
    <col min="1561" max="1752" width="11.42578125" style="104"/>
    <col min="1753" max="1753" width="21.85546875" style="104" customWidth="1"/>
    <col min="1754" max="1754" width="13.85546875" style="104" customWidth="1"/>
    <col min="1755" max="1755" width="38.7109375" style="104" customWidth="1"/>
    <col min="1756" max="1756" width="3" style="104" bestFit="1" customWidth="1"/>
    <col min="1757" max="1757" width="32.28515625" style="104" customWidth="1"/>
    <col min="1758" max="1758" width="46.28515625" style="104" customWidth="1"/>
    <col min="1759" max="1759" width="19" style="104" customWidth="1"/>
    <col min="1760" max="1760" width="11.42578125" style="104"/>
    <col min="1761" max="1761" width="17.7109375" style="104" customWidth="1"/>
    <col min="1762" max="1762" width="11.42578125" style="104"/>
    <col min="1763" max="1763" width="22.28515625" style="104" customWidth="1"/>
    <col min="1764" max="1764" width="5.28515625" style="104" customWidth="1"/>
    <col min="1765" max="1765" width="36.28515625" style="104" customWidth="1"/>
    <col min="1766" max="1766" width="5.7109375" style="104" customWidth="1"/>
    <col min="1767" max="1767" width="11.42578125" style="104"/>
    <col min="1768" max="1768" width="20.7109375" style="104" customWidth="1"/>
    <col min="1769" max="1769" width="4.85546875" style="104" customWidth="1"/>
    <col min="1770" max="1770" width="11.42578125" style="104"/>
    <col min="1771" max="1771" width="24.7109375" style="104" customWidth="1"/>
    <col min="1772" max="1772" width="12.28515625" style="104" customWidth="1"/>
    <col min="1773" max="1773" width="11.42578125" style="104"/>
    <col min="1774" max="1774" width="3.42578125" style="104" customWidth="1"/>
    <col min="1775" max="1775" width="11.42578125" style="104"/>
    <col min="1776" max="1776" width="17.7109375" style="104" customWidth="1"/>
    <col min="1777" max="1777" width="3.42578125" style="104" customWidth="1"/>
    <col min="1778" max="1778" width="11.42578125" style="104"/>
    <col min="1779" max="1779" width="23.7109375" style="104" customWidth="1"/>
    <col min="1780" max="1780" width="10" style="104" customWidth="1"/>
    <col min="1781" max="1781" width="11.42578125" style="104"/>
    <col min="1782" max="1783" width="14.7109375" style="104" customWidth="1"/>
    <col min="1784" max="1784" width="12.85546875" style="104" customWidth="1"/>
    <col min="1785" max="1785" width="3.28515625" style="104" customWidth="1"/>
    <col min="1786" max="1786" width="30.28515625" style="104" customWidth="1"/>
    <col min="1787" max="1787" width="5" style="104" customWidth="1"/>
    <col min="1788" max="1788" width="11.42578125" style="104"/>
    <col min="1789" max="1789" width="14.28515625" style="104" customWidth="1"/>
    <col min="1790" max="1790" width="5.7109375" style="104" customWidth="1"/>
    <col min="1791" max="1791" width="11.42578125" style="104"/>
    <col min="1792" max="1792" width="17.28515625" style="104" customWidth="1"/>
    <col min="1793" max="1793" width="12.7109375" style="104" customWidth="1"/>
    <col min="1794" max="1794" width="11.42578125" style="104"/>
    <col min="1795" max="1795" width="5.28515625" style="104" customWidth="1"/>
    <col min="1796" max="1796" width="11.42578125" style="104"/>
    <col min="1797" max="1797" width="17" style="104" customWidth="1"/>
    <col min="1798" max="1798" width="6.28515625" style="104" customWidth="1"/>
    <col min="1799" max="1799" width="11.42578125" style="104"/>
    <col min="1800" max="1800" width="14.28515625" style="104" customWidth="1"/>
    <col min="1801" max="1801" width="7.5703125" style="104" customWidth="1"/>
    <col min="1802" max="1802" width="11.42578125" style="104"/>
    <col min="1803" max="1804" width="14.28515625" style="104" customWidth="1"/>
    <col min="1805" max="1805" width="20.85546875" style="104" customWidth="1"/>
    <col min="1806" max="1806" width="14.42578125" style="104" customWidth="1"/>
    <col min="1807" max="1807" width="15" style="104" customWidth="1"/>
    <col min="1808" max="1808" width="2.7109375" style="104" customWidth="1"/>
    <col min="1809" max="1809" width="11.7109375" style="104" customWidth="1"/>
    <col min="1810" max="1810" width="11.5703125" style="104" customWidth="1"/>
    <col min="1811" max="1811" width="2.28515625" style="104" customWidth="1"/>
    <col min="1812" max="1812" width="41" style="104" customWidth="1"/>
    <col min="1813" max="1813" width="14.28515625" style="104" customWidth="1"/>
    <col min="1814" max="1815" width="11.5703125" style="104" customWidth="1"/>
    <col min="1816" max="1816" width="21.85546875" style="104" customWidth="1"/>
    <col min="1817" max="2008" width="11.42578125" style="104"/>
    <col min="2009" max="2009" width="21.85546875" style="104" customWidth="1"/>
    <col min="2010" max="2010" width="13.85546875" style="104" customWidth="1"/>
    <col min="2011" max="2011" width="38.7109375" style="104" customWidth="1"/>
    <col min="2012" max="2012" width="3" style="104" bestFit="1" customWidth="1"/>
    <col min="2013" max="2013" width="32.28515625" style="104" customWidth="1"/>
    <col min="2014" max="2014" width="46.28515625" style="104" customWidth="1"/>
    <col min="2015" max="2015" width="19" style="104" customWidth="1"/>
    <col min="2016" max="2016" width="11.42578125" style="104"/>
    <col min="2017" max="2017" width="17.7109375" style="104" customWidth="1"/>
    <col min="2018" max="2018" width="11.42578125" style="104"/>
    <col min="2019" max="2019" width="22.28515625" style="104" customWidth="1"/>
    <col min="2020" max="2020" width="5.28515625" style="104" customWidth="1"/>
    <col min="2021" max="2021" width="36.28515625" style="104" customWidth="1"/>
    <col min="2022" max="2022" width="5.7109375" style="104" customWidth="1"/>
    <col min="2023" max="2023" width="11.42578125" style="104"/>
    <col min="2024" max="2024" width="20.7109375" style="104" customWidth="1"/>
    <col min="2025" max="2025" width="4.85546875" style="104" customWidth="1"/>
    <col min="2026" max="2026" width="11.42578125" style="104"/>
    <col min="2027" max="2027" width="24.7109375" style="104" customWidth="1"/>
    <col min="2028" max="2028" width="12.28515625" style="104" customWidth="1"/>
    <col min="2029" max="2029" width="11.42578125" style="104"/>
    <col min="2030" max="2030" width="3.42578125" style="104" customWidth="1"/>
    <col min="2031" max="2031" width="11.42578125" style="104"/>
    <col min="2032" max="2032" width="17.7109375" style="104" customWidth="1"/>
    <col min="2033" max="2033" width="3.42578125" style="104" customWidth="1"/>
    <col min="2034" max="2034" width="11.42578125" style="104"/>
    <col min="2035" max="2035" width="23.7109375" style="104" customWidth="1"/>
    <col min="2036" max="2036" width="10" style="104" customWidth="1"/>
    <col min="2037" max="2037" width="11.42578125" style="104"/>
    <col min="2038" max="2039" width="14.7109375" style="104" customWidth="1"/>
    <col min="2040" max="2040" width="12.85546875" style="104" customWidth="1"/>
    <col min="2041" max="2041" width="3.28515625" style="104" customWidth="1"/>
    <col min="2042" max="2042" width="30.28515625" style="104" customWidth="1"/>
    <col min="2043" max="2043" width="5" style="104" customWidth="1"/>
    <col min="2044" max="2044" width="11.42578125" style="104"/>
    <col min="2045" max="2045" width="14.28515625" style="104" customWidth="1"/>
    <col min="2046" max="2046" width="5.7109375" style="104" customWidth="1"/>
    <col min="2047" max="2047" width="11.42578125" style="104"/>
    <col min="2048" max="2048" width="17.28515625" style="104" customWidth="1"/>
    <col min="2049" max="2049" width="12.7109375" style="104" customWidth="1"/>
    <col min="2050" max="2050" width="11.42578125" style="104"/>
    <col min="2051" max="2051" width="5.28515625" style="104" customWidth="1"/>
    <col min="2052" max="2052" width="11.42578125" style="104"/>
    <col min="2053" max="2053" width="17" style="104" customWidth="1"/>
    <col min="2054" max="2054" width="6.28515625" style="104" customWidth="1"/>
    <col min="2055" max="2055" width="11.42578125" style="104"/>
    <col min="2056" max="2056" width="14.28515625" style="104" customWidth="1"/>
    <col min="2057" max="2057" width="7.5703125" style="104" customWidth="1"/>
    <col min="2058" max="2058" width="11.42578125" style="104"/>
    <col min="2059" max="2060" width="14.28515625" style="104" customWidth="1"/>
    <col min="2061" max="2061" width="20.85546875" style="104" customWidth="1"/>
    <col min="2062" max="2062" width="14.42578125" style="104" customWidth="1"/>
    <col min="2063" max="2063" width="15" style="104" customWidth="1"/>
    <col min="2064" max="2064" width="2.7109375" style="104" customWidth="1"/>
    <col min="2065" max="2065" width="11.7109375" style="104" customWidth="1"/>
    <col min="2066" max="2066" width="11.5703125" style="104" customWidth="1"/>
    <col min="2067" max="2067" width="2.28515625" style="104" customWidth="1"/>
    <col min="2068" max="2068" width="41" style="104" customWidth="1"/>
    <col min="2069" max="2069" width="14.28515625" style="104" customWidth="1"/>
    <col min="2070" max="2071" width="11.5703125" style="104" customWidth="1"/>
    <col min="2072" max="2072" width="21.85546875" style="104" customWidth="1"/>
    <col min="2073" max="2264" width="11.42578125" style="104"/>
    <col min="2265" max="2265" width="21.85546875" style="104" customWidth="1"/>
    <col min="2266" max="2266" width="13.85546875" style="104" customWidth="1"/>
    <col min="2267" max="2267" width="38.7109375" style="104" customWidth="1"/>
    <col min="2268" max="2268" width="3" style="104" bestFit="1" customWidth="1"/>
    <col min="2269" max="2269" width="32.28515625" style="104" customWidth="1"/>
    <col min="2270" max="2270" width="46.28515625" style="104" customWidth="1"/>
    <col min="2271" max="2271" width="19" style="104" customWidth="1"/>
    <col min="2272" max="2272" width="11.42578125" style="104"/>
    <col min="2273" max="2273" width="17.7109375" style="104" customWidth="1"/>
    <col min="2274" max="2274" width="11.42578125" style="104"/>
    <col min="2275" max="2275" width="22.28515625" style="104" customWidth="1"/>
    <col min="2276" max="2276" width="5.28515625" style="104" customWidth="1"/>
    <col min="2277" max="2277" width="36.28515625" style="104" customWidth="1"/>
    <col min="2278" max="2278" width="5.7109375" style="104" customWidth="1"/>
    <col min="2279" max="2279" width="11.42578125" style="104"/>
    <col min="2280" max="2280" width="20.7109375" style="104" customWidth="1"/>
    <col min="2281" max="2281" width="4.85546875" style="104" customWidth="1"/>
    <col min="2282" max="2282" width="11.42578125" style="104"/>
    <col min="2283" max="2283" width="24.7109375" style="104" customWidth="1"/>
    <col min="2284" max="2284" width="12.28515625" style="104" customWidth="1"/>
    <col min="2285" max="2285" width="11.42578125" style="104"/>
    <col min="2286" max="2286" width="3.42578125" style="104" customWidth="1"/>
    <col min="2287" max="2287" width="11.42578125" style="104"/>
    <col min="2288" max="2288" width="17.7109375" style="104" customWidth="1"/>
    <col min="2289" max="2289" width="3.42578125" style="104" customWidth="1"/>
    <col min="2290" max="2290" width="11.42578125" style="104"/>
    <col min="2291" max="2291" width="23.7109375" style="104" customWidth="1"/>
    <col min="2292" max="2292" width="10" style="104" customWidth="1"/>
    <col min="2293" max="2293" width="11.42578125" style="104"/>
    <col min="2294" max="2295" width="14.7109375" style="104" customWidth="1"/>
    <col min="2296" max="2296" width="12.85546875" style="104" customWidth="1"/>
    <col min="2297" max="2297" width="3.28515625" style="104" customWidth="1"/>
    <col min="2298" max="2298" width="30.28515625" style="104" customWidth="1"/>
    <col min="2299" max="2299" width="5" style="104" customWidth="1"/>
    <col min="2300" max="2300" width="11.42578125" style="104"/>
    <col min="2301" max="2301" width="14.28515625" style="104" customWidth="1"/>
    <col min="2302" max="2302" width="5.7109375" style="104" customWidth="1"/>
    <col min="2303" max="2303" width="11.42578125" style="104"/>
    <col min="2304" max="2304" width="17.28515625" style="104" customWidth="1"/>
    <col min="2305" max="2305" width="12.7109375" style="104" customWidth="1"/>
    <col min="2306" max="2306" width="11.42578125" style="104"/>
    <col min="2307" max="2307" width="5.28515625" style="104" customWidth="1"/>
    <col min="2308" max="2308" width="11.42578125" style="104"/>
    <col min="2309" max="2309" width="17" style="104" customWidth="1"/>
    <col min="2310" max="2310" width="6.28515625" style="104" customWidth="1"/>
    <col min="2311" max="2311" width="11.42578125" style="104"/>
    <col min="2312" max="2312" width="14.28515625" style="104" customWidth="1"/>
    <col min="2313" max="2313" width="7.5703125" style="104" customWidth="1"/>
    <col min="2314" max="2314" width="11.42578125" style="104"/>
    <col min="2315" max="2316" width="14.28515625" style="104" customWidth="1"/>
    <col min="2317" max="2317" width="20.85546875" style="104" customWidth="1"/>
    <col min="2318" max="2318" width="14.42578125" style="104" customWidth="1"/>
    <col min="2319" max="2319" width="15" style="104" customWidth="1"/>
    <col min="2320" max="2320" width="2.7109375" style="104" customWidth="1"/>
    <col min="2321" max="2321" width="11.7109375" style="104" customWidth="1"/>
    <col min="2322" max="2322" width="11.5703125" style="104" customWidth="1"/>
    <col min="2323" max="2323" width="2.28515625" style="104" customWidth="1"/>
    <col min="2324" max="2324" width="41" style="104" customWidth="1"/>
    <col min="2325" max="2325" width="14.28515625" style="104" customWidth="1"/>
    <col min="2326" max="2327" width="11.5703125" style="104" customWidth="1"/>
    <col min="2328" max="2328" width="21.85546875" style="104" customWidth="1"/>
    <col min="2329" max="2520" width="11.42578125" style="104"/>
    <col min="2521" max="2521" width="21.85546875" style="104" customWidth="1"/>
    <col min="2522" max="2522" width="13.85546875" style="104" customWidth="1"/>
    <col min="2523" max="2523" width="38.7109375" style="104" customWidth="1"/>
    <col min="2524" max="2524" width="3" style="104" bestFit="1" customWidth="1"/>
    <col min="2525" max="2525" width="32.28515625" style="104" customWidth="1"/>
    <col min="2526" max="2526" width="46.28515625" style="104" customWidth="1"/>
    <col min="2527" max="2527" width="19" style="104" customWidth="1"/>
    <col min="2528" max="2528" width="11.42578125" style="104"/>
    <col min="2529" max="2529" width="17.7109375" style="104" customWidth="1"/>
    <col min="2530" max="2530" width="11.42578125" style="104"/>
    <col min="2531" max="2531" width="22.28515625" style="104" customWidth="1"/>
    <col min="2532" max="2532" width="5.28515625" style="104" customWidth="1"/>
    <col min="2533" max="2533" width="36.28515625" style="104" customWidth="1"/>
    <col min="2534" max="2534" width="5.7109375" style="104" customWidth="1"/>
    <col min="2535" max="2535" width="11.42578125" style="104"/>
    <col min="2536" max="2536" width="20.7109375" style="104" customWidth="1"/>
    <col min="2537" max="2537" width="4.85546875" style="104" customWidth="1"/>
    <col min="2538" max="2538" width="11.42578125" style="104"/>
    <col min="2539" max="2539" width="24.7109375" style="104" customWidth="1"/>
    <col min="2540" max="2540" width="12.28515625" style="104" customWidth="1"/>
    <col min="2541" max="2541" width="11.42578125" style="104"/>
    <col min="2542" max="2542" width="3.42578125" style="104" customWidth="1"/>
    <col min="2543" max="2543" width="11.42578125" style="104"/>
    <col min="2544" max="2544" width="17.7109375" style="104" customWidth="1"/>
    <col min="2545" max="2545" width="3.42578125" style="104" customWidth="1"/>
    <col min="2546" max="2546" width="11.42578125" style="104"/>
    <col min="2547" max="2547" width="23.7109375" style="104" customWidth="1"/>
    <col min="2548" max="2548" width="10" style="104" customWidth="1"/>
    <col min="2549" max="2549" width="11.42578125" style="104"/>
    <col min="2550" max="2551" width="14.7109375" style="104" customWidth="1"/>
    <col min="2552" max="2552" width="12.85546875" style="104" customWidth="1"/>
    <col min="2553" max="2553" width="3.28515625" style="104" customWidth="1"/>
    <col min="2554" max="2554" width="30.28515625" style="104" customWidth="1"/>
    <col min="2555" max="2555" width="5" style="104" customWidth="1"/>
    <col min="2556" max="2556" width="11.42578125" style="104"/>
    <col min="2557" max="2557" width="14.28515625" style="104" customWidth="1"/>
    <col min="2558" max="2558" width="5.7109375" style="104" customWidth="1"/>
    <col min="2559" max="2559" width="11.42578125" style="104"/>
    <col min="2560" max="2560" width="17.28515625" style="104" customWidth="1"/>
    <col min="2561" max="2561" width="12.7109375" style="104" customWidth="1"/>
    <col min="2562" max="2562" width="11.42578125" style="104"/>
    <col min="2563" max="2563" width="5.28515625" style="104" customWidth="1"/>
    <col min="2564" max="2564" width="11.42578125" style="104"/>
    <col min="2565" max="2565" width="17" style="104" customWidth="1"/>
    <col min="2566" max="2566" width="6.28515625" style="104" customWidth="1"/>
    <col min="2567" max="2567" width="11.42578125" style="104"/>
    <col min="2568" max="2568" width="14.28515625" style="104" customWidth="1"/>
    <col min="2569" max="2569" width="7.5703125" style="104" customWidth="1"/>
    <col min="2570" max="2570" width="11.42578125" style="104"/>
    <col min="2571" max="2572" width="14.28515625" style="104" customWidth="1"/>
    <col min="2573" max="2573" width="20.85546875" style="104" customWidth="1"/>
    <col min="2574" max="2574" width="14.42578125" style="104" customWidth="1"/>
    <col min="2575" max="2575" width="15" style="104" customWidth="1"/>
    <col min="2576" max="2576" width="2.7109375" style="104" customWidth="1"/>
    <col min="2577" max="2577" width="11.7109375" style="104" customWidth="1"/>
    <col min="2578" max="2578" width="11.5703125" style="104" customWidth="1"/>
    <col min="2579" max="2579" width="2.28515625" style="104" customWidth="1"/>
    <col min="2580" max="2580" width="41" style="104" customWidth="1"/>
    <col min="2581" max="2581" width="14.28515625" style="104" customWidth="1"/>
    <col min="2582" max="2583" width="11.5703125" style="104" customWidth="1"/>
    <col min="2584" max="2584" width="21.85546875" style="104" customWidth="1"/>
    <col min="2585" max="2776" width="11.42578125" style="104"/>
    <col min="2777" max="2777" width="21.85546875" style="104" customWidth="1"/>
    <col min="2778" max="2778" width="13.85546875" style="104" customWidth="1"/>
    <col min="2779" max="2779" width="38.7109375" style="104" customWidth="1"/>
    <col min="2780" max="2780" width="3" style="104" bestFit="1" customWidth="1"/>
    <col min="2781" max="2781" width="32.28515625" style="104" customWidth="1"/>
    <col min="2782" max="2782" width="46.28515625" style="104" customWidth="1"/>
    <col min="2783" max="2783" width="19" style="104" customWidth="1"/>
    <col min="2784" max="2784" width="11.42578125" style="104"/>
    <col min="2785" max="2785" width="17.7109375" style="104" customWidth="1"/>
    <col min="2786" max="2786" width="11.42578125" style="104"/>
    <col min="2787" max="2787" width="22.28515625" style="104" customWidth="1"/>
    <col min="2788" max="2788" width="5.28515625" style="104" customWidth="1"/>
    <col min="2789" max="2789" width="36.28515625" style="104" customWidth="1"/>
    <col min="2790" max="2790" width="5.7109375" style="104" customWidth="1"/>
    <col min="2791" max="2791" width="11.42578125" style="104"/>
    <col min="2792" max="2792" width="20.7109375" style="104" customWidth="1"/>
    <col min="2793" max="2793" width="4.85546875" style="104" customWidth="1"/>
    <col min="2794" max="2794" width="11.42578125" style="104"/>
    <col min="2795" max="2795" width="24.7109375" style="104" customWidth="1"/>
    <col min="2796" max="2796" width="12.28515625" style="104" customWidth="1"/>
    <col min="2797" max="2797" width="11.42578125" style="104"/>
    <col min="2798" max="2798" width="3.42578125" style="104" customWidth="1"/>
    <col min="2799" max="2799" width="11.42578125" style="104"/>
    <col min="2800" max="2800" width="17.7109375" style="104" customWidth="1"/>
    <col min="2801" max="2801" width="3.42578125" style="104" customWidth="1"/>
    <col min="2802" max="2802" width="11.42578125" style="104"/>
    <col min="2803" max="2803" width="23.7109375" style="104" customWidth="1"/>
    <col min="2804" max="2804" width="10" style="104" customWidth="1"/>
    <col min="2805" max="2805" width="11.42578125" style="104"/>
    <col min="2806" max="2807" width="14.7109375" style="104" customWidth="1"/>
    <col min="2808" max="2808" width="12.85546875" style="104" customWidth="1"/>
    <col min="2809" max="2809" width="3.28515625" style="104" customWidth="1"/>
    <col min="2810" max="2810" width="30.28515625" style="104" customWidth="1"/>
    <col min="2811" max="2811" width="5" style="104" customWidth="1"/>
    <col min="2812" max="2812" width="11.42578125" style="104"/>
    <col min="2813" max="2813" width="14.28515625" style="104" customWidth="1"/>
    <col min="2814" max="2814" width="5.7109375" style="104" customWidth="1"/>
    <col min="2815" max="2815" width="11.42578125" style="104"/>
    <col min="2816" max="2816" width="17.28515625" style="104" customWidth="1"/>
    <col min="2817" max="2817" width="12.7109375" style="104" customWidth="1"/>
    <col min="2818" max="2818" width="11.42578125" style="104"/>
    <col min="2819" max="2819" width="5.28515625" style="104" customWidth="1"/>
    <col min="2820" max="2820" width="11.42578125" style="104"/>
    <col min="2821" max="2821" width="17" style="104" customWidth="1"/>
    <col min="2822" max="2822" width="6.28515625" style="104" customWidth="1"/>
    <col min="2823" max="2823" width="11.42578125" style="104"/>
    <col min="2824" max="2824" width="14.28515625" style="104" customWidth="1"/>
    <col min="2825" max="2825" width="7.5703125" style="104" customWidth="1"/>
    <col min="2826" max="2826" width="11.42578125" style="104"/>
    <col min="2827" max="2828" width="14.28515625" style="104" customWidth="1"/>
    <col min="2829" max="2829" width="20.85546875" style="104" customWidth="1"/>
    <col min="2830" max="2830" width="14.42578125" style="104" customWidth="1"/>
    <col min="2831" max="2831" width="15" style="104" customWidth="1"/>
    <col min="2832" max="2832" width="2.7109375" style="104" customWidth="1"/>
    <col min="2833" max="2833" width="11.7109375" style="104" customWidth="1"/>
    <col min="2834" max="2834" width="11.5703125" style="104" customWidth="1"/>
    <col min="2835" max="2835" width="2.28515625" style="104" customWidth="1"/>
    <col min="2836" max="2836" width="41" style="104" customWidth="1"/>
    <col min="2837" max="2837" width="14.28515625" style="104" customWidth="1"/>
    <col min="2838" max="2839" width="11.5703125" style="104" customWidth="1"/>
    <col min="2840" max="2840" width="21.85546875" style="104" customWidth="1"/>
    <col min="2841" max="3032" width="11.42578125" style="104"/>
    <col min="3033" max="3033" width="21.85546875" style="104" customWidth="1"/>
    <col min="3034" max="3034" width="13.85546875" style="104" customWidth="1"/>
    <col min="3035" max="3035" width="38.7109375" style="104" customWidth="1"/>
    <col min="3036" max="3036" width="3" style="104" bestFit="1" customWidth="1"/>
    <col min="3037" max="3037" width="32.28515625" style="104" customWidth="1"/>
    <col min="3038" max="3038" width="46.28515625" style="104" customWidth="1"/>
    <col min="3039" max="3039" width="19" style="104" customWidth="1"/>
    <col min="3040" max="3040" width="11.42578125" style="104"/>
    <col min="3041" max="3041" width="17.7109375" style="104" customWidth="1"/>
    <col min="3042" max="3042" width="11.42578125" style="104"/>
    <col min="3043" max="3043" width="22.28515625" style="104" customWidth="1"/>
    <col min="3044" max="3044" width="5.28515625" style="104" customWidth="1"/>
    <col min="3045" max="3045" width="36.28515625" style="104" customWidth="1"/>
    <col min="3046" max="3046" width="5.7109375" style="104" customWidth="1"/>
    <col min="3047" max="3047" width="11.42578125" style="104"/>
    <col min="3048" max="3048" width="20.7109375" style="104" customWidth="1"/>
    <col min="3049" max="3049" width="4.85546875" style="104" customWidth="1"/>
    <col min="3050" max="3050" width="11.42578125" style="104"/>
    <col min="3051" max="3051" width="24.7109375" style="104" customWidth="1"/>
    <col min="3052" max="3052" width="12.28515625" style="104" customWidth="1"/>
    <col min="3053" max="3053" width="11.42578125" style="104"/>
    <col min="3054" max="3054" width="3.42578125" style="104" customWidth="1"/>
    <col min="3055" max="3055" width="11.42578125" style="104"/>
    <col min="3056" max="3056" width="17.7109375" style="104" customWidth="1"/>
    <col min="3057" max="3057" width="3.42578125" style="104" customWidth="1"/>
    <col min="3058" max="3058" width="11.42578125" style="104"/>
    <col min="3059" max="3059" width="23.7109375" style="104" customWidth="1"/>
    <col min="3060" max="3060" width="10" style="104" customWidth="1"/>
    <col min="3061" max="3061" width="11.42578125" style="104"/>
    <col min="3062" max="3063" width="14.7109375" style="104" customWidth="1"/>
    <col min="3064" max="3064" width="12.85546875" style="104" customWidth="1"/>
    <col min="3065" max="3065" width="3.28515625" style="104" customWidth="1"/>
    <col min="3066" max="3066" width="30.28515625" style="104" customWidth="1"/>
    <col min="3067" max="3067" width="5" style="104" customWidth="1"/>
    <col min="3068" max="3068" width="11.42578125" style="104"/>
    <col min="3069" max="3069" width="14.28515625" style="104" customWidth="1"/>
    <col min="3070" max="3070" width="5.7109375" style="104" customWidth="1"/>
    <col min="3071" max="3071" width="11.42578125" style="104"/>
    <col min="3072" max="3072" width="17.28515625" style="104" customWidth="1"/>
    <col min="3073" max="3073" width="12.7109375" style="104" customWidth="1"/>
    <col min="3074" max="3074" width="11.42578125" style="104"/>
    <col min="3075" max="3075" width="5.28515625" style="104" customWidth="1"/>
    <col min="3076" max="3076" width="11.42578125" style="104"/>
    <col min="3077" max="3077" width="17" style="104" customWidth="1"/>
    <col min="3078" max="3078" width="6.28515625" style="104" customWidth="1"/>
    <col min="3079" max="3079" width="11.42578125" style="104"/>
    <col min="3080" max="3080" width="14.28515625" style="104" customWidth="1"/>
    <col min="3081" max="3081" width="7.5703125" style="104" customWidth="1"/>
    <col min="3082" max="3082" width="11.42578125" style="104"/>
    <col min="3083" max="3084" width="14.28515625" style="104" customWidth="1"/>
    <col min="3085" max="3085" width="20.85546875" style="104" customWidth="1"/>
    <col min="3086" max="3086" width="14.42578125" style="104" customWidth="1"/>
    <col min="3087" max="3087" width="15" style="104" customWidth="1"/>
    <col min="3088" max="3088" width="2.7109375" style="104" customWidth="1"/>
    <col min="3089" max="3089" width="11.7109375" style="104" customWidth="1"/>
    <col min="3090" max="3090" width="11.5703125" style="104" customWidth="1"/>
    <col min="3091" max="3091" width="2.28515625" style="104" customWidth="1"/>
    <col min="3092" max="3092" width="41" style="104" customWidth="1"/>
    <col min="3093" max="3093" width="14.28515625" style="104" customWidth="1"/>
    <col min="3094" max="3095" width="11.5703125" style="104" customWidth="1"/>
    <col min="3096" max="3096" width="21.85546875" style="104" customWidth="1"/>
    <col min="3097" max="3288" width="11.42578125" style="104"/>
    <col min="3289" max="3289" width="21.85546875" style="104" customWidth="1"/>
    <col min="3290" max="3290" width="13.85546875" style="104" customWidth="1"/>
    <col min="3291" max="3291" width="38.7109375" style="104" customWidth="1"/>
    <col min="3292" max="3292" width="3" style="104" bestFit="1" customWidth="1"/>
    <col min="3293" max="3293" width="32.28515625" style="104" customWidth="1"/>
    <col min="3294" max="3294" width="46.28515625" style="104" customWidth="1"/>
    <col min="3295" max="3295" width="19" style="104" customWidth="1"/>
    <col min="3296" max="3296" width="11.42578125" style="104"/>
    <col min="3297" max="3297" width="17.7109375" style="104" customWidth="1"/>
    <col min="3298" max="3298" width="11.42578125" style="104"/>
    <col min="3299" max="3299" width="22.28515625" style="104" customWidth="1"/>
    <col min="3300" max="3300" width="5.28515625" style="104" customWidth="1"/>
    <col min="3301" max="3301" width="36.28515625" style="104" customWidth="1"/>
    <col min="3302" max="3302" width="5.7109375" style="104" customWidth="1"/>
    <col min="3303" max="3303" width="11.42578125" style="104"/>
    <col min="3304" max="3304" width="20.7109375" style="104" customWidth="1"/>
    <col min="3305" max="3305" width="4.85546875" style="104" customWidth="1"/>
    <col min="3306" max="3306" width="11.42578125" style="104"/>
    <col min="3307" max="3307" width="24.7109375" style="104" customWidth="1"/>
    <col min="3308" max="3308" width="12.28515625" style="104" customWidth="1"/>
    <col min="3309" max="3309" width="11.42578125" style="104"/>
    <col min="3310" max="3310" width="3.42578125" style="104" customWidth="1"/>
    <col min="3311" max="3311" width="11.42578125" style="104"/>
    <col min="3312" max="3312" width="17.7109375" style="104" customWidth="1"/>
    <col min="3313" max="3313" width="3.42578125" style="104" customWidth="1"/>
    <col min="3314" max="3314" width="11.42578125" style="104"/>
    <col min="3315" max="3315" width="23.7109375" style="104" customWidth="1"/>
    <col min="3316" max="3316" width="10" style="104" customWidth="1"/>
    <col min="3317" max="3317" width="11.42578125" style="104"/>
    <col min="3318" max="3319" width="14.7109375" style="104" customWidth="1"/>
    <col min="3320" max="3320" width="12.85546875" style="104" customWidth="1"/>
    <col min="3321" max="3321" width="3.28515625" style="104" customWidth="1"/>
    <col min="3322" max="3322" width="30.28515625" style="104" customWidth="1"/>
    <col min="3323" max="3323" width="5" style="104" customWidth="1"/>
    <col min="3324" max="3324" width="11.42578125" style="104"/>
    <col min="3325" max="3325" width="14.28515625" style="104" customWidth="1"/>
    <col min="3326" max="3326" width="5.7109375" style="104" customWidth="1"/>
    <col min="3327" max="3327" width="11.42578125" style="104"/>
    <col min="3328" max="3328" width="17.28515625" style="104" customWidth="1"/>
    <col min="3329" max="3329" width="12.7109375" style="104" customWidth="1"/>
    <col min="3330" max="3330" width="11.42578125" style="104"/>
    <col min="3331" max="3331" width="5.28515625" style="104" customWidth="1"/>
    <col min="3332" max="3332" width="11.42578125" style="104"/>
    <col min="3333" max="3333" width="17" style="104" customWidth="1"/>
    <col min="3334" max="3334" width="6.28515625" style="104" customWidth="1"/>
    <col min="3335" max="3335" width="11.42578125" style="104"/>
    <col min="3336" max="3336" width="14.28515625" style="104" customWidth="1"/>
    <col min="3337" max="3337" width="7.5703125" style="104" customWidth="1"/>
    <col min="3338" max="3338" width="11.42578125" style="104"/>
    <col min="3339" max="3340" width="14.28515625" style="104" customWidth="1"/>
    <col min="3341" max="3341" width="20.85546875" style="104" customWidth="1"/>
    <col min="3342" max="3342" width="14.42578125" style="104" customWidth="1"/>
    <col min="3343" max="3343" width="15" style="104" customWidth="1"/>
    <col min="3344" max="3344" width="2.7109375" style="104" customWidth="1"/>
    <col min="3345" max="3345" width="11.7109375" style="104" customWidth="1"/>
    <col min="3346" max="3346" width="11.5703125" style="104" customWidth="1"/>
    <col min="3347" max="3347" width="2.28515625" style="104" customWidth="1"/>
    <col min="3348" max="3348" width="41" style="104" customWidth="1"/>
    <col min="3349" max="3349" width="14.28515625" style="104" customWidth="1"/>
    <col min="3350" max="3351" width="11.5703125" style="104" customWidth="1"/>
    <col min="3352" max="3352" width="21.85546875" style="104" customWidth="1"/>
    <col min="3353" max="3544" width="11.42578125" style="104"/>
    <col min="3545" max="3545" width="21.85546875" style="104" customWidth="1"/>
    <col min="3546" max="3546" width="13.85546875" style="104" customWidth="1"/>
    <col min="3547" max="3547" width="38.7109375" style="104" customWidth="1"/>
    <col min="3548" max="3548" width="3" style="104" bestFit="1" customWidth="1"/>
    <col min="3549" max="3549" width="32.28515625" style="104" customWidth="1"/>
    <col min="3550" max="3550" width="46.28515625" style="104" customWidth="1"/>
    <col min="3551" max="3551" width="19" style="104" customWidth="1"/>
    <col min="3552" max="3552" width="11.42578125" style="104"/>
    <col min="3553" max="3553" width="17.7109375" style="104" customWidth="1"/>
    <col min="3554" max="3554" width="11.42578125" style="104"/>
    <col min="3555" max="3555" width="22.28515625" style="104" customWidth="1"/>
    <col min="3556" max="3556" width="5.28515625" style="104" customWidth="1"/>
    <col min="3557" max="3557" width="36.28515625" style="104" customWidth="1"/>
    <col min="3558" max="3558" width="5.7109375" style="104" customWidth="1"/>
    <col min="3559" max="3559" width="11.42578125" style="104"/>
    <col min="3560" max="3560" width="20.7109375" style="104" customWidth="1"/>
    <col min="3561" max="3561" width="4.85546875" style="104" customWidth="1"/>
    <col min="3562" max="3562" width="11.42578125" style="104"/>
    <col min="3563" max="3563" width="24.7109375" style="104" customWidth="1"/>
    <col min="3564" max="3564" width="12.28515625" style="104" customWidth="1"/>
    <col min="3565" max="3565" width="11.42578125" style="104"/>
    <col min="3566" max="3566" width="3.42578125" style="104" customWidth="1"/>
    <col min="3567" max="3567" width="11.42578125" style="104"/>
    <col min="3568" max="3568" width="17.7109375" style="104" customWidth="1"/>
    <col min="3569" max="3569" width="3.42578125" style="104" customWidth="1"/>
    <col min="3570" max="3570" width="11.42578125" style="104"/>
    <col min="3571" max="3571" width="23.7109375" style="104" customWidth="1"/>
    <col min="3572" max="3572" width="10" style="104" customWidth="1"/>
    <col min="3573" max="3573" width="11.42578125" style="104"/>
    <col min="3574" max="3575" width="14.7109375" style="104" customWidth="1"/>
    <col min="3576" max="3576" width="12.85546875" style="104" customWidth="1"/>
    <col min="3577" max="3577" width="3.28515625" style="104" customWidth="1"/>
    <col min="3578" max="3578" width="30.28515625" style="104" customWidth="1"/>
    <col min="3579" max="3579" width="5" style="104" customWidth="1"/>
    <col min="3580" max="3580" width="11.42578125" style="104"/>
    <col min="3581" max="3581" width="14.28515625" style="104" customWidth="1"/>
    <col min="3582" max="3582" width="5.7109375" style="104" customWidth="1"/>
    <col min="3583" max="3583" width="11.42578125" style="104"/>
    <col min="3584" max="3584" width="17.28515625" style="104" customWidth="1"/>
    <col min="3585" max="3585" width="12.7109375" style="104" customWidth="1"/>
    <col min="3586" max="3586" width="11.42578125" style="104"/>
    <col min="3587" max="3587" width="5.28515625" style="104" customWidth="1"/>
    <col min="3588" max="3588" width="11.42578125" style="104"/>
    <col min="3589" max="3589" width="17" style="104" customWidth="1"/>
    <col min="3590" max="3590" width="6.28515625" style="104" customWidth="1"/>
    <col min="3591" max="3591" width="11.42578125" style="104"/>
    <col min="3592" max="3592" width="14.28515625" style="104" customWidth="1"/>
    <col min="3593" max="3593" width="7.5703125" style="104" customWidth="1"/>
    <col min="3594" max="3594" width="11.42578125" style="104"/>
    <col min="3595" max="3596" width="14.28515625" style="104" customWidth="1"/>
    <col min="3597" max="3597" width="20.85546875" style="104" customWidth="1"/>
    <col min="3598" max="3598" width="14.42578125" style="104" customWidth="1"/>
    <col min="3599" max="3599" width="15" style="104" customWidth="1"/>
    <col min="3600" max="3600" width="2.7109375" style="104" customWidth="1"/>
    <col min="3601" max="3601" width="11.7109375" style="104" customWidth="1"/>
    <col min="3602" max="3602" width="11.5703125" style="104" customWidth="1"/>
    <col min="3603" max="3603" width="2.28515625" style="104" customWidth="1"/>
    <col min="3604" max="3604" width="41" style="104" customWidth="1"/>
    <col min="3605" max="3605" width="14.28515625" style="104" customWidth="1"/>
    <col min="3606" max="3607" width="11.5703125" style="104" customWidth="1"/>
    <col min="3608" max="3608" width="21.85546875" style="104" customWidth="1"/>
    <col min="3609" max="3800" width="11.42578125" style="104"/>
    <col min="3801" max="3801" width="21.85546875" style="104" customWidth="1"/>
    <col min="3802" max="3802" width="13.85546875" style="104" customWidth="1"/>
    <col min="3803" max="3803" width="38.7109375" style="104" customWidth="1"/>
    <col min="3804" max="3804" width="3" style="104" bestFit="1" customWidth="1"/>
    <col min="3805" max="3805" width="32.28515625" style="104" customWidth="1"/>
    <col min="3806" max="3806" width="46.28515625" style="104" customWidth="1"/>
    <col min="3807" max="3807" width="19" style="104" customWidth="1"/>
    <col min="3808" max="3808" width="11.42578125" style="104"/>
    <col min="3809" max="3809" width="17.7109375" style="104" customWidth="1"/>
    <col min="3810" max="3810" width="11.42578125" style="104"/>
    <col min="3811" max="3811" width="22.28515625" style="104" customWidth="1"/>
    <col min="3812" max="3812" width="5.28515625" style="104" customWidth="1"/>
    <col min="3813" max="3813" width="36.28515625" style="104" customWidth="1"/>
    <col min="3814" max="3814" width="5.7109375" style="104" customWidth="1"/>
    <col min="3815" max="3815" width="11.42578125" style="104"/>
    <col min="3816" max="3816" width="20.7109375" style="104" customWidth="1"/>
    <col min="3817" max="3817" width="4.85546875" style="104" customWidth="1"/>
    <col min="3818" max="3818" width="11.42578125" style="104"/>
    <col min="3819" max="3819" width="24.7109375" style="104" customWidth="1"/>
    <col min="3820" max="3820" width="12.28515625" style="104" customWidth="1"/>
    <col min="3821" max="3821" width="11.42578125" style="104"/>
    <col min="3822" max="3822" width="3.42578125" style="104" customWidth="1"/>
    <col min="3823" max="3823" width="11.42578125" style="104"/>
    <col min="3824" max="3824" width="17.7109375" style="104" customWidth="1"/>
    <col min="3825" max="3825" width="3.42578125" style="104" customWidth="1"/>
    <col min="3826" max="3826" width="11.42578125" style="104"/>
    <col min="3827" max="3827" width="23.7109375" style="104" customWidth="1"/>
    <col min="3828" max="3828" width="10" style="104" customWidth="1"/>
    <col min="3829" max="3829" width="11.42578125" style="104"/>
    <col min="3830" max="3831" width="14.7109375" style="104" customWidth="1"/>
    <col min="3832" max="3832" width="12.85546875" style="104" customWidth="1"/>
    <col min="3833" max="3833" width="3.28515625" style="104" customWidth="1"/>
    <col min="3834" max="3834" width="30.28515625" style="104" customWidth="1"/>
    <col min="3835" max="3835" width="5" style="104" customWidth="1"/>
    <col min="3836" max="3836" width="11.42578125" style="104"/>
    <col min="3837" max="3837" width="14.28515625" style="104" customWidth="1"/>
    <col min="3838" max="3838" width="5.7109375" style="104" customWidth="1"/>
    <col min="3839" max="3839" width="11.42578125" style="104"/>
    <col min="3840" max="3840" width="17.28515625" style="104" customWidth="1"/>
    <col min="3841" max="3841" width="12.7109375" style="104" customWidth="1"/>
    <col min="3842" max="3842" width="11.42578125" style="104"/>
    <col min="3843" max="3843" width="5.28515625" style="104" customWidth="1"/>
    <col min="3844" max="3844" width="11.42578125" style="104"/>
    <col min="3845" max="3845" width="17" style="104" customWidth="1"/>
    <col min="3846" max="3846" width="6.28515625" style="104" customWidth="1"/>
    <col min="3847" max="3847" width="11.42578125" style="104"/>
    <col min="3848" max="3848" width="14.28515625" style="104" customWidth="1"/>
    <col min="3849" max="3849" width="7.5703125" style="104" customWidth="1"/>
    <col min="3850" max="3850" width="11.42578125" style="104"/>
    <col min="3851" max="3852" width="14.28515625" style="104" customWidth="1"/>
    <col min="3853" max="3853" width="20.85546875" style="104" customWidth="1"/>
    <col min="3854" max="3854" width="14.42578125" style="104" customWidth="1"/>
    <col min="3855" max="3855" width="15" style="104" customWidth="1"/>
    <col min="3856" max="3856" width="2.7109375" style="104" customWidth="1"/>
    <col min="3857" max="3857" width="11.7109375" style="104" customWidth="1"/>
    <col min="3858" max="3858" width="11.5703125" style="104" customWidth="1"/>
    <col min="3859" max="3859" width="2.28515625" style="104" customWidth="1"/>
    <col min="3860" max="3860" width="41" style="104" customWidth="1"/>
    <col min="3861" max="3861" width="14.28515625" style="104" customWidth="1"/>
    <col min="3862" max="3863" width="11.5703125" style="104" customWidth="1"/>
    <col min="3864" max="3864" width="21.85546875" style="104" customWidth="1"/>
    <col min="3865" max="4056" width="11.42578125" style="104"/>
    <col min="4057" max="4057" width="21.85546875" style="104" customWidth="1"/>
    <col min="4058" max="4058" width="13.85546875" style="104" customWidth="1"/>
    <col min="4059" max="4059" width="38.7109375" style="104" customWidth="1"/>
    <col min="4060" max="4060" width="3" style="104" bestFit="1" customWidth="1"/>
    <col min="4061" max="4061" width="32.28515625" style="104" customWidth="1"/>
    <col min="4062" max="4062" width="46.28515625" style="104" customWidth="1"/>
    <col min="4063" max="4063" width="19" style="104" customWidth="1"/>
    <col min="4064" max="4064" width="11.42578125" style="104"/>
    <col min="4065" max="4065" width="17.7109375" style="104" customWidth="1"/>
    <col min="4066" max="4066" width="11.42578125" style="104"/>
    <col min="4067" max="4067" width="22.28515625" style="104" customWidth="1"/>
    <col min="4068" max="4068" width="5.28515625" style="104" customWidth="1"/>
    <col min="4069" max="4069" width="36.28515625" style="104" customWidth="1"/>
    <col min="4070" max="4070" width="5.7109375" style="104" customWidth="1"/>
    <col min="4071" max="4071" width="11.42578125" style="104"/>
    <col min="4072" max="4072" width="20.7109375" style="104" customWidth="1"/>
    <col min="4073" max="4073" width="4.85546875" style="104" customWidth="1"/>
    <col min="4074" max="4074" width="11.42578125" style="104"/>
    <col min="4075" max="4075" width="24.7109375" style="104" customWidth="1"/>
    <col min="4076" max="4076" width="12.28515625" style="104" customWidth="1"/>
    <col min="4077" max="4077" width="11.42578125" style="104"/>
    <col min="4078" max="4078" width="3.42578125" style="104" customWidth="1"/>
    <col min="4079" max="4079" width="11.42578125" style="104"/>
    <col min="4080" max="4080" width="17.7109375" style="104" customWidth="1"/>
    <col min="4081" max="4081" width="3.42578125" style="104" customWidth="1"/>
    <col min="4082" max="4082" width="11.42578125" style="104"/>
    <col min="4083" max="4083" width="23.7109375" style="104" customWidth="1"/>
    <col min="4084" max="4084" width="10" style="104" customWidth="1"/>
    <col min="4085" max="4085" width="11.42578125" style="104"/>
    <col min="4086" max="4087" width="14.7109375" style="104" customWidth="1"/>
    <col min="4088" max="4088" width="12.85546875" style="104" customWidth="1"/>
    <col min="4089" max="4089" width="3.28515625" style="104" customWidth="1"/>
    <col min="4090" max="4090" width="30.28515625" style="104" customWidth="1"/>
    <col min="4091" max="4091" width="5" style="104" customWidth="1"/>
    <col min="4092" max="4092" width="11.42578125" style="104"/>
    <col min="4093" max="4093" width="14.28515625" style="104" customWidth="1"/>
    <col min="4094" max="4094" width="5.7109375" style="104" customWidth="1"/>
    <col min="4095" max="4095" width="11.42578125" style="104"/>
    <col min="4096" max="4096" width="17.28515625" style="104" customWidth="1"/>
    <col min="4097" max="4097" width="12.7109375" style="104" customWidth="1"/>
    <col min="4098" max="4098" width="11.42578125" style="104"/>
    <col min="4099" max="4099" width="5.28515625" style="104" customWidth="1"/>
    <col min="4100" max="4100" width="11.42578125" style="104"/>
    <col min="4101" max="4101" width="17" style="104" customWidth="1"/>
    <col min="4102" max="4102" width="6.28515625" style="104" customWidth="1"/>
    <col min="4103" max="4103" width="11.42578125" style="104"/>
    <col min="4104" max="4104" width="14.28515625" style="104" customWidth="1"/>
    <col min="4105" max="4105" width="7.5703125" style="104" customWidth="1"/>
    <col min="4106" max="4106" width="11.42578125" style="104"/>
    <col min="4107" max="4108" width="14.28515625" style="104" customWidth="1"/>
    <col min="4109" max="4109" width="20.85546875" style="104" customWidth="1"/>
    <col min="4110" max="4110" width="14.42578125" style="104" customWidth="1"/>
    <col min="4111" max="4111" width="15" style="104" customWidth="1"/>
    <col min="4112" max="4112" width="2.7109375" style="104" customWidth="1"/>
    <col min="4113" max="4113" width="11.7109375" style="104" customWidth="1"/>
    <col min="4114" max="4114" width="11.5703125" style="104" customWidth="1"/>
    <col min="4115" max="4115" width="2.28515625" style="104" customWidth="1"/>
    <col min="4116" max="4116" width="41" style="104" customWidth="1"/>
    <col min="4117" max="4117" width="14.28515625" style="104" customWidth="1"/>
    <col min="4118" max="4119" width="11.5703125" style="104" customWidth="1"/>
    <col min="4120" max="4120" width="21.85546875" style="104" customWidth="1"/>
    <col min="4121" max="4312" width="11.42578125" style="104"/>
    <col min="4313" max="4313" width="21.85546875" style="104" customWidth="1"/>
    <col min="4314" max="4314" width="13.85546875" style="104" customWidth="1"/>
    <col min="4315" max="4315" width="38.7109375" style="104" customWidth="1"/>
    <col min="4316" max="4316" width="3" style="104" bestFit="1" customWidth="1"/>
    <col min="4317" max="4317" width="32.28515625" style="104" customWidth="1"/>
    <col min="4318" max="4318" width="46.28515625" style="104" customWidth="1"/>
    <col min="4319" max="4319" width="19" style="104" customWidth="1"/>
    <col min="4320" max="4320" width="11.42578125" style="104"/>
    <col min="4321" max="4321" width="17.7109375" style="104" customWidth="1"/>
    <col min="4322" max="4322" width="11.42578125" style="104"/>
    <col min="4323" max="4323" width="22.28515625" style="104" customWidth="1"/>
    <col min="4324" max="4324" width="5.28515625" style="104" customWidth="1"/>
    <col min="4325" max="4325" width="36.28515625" style="104" customWidth="1"/>
    <col min="4326" max="4326" width="5.7109375" style="104" customWidth="1"/>
    <col min="4327" max="4327" width="11.42578125" style="104"/>
    <col min="4328" max="4328" width="20.7109375" style="104" customWidth="1"/>
    <col min="4329" max="4329" width="4.85546875" style="104" customWidth="1"/>
    <col min="4330" max="4330" width="11.42578125" style="104"/>
    <col min="4331" max="4331" width="24.7109375" style="104" customWidth="1"/>
    <col min="4332" max="4332" width="12.28515625" style="104" customWidth="1"/>
    <col min="4333" max="4333" width="11.42578125" style="104"/>
    <col min="4334" max="4334" width="3.42578125" style="104" customWidth="1"/>
    <col min="4335" max="4335" width="11.42578125" style="104"/>
    <col min="4336" max="4336" width="17.7109375" style="104" customWidth="1"/>
    <col min="4337" max="4337" width="3.42578125" style="104" customWidth="1"/>
    <col min="4338" max="4338" width="11.42578125" style="104"/>
    <col min="4339" max="4339" width="23.7109375" style="104" customWidth="1"/>
    <col min="4340" max="4340" width="10" style="104" customWidth="1"/>
    <col min="4341" max="4341" width="11.42578125" style="104"/>
    <col min="4342" max="4343" width="14.7109375" style="104" customWidth="1"/>
    <col min="4344" max="4344" width="12.85546875" style="104" customWidth="1"/>
    <col min="4345" max="4345" width="3.28515625" style="104" customWidth="1"/>
    <col min="4346" max="4346" width="30.28515625" style="104" customWidth="1"/>
    <col min="4347" max="4347" width="5" style="104" customWidth="1"/>
    <col min="4348" max="4348" width="11.42578125" style="104"/>
    <col min="4349" max="4349" width="14.28515625" style="104" customWidth="1"/>
    <col min="4350" max="4350" width="5.7109375" style="104" customWidth="1"/>
    <col min="4351" max="4351" width="11.42578125" style="104"/>
    <col min="4352" max="4352" width="17.28515625" style="104" customWidth="1"/>
    <col min="4353" max="4353" width="12.7109375" style="104" customWidth="1"/>
    <col min="4354" max="4354" width="11.42578125" style="104"/>
    <col min="4355" max="4355" width="5.28515625" style="104" customWidth="1"/>
    <col min="4356" max="4356" width="11.42578125" style="104"/>
    <col min="4357" max="4357" width="17" style="104" customWidth="1"/>
    <col min="4358" max="4358" width="6.28515625" style="104" customWidth="1"/>
    <col min="4359" max="4359" width="11.42578125" style="104"/>
    <col min="4360" max="4360" width="14.28515625" style="104" customWidth="1"/>
    <col min="4361" max="4361" width="7.5703125" style="104" customWidth="1"/>
    <col min="4362" max="4362" width="11.42578125" style="104"/>
    <col min="4363" max="4364" width="14.28515625" style="104" customWidth="1"/>
    <col min="4365" max="4365" width="20.85546875" style="104" customWidth="1"/>
    <col min="4366" max="4366" width="14.42578125" style="104" customWidth="1"/>
    <col min="4367" max="4367" width="15" style="104" customWidth="1"/>
    <col min="4368" max="4368" width="2.7109375" style="104" customWidth="1"/>
    <col min="4369" max="4369" width="11.7109375" style="104" customWidth="1"/>
    <col min="4370" max="4370" width="11.5703125" style="104" customWidth="1"/>
    <col min="4371" max="4371" width="2.28515625" style="104" customWidth="1"/>
    <col min="4372" max="4372" width="41" style="104" customWidth="1"/>
    <col min="4373" max="4373" width="14.28515625" style="104" customWidth="1"/>
    <col min="4374" max="4375" width="11.5703125" style="104" customWidth="1"/>
    <col min="4376" max="4376" width="21.85546875" style="104" customWidth="1"/>
    <col min="4377" max="4568" width="11.42578125" style="104"/>
    <col min="4569" max="4569" width="21.85546875" style="104" customWidth="1"/>
    <col min="4570" max="4570" width="13.85546875" style="104" customWidth="1"/>
    <col min="4571" max="4571" width="38.7109375" style="104" customWidth="1"/>
    <col min="4572" max="4572" width="3" style="104" bestFit="1" customWidth="1"/>
    <col min="4573" max="4573" width="32.28515625" style="104" customWidth="1"/>
    <col min="4574" max="4574" width="46.28515625" style="104" customWidth="1"/>
    <col min="4575" max="4575" width="19" style="104" customWidth="1"/>
    <col min="4576" max="4576" width="11.42578125" style="104"/>
    <col min="4577" max="4577" width="17.7109375" style="104" customWidth="1"/>
    <col min="4578" max="4578" width="11.42578125" style="104"/>
    <col min="4579" max="4579" width="22.28515625" style="104" customWidth="1"/>
    <col min="4580" max="4580" width="5.28515625" style="104" customWidth="1"/>
    <col min="4581" max="4581" width="36.28515625" style="104" customWidth="1"/>
    <col min="4582" max="4582" width="5.7109375" style="104" customWidth="1"/>
    <col min="4583" max="4583" width="11.42578125" style="104"/>
    <col min="4584" max="4584" width="20.7109375" style="104" customWidth="1"/>
    <col min="4585" max="4585" width="4.85546875" style="104" customWidth="1"/>
    <col min="4586" max="4586" width="11.42578125" style="104"/>
    <col min="4587" max="4587" width="24.7109375" style="104" customWidth="1"/>
    <col min="4588" max="4588" width="12.28515625" style="104" customWidth="1"/>
    <col min="4589" max="4589" width="11.42578125" style="104"/>
    <col min="4590" max="4590" width="3.42578125" style="104" customWidth="1"/>
    <col min="4591" max="4591" width="11.42578125" style="104"/>
    <col min="4592" max="4592" width="17.7109375" style="104" customWidth="1"/>
    <col min="4593" max="4593" width="3.42578125" style="104" customWidth="1"/>
    <col min="4594" max="4594" width="11.42578125" style="104"/>
    <col min="4595" max="4595" width="23.7109375" style="104" customWidth="1"/>
    <col min="4596" max="4596" width="10" style="104" customWidth="1"/>
    <col min="4597" max="4597" width="11.42578125" style="104"/>
    <col min="4598" max="4599" width="14.7109375" style="104" customWidth="1"/>
    <col min="4600" max="4600" width="12.85546875" style="104" customWidth="1"/>
    <col min="4601" max="4601" width="3.28515625" style="104" customWidth="1"/>
    <col min="4602" max="4602" width="30.28515625" style="104" customWidth="1"/>
    <col min="4603" max="4603" width="5" style="104" customWidth="1"/>
    <col min="4604" max="4604" width="11.42578125" style="104"/>
    <col min="4605" max="4605" width="14.28515625" style="104" customWidth="1"/>
    <col min="4606" max="4606" width="5.7109375" style="104" customWidth="1"/>
    <col min="4607" max="4607" width="11.42578125" style="104"/>
    <col min="4608" max="4608" width="17.28515625" style="104" customWidth="1"/>
    <col min="4609" max="4609" width="12.7109375" style="104" customWidth="1"/>
    <col min="4610" max="4610" width="11.42578125" style="104"/>
    <col min="4611" max="4611" width="5.28515625" style="104" customWidth="1"/>
    <col min="4612" max="4612" width="11.42578125" style="104"/>
    <col min="4613" max="4613" width="17" style="104" customWidth="1"/>
    <col min="4614" max="4614" width="6.28515625" style="104" customWidth="1"/>
    <col min="4615" max="4615" width="11.42578125" style="104"/>
    <col min="4616" max="4616" width="14.28515625" style="104" customWidth="1"/>
    <col min="4617" max="4617" width="7.5703125" style="104" customWidth="1"/>
    <col min="4618" max="4618" width="11.42578125" style="104"/>
    <col min="4619" max="4620" width="14.28515625" style="104" customWidth="1"/>
    <col min="4621" max="4621" width="20.85546875" style="104" customWidth="1"/>
    <col min="4622" max="4622" width="14.42578125" style="104" customWidth="1"/>
    <col min="4623" max="4623" width="15" style="104" customWidth="1"/>
    <col min="4624" max="4624" width="2.7109375" style="104" customWidth="1"/>
    <col min="4625" max="4625" width="11.7109375" style="104" customWidth="1"/>
    <col min="4626" max="4626" width="11.5703125" style="104" customWidth="1"/>
    <col min="4627" max="4627" width="2.28515625" style="104" customWidth="1"/>
    <col min="4628" max="4628" width="41" style="104" customWidth="1"/>
    <col min="4629" max="4629" width="14.28515625" style="104" customWidth="1"/>
    <col min="4630" max="4631" width="11.5703125" style="104" customWidth="1"/>
    <col min="4632" max="4632" width="21.85546875" style="104" customWidth="1"/>
    <col min="4633" max="4824" width="11.42578125" style="104"/>
    <col min="4825" max="4825" width="21.85546875" style="104" customWidth="1"/>
    <col min="4826" max="4826" width="13.85546875" style="104" customWidth="1"/>
    <col min="4827" max="4827" width="38.7109375" style="104" customWidth="1"/>
    <col min="4828" max="4828" width="3" style="104" bestFit="1" customWidth="1"/>
    <col min="4829" max="4829" width="32.28515625" style="104" customWidth="1"/>
    <col min="4830" max="4830" width="46.28515625" style="104" customWidth="1"/>
    <col min="4831" max="4831" width="19" style="104" customWidth="1"/>
    <col min="4832" max="4832" width="11.42578125" style="104"/>
    <col min="4833" max="4833" width="17.7109375" style="104" customWidth="1"/>
    <col min="4834" max="4834" width="11.42578125" style="104"/>
    <col min="4835" max="4835" width="22.28515625" style="104" customWidth="1"/>
    <col min="4836" max="4836" width="5.28515625" style="104" customWidth="1"/>
    <col min="4837" max="4837" width="36.28515625" style="104" customWidth="1"/>
    <col min="4838" max="4838" width="5.7109375" style="104" customWidth="1"/>
    <col min="4839" max="4839" width="11.42578125" style="104"/>
    <col min="4840" max="4840" width="20.7109375" style="104" customWidth="1"/>
    <col min="4841" max="4841" width="4.85546875" style="104" customWidth="1"/>
    <col min="4842" max="4842" width="11.42578125" style="104"/>
    <col min="4843" max="4843" width="24.7109375" style="104" customWidth="1"/>
    <col min="4844" max="4844" width="12.28515625" style="104" customWidth="1"/>
    <col min="4845" max="4845" width="11.42578125" style="104"/>
    <col min="4846" max="4846" width="3.42578125" style="104" customWidth="1"/>
    <col min="4847" max="4847" width="11.42578125" style="104"/>
    <col min="4848" max="4848" width="17.7109375" style="104" customWidth="1"/>
    <col min="4849" max="4849" width="3.42578125" style="104" customWidth="1"/>
    <col min="4850" max="4850" width="11.42578125" style="104"/>
    <col min="4851" max="4851" width="23.7109375" style="104" customWidth="1"/>
    <col min="4852" max="4852" width="10" style="104" customWidth="1"/>
    <col min="4853" max="4853" width="11.42578125" style="104"/>
    <col min="4854" max="4855" width="14.7109375" style="104" customWidth="1"/>
    <col min="4856" max="4856" width="12.85546875" style="104" customWidth="1"/>
    <col min="4857" max="4857" width="3.28515625" style="104" customWidth="1"/>
    <col min="4858" max="4858" width="30.28515625" style="104" customWidth="1"/>
    <col min="4859" max="4859" width="5" style="104" customWidth="1"/>
    <col min="4860" max="4860" width="11.42578125" style="104"/>
    <col min="4861" max="4861" width="14.28515625" style="104" customWidth="1"/>
    <col min="4862" max="4862" width="5.7109375" style="104" customWidth="1"/>
    <col min="4863" max="4863" width="11.42578125" style="104"/>
    <col min="4864" max="4864" width="17.28515625" style="104" customWidth="1"/>
    <col min="4865" max="4865" width="12.7109375" style="104" customWidth="1"/>
    <col min="4866" max="4866" width="11.42578125" style="104"/>
    <col min="4867" max="4867" width="5.28515625" style="104" customWidth="1"/>
    <col min="4868" max="4868" width="11.42578125" style="104"/>
    <col min="4869" max="4869" width="17" style="104" customWidth="1"/>
    <col min="4870" max="4870" width="6.28515625" style="104" customWidth="1"/>
    <col min="4871" max="4871" width="11.42578125" style="104"/>
    <col min="4872" max="4872" width="14.28515625" style="104" customWidth="1"/>
    <col min="4873" max="4873" width="7.5703125" style="104" customWidth="1"/>
    <col min="4874" max="4874" width="11.42578125" style="104"/>
    <col min="4875" max="4876" width="14.28515625" style="104" customWidth="1"/>
    <col min="4877" max="4877" width="20.85546875" style="104" customWidth="1"/>
    <col min="4878" max="4878" width="14.42578125" style="104" customWidth="1"/>
    <col min="4879" max="4879" width="15" style="104" customWidth="1"/>
    <col min="4880" max="4880" width="2.7109375" style="104" customWidth="1"/>
    <col min="4881" max="4881" width="11.7109375" style="104" customWidth="1"/>
    <col min="4882" max="4882" width="11.5703125" style="104" customWidth="1"/>
    <col min="4883" max="4883" width="2.28515625" style="104" customWidth="1"/>
    <col min="4884" max="4884" width="41" style="104" customWidth="1"/>
    <col min="4885" max="4885" width="14.28515625" style="104" customWidth="1"/>
    <col min="4886" max="4887" width="11.5703125" style="104" customWidth="1"/>
    <col min="4888" max="4888" width="21.85546875" style="104" customWidth="1"/>
    <col min="4889" max="5080" width="11.42578125" style="104"/>
    <col min="5081" max="5081" width="21.85546875" style="104" customWidth="1"/>
    <col min="5082" max="5082" width="13.85546875" style="104" customWidth="1"/>
    <col min="5083" max="5083" width="38.7109375" style="104" customWidth="1"/>
    <col min="5084" max="5084" width="3" style="104" bestFit="1" customWidth="1"/>
    <col min="5085" max="5085" width="32.28515625" style="104" customWidth="1"/>
    <col min="5086" max="5086" width="46.28515625" style="104" customWidth="1"/>
    <col min="5087" max="5087" width="19" style="104" customWidth="1"/>
    <col min="5088" max="5088" width="11.42578125" style="104"/>
    <col min="5089" max="5089" width="17.7109375" style="104" customWidth="1"/>
    <col min="5090" max="5090" width="11.42578125" style="104"/>
    <col min="5091" max="5091" width="22.28515625" style="104" customWidth="1"/>
    <col min="5092" max="5092" width="5.28515625" style="104" customWidth="1"/>
    <col min="5093" max="5093" width="36.28515625" style="104" customWidth="1"/>
    <col min="5094" max="5094" width="5.7109375" style="104" customWidth="1"/>
    <col min="5095" max="5095" width="11.42578125" style="104"/>
    <col min="5096" max="5096" width="20.7109375" style="104" customWidth="1"/>
    <col min="5097" max="5097" width="4.85546875" style="104" customWidth="1"/>
    <col min="5098" max="5098" width="11.42578125" style="104"/>
    <col min="5099" max="5099" width="24.7109375" style="104" customWidth="1"/>
    <col min="5100" max="5100" width="12.28515625" style="104" customWidth="1"/>
    <col min="5101" max="5101" width="11.42578125" style="104"/>
    <col min="5102" max="5102" width="3.42578125" style="104" customWidth="1"/>
    <col min="5103" max="5103" width="11.42578125" style="104"/>
    <col min="5104" max="5104" width="17.7109375" style="104" customWidth="1"/>
    <col min="5105" max="5105" width="3.42578125" style="104" customWidth="1"/>
    <col min="5106" max="5106" width="11.42578125" style="104"/>
    <col min="5107" max="5107" width="23.7109375" style="104" customWidth="1"/>
    <col min="5108" max="5108" width="10" style="104" customWidth="1"/>
    <col min="5109" max="5109" width="11.42578125" style="104"/>
    <col min="5110" max="5111" width="14.7109375" style="104" customWidth="1"/>
    <col min="5112" max="5112" width="12.85546875" style="104" customWidth="1"/>
    <col min="5113" max="5113" width="3.28515625" style="104" customWidth="1"/>
    <col min="5114" max="5114" width="30.28515625" style="104" customWidth="1"/>
    <col min="5115" max="5115" width="5" style="104" customWidth="1"/>
    <col min="5116" max="5116" width="11.42578125" style="104"/>
    <col min="5117" max="5117" width="14.28515625" style="104" customWidth="1"/>
    <col min="5118" max="5118" width="5.7109375" style="104" customWidth="1"/>
    <col min="5119" max="5119" width="11.42578125" style="104"/>
    <col min="5120" max="5120" width="17.28515625" style="104" customWidth="1"/>
    <col min="5121" max="5121" width="12.7109375" style="104" customWidth="1"/>
    <col min="5122" max="5122" width="11.42578125" style="104"/>
    <col min="5123" max="5123" width="5.28515625" style="104" customWidth="1"/>
    <col min="5124" max="5124" width="11.42578125" style="104"/>
    <col min="5125" max="5125" width="17" style="104" customWidth="1"/>
    <col min="5126" max="5126" width="6.28515625" style="104" customWidth="1"/>
    <col min="5127" max="5127" width="11.42578125" style="104"/>
    <col min="5128" max="5128" width="14.28515625" style="104" customWidth="1"/>
    <col min="5129" max="5129" width="7.5703125" style="104" customWidth="1"/>
    <col min="5130" max="5130" width="11.42578125" style="104"/>
    <col min="5131" max="5132" width="14.28515625" style="104" customWidth="1"/>
    <col min="5133" max="5133" width="20.85546875" style="104" customWidth="1"/>
    <col min="5134" max="5134" width="14.42578125" style="104" customWidth="1"/>
    <col min="5135" max="5135" width="15" style="104" customWidth="1"/>
    <col min="5136" max="5136" width="2.7109375" style="104" customWidth="1"/>
    <col min="5137" max="5137" width="11.7109375" style="104" customWidth="1"/>
    <col min="5138" max="5138" width="11.5703125" style="104" customWidth="1"/>
    <col min="5139" max="5139" width="2.28515625" style="104" customWidth="1"/>
    <col min="5140" max="5140" width="41" style="104" customWidth="1"/>
    <col min="5141" max="5141" width="14.28515625" style="104" customWidth="1"/>
    <col min="5142" max="5143" width="11.5703125" style="104" customWidth="1"/>
    <col min="5144" max="5144" width="21.85546875" style="104" customWidth="1"/>
    <col min="5145" max="5336" width="11.42578125" style="104"/>
    <col min="5337" max="5337" width="21.85546875" style="104" customWidth="1"/>
    <col min="5338" max="5338" width="13.85546875" style="104" customWidth="1"/>
    <col min="5339" max="5339" width="38.7109375" style="104" customWidth="1"/>
    <col min="5340" max="5340" width="3" style="104" bestFit="1" customWidth="1"/>
    <col min="5341" max="5341" width="32.28515625" style="104" customWidth="1"/>
    <col min="5342" max="5342" width="46.28515625" style="104" customWidth="1"/>
    <col min="5343" max="5343" width="19" style="104" customWidth="1"/>
    <col min="5344" max="5344" width="11.42578125" style="104"/>
    <col min="5345" max="5345" width="17.7109375" style="104" customWidth="1"/>
    <col min="5346" max="5346" width="11.42578125" style="104"/>
    <col min="5347" max="5347" width="22.28515625" style="104" customWidth="1"/>
    <col min="5348" max="5348" width="5.28515625" style="104" customWidth="1"/>
    <col min="5349" max="5349" width="36.28515625" style="104" customWidth="1"/>
    <col min="5350" max="5350" width="5.7109375" style="104" customWidth="1"/>
    <col min="5351" max="5351" width="11.42578125" style="104"/>
    <col min="5352" max="5352" width="20.7109375" style="104" customWidth="1"/>
    <col min="5353" max="5353" width="4.85546875" style="104" customWidth="1"/>
    <col min="5354" max="5354" width="11.42578125" style="104"/>
    <col min="5355" max="5355" width="24.7109375" style="104" customWidth="1"/>
    <col min="5356" max="5356" width="12.28515625" style="104" customWidth="1"/>
    <col min="5357" max="5357" width="11.42578125" style="104"/>
    <col min="5358" max="5358" width="3.42578125" style="104" customWidth="1"/>
    <col min="5359" max="5359" width="11.42578125" style="104"/>
    <col min="5360" max="5360" width="17.7109375" style="104" customWidth="1"/>
    <col min="5361" max="5361" width="3.42578125" style="104" customWidth="1"/>
    <col min="5362" max="5362" width="11.42578125" style="104"/>
    <col min="5363" max="5363" width="23.7109375" style="104" customWidth="1"/>
    <col min="5364" max="5364" width="10" style="104" customWidth="1"/>
    <col min="5365" max="5365" width="11.42578125" style="104"/>
    <col min="5366" max="5367" width="14.7109375" style="104" customWidth="1"/>
    <col min="5368" max="5368" width="12.85546875" style="104" customWidth="1"/>
    <col min="5369" max="5369" width="3.28515625" style="104" customWidth="1"/>
    <col min="5370" max="5370" width="30.28515625" style="104" customWidth="1"/>
    <col min="5371" max="5371" width="5" style="104" customWidth="1"/>
    <col min="5372" max="5372" width="11.42578125" style="104"/>
    <col min="5373" max="5373" width="14.28515625" style="104" customWidth="1"/>
    <col min="5374" max="5374" width="5.7109375" style="104" customWidth="1"/>
    <col min="5375" max="5375" width="11.42578125" style="104"/>
    <col min="5376" max="5376" width="17.28515625" style="104" customWidth="1"/>
    <col min="5377" max="5377" width="12.7109375" style="104" customWidth="1"/>
    <col min="5378" max="5378" width="11.42578125" style="104"/>
    <col min="5379" max="5379" width="5.28515625" style="104" customWidth="1"/>
    <col min="5380" max="5380" width="11.42578125" style="104"/>
    <col min="5381" max="5381" width="17" style="104" customWidth="1"/>
    <col min="5382" max="5382" width="6.28515625" style="104" customWidth="1"/>
    <col min="5383" max="5383" width="11.42578125" style="104"/>
    <col min="5384" max="5384" width="14.28515625" style="104" customWidth="1"/>
    <col min="5385" max="5385" width="7.5703125" style="104" customWidth="1"/>
    <col min="5386" max="5386" width="11.42578125" style="104"/>
    <col min="5387" max="5388" width="14.28515625" style="104" customWidth="1"/>
    <col min="5389" max="5389" width="20.85546875" style="104" customWidth="1"/>
    <col min="5390" max="5390" width="14.42578125" style="104" customWidth="1"/>
    <col min="5391" max="5391" width="15" style="104" customWidth="1"/>
    <col min="5392" max="5392" width="2.7109375" style="104" customWidth="1"/>
    <col min="5393" max="5393" width="11.7109375" style="104" customWidth="1"/>
    <col min="5394" max="5394" width="11.5703125" style="104" customWidth="1"/>
    <col min="5395" max="5395" width="2.28515625" style="104" customWidth="1"/>
    <col min="5396" max="5396" width="41" style="104" customWidth="1"/>
    <col min="5397" max="5397" width="14.28515625" style="104" customWidth="1"/>
    <col min="5398" max="5399" width="11.5703125" style="104" customWidth="1"/>
    <col min="5400" max="5400" width="21.85546875" style="104" customWidth="1"/>
    <col min="5401" max="5592" width="11.42578125" style="104"/>
    <col min="5593" max="5593" width="21.85546875" style="104" customWidth="1"/>
    <col min="5594" max="5594" width="13.85546875" style="104" customWidth="1"/>
    <col min="5595" max="5595" width="38.7109375" style="104" customWidth="1"/>
    <col min="5596" max="5596" width="3" style="104" bestFit="1" customWidth="1"/>
    <col min="5597" max="5597" width="32.28515625" style="104" customWidth="1"/>
    <col min="5598" max="5598" width="46.28515625" style="104" customWidth="1"/>
    <col min="5599" max="5599" width="19" style="104" customWidth="1"/>
    <col min="5600" max="5600" width="11.42578125" style="104"/>
    <col min="5601" max="5601" width="17.7109375" style="104" customWidth="1"/>
    <col min="5602" max="5602" width="11.42578125" style="104"/>
    <col min="5603" max="5603" width="22.28515625" style="104" customWidth="1"/>
    <col min="5604" max="5604" width="5.28515625" style="104" customWidth="1"/>
    <col min="5605" max="5605" width="36.28515625" style="104" customWidth="1"/>
    <col min="5606" max="5606" width="5.7109375" style="104" customWidth="1"/>
    <col min="5607" max="5607" width="11.42578125" style="104"/>
    <col min="5608" max="5608" width="20.7109375" style="104" customWidth="1"/>
    <col min="5609" max="5609" width="4.85546875" style="104" customWidth="1"/>
    <col min="5610" max="5610" width="11.42578125" style="104"/>
    <col min="5611" max="5611" width="24.7109375" style="104" customWidth="1"/>
    <col min="5612" max="5612" width="12.28515625" style="104" customWidth="1"/>
    <col min="5613" max="5613" width="11.42578125" style="104"/>
    <col min="5614" max="5614" width="3.42578125" style="104" customWidth="1"/>
    <col min="5615" max="5615" width="11.42578125" style="104"/>
    <col min="5616" max="5616" width="17.7109375" style="104" customWidth="1"/>
    <col min="5617" max="5617" width="3.42578125" style="104" customWidth="1"/>
    <col min="5618" max="5618" width="11.42578125" style="104"/>
    <col min="5619" max="5619" width="23.7109375" style="104" customWidth="1"/>
    <col min="5620" max="5620" width="10" style="104" customWidth="1"/>
    <col min="5621" max="5621" width="11.42578125" style="104"/>
    <col min="5622" max="5623" width="14.7109375" style="104" customWidth="1"/>
    <col min="5624" max="5624" width="12.85546875" style="104" customWidth="1"/>
    <col min="5625" max="5625" width="3.28515625" style="104" customWidth="1"/>
    <col min="5626" max="5626" width="30.28515625" style="104" customWidth="1"/>
    <col min="5627" max="5627" width="5" style="104" customWidth="1"/>
    <col min="5628" max="5628" width="11.42578125" style="104"/>
    <col min="5629" max="5629" width="14.28515625" style="104" customWidth="1"/>
    <col min="5630" max="5630" width="5.7109375" style="104" customWidth="1"/>
    <col min="5631" max="5631" width="11.42578125" style="104"/>
    <col min="5632" max="5632" width="17.28515625" style="104" customWidth="1"/>
    <col min="5633" max="5633" width="12.7109375" style="104" customWidth="1"/>
    <col min="5634" max="5634" width="11.42578125" style="104"/>
    <col min="5635" max="5635" width="5.28515625" style="104" customWidth="1"/>
    <col min="5636" max="5636" width="11.42578125" style="104"/>
    <col min="5637" max="5637" width="17" style="104" customWidth="1"/>
    <col min="5638" max="5638" width="6.28515625" style="104" customWidth="1"/>
    <col min="5639" max="5639" width="11.42578125" style="104"/>
    <col min="5640" max="5640" width="14.28515625" style="104" customWidth="1"/>
    <col min="5641" max="5641" width="7.5703125" style="104" customWidth="1"/>
    <col min="5642" max="5642" width="11.42578125" style="104"/>
    <col min="5643" max="5644" width="14.28515625" style="104" customWidth="1"/>
    <col min="5645" max="5645" width="20.85546875" style="104" customWidth="1"/>
    <col min="5646" max="5646" width="14.42578125" style="104" customWidth="1"/>
    <col min="5647" max="5647" width="15" style="104" customWidth="1"/>
    <col min="5648" max="5648" width="2.7109375" style="104" customWidth="1"/>
    <col min="5649" max="5649" width="11.7109375" style="104" customWidth="1"/>
    <col min="5650" max="5650" width="11.5703125" style="104" customWidth="1"/>
    <col min="5651" max="5651" width="2.28515625" style="104" customWidth="1"/>
    <col min="5652" max="5652" width="41" style="104" customWidth="1"/>
    <col min="5653" max="5653" width="14.28515625" style="104" customWidth="1"/>
    <col min="5654" max="5655" width="11.5703125" style="104" customWidth="1"/>
    <col min="5656" max="5656" width="21.85546875" style="104" customWidth="1"/>
    <col min="5657" max="5848" width="11.42578125" style="104"/>
    <col min="5849" max="5849" width="21.85546875" style="104" customWidth="1"/>
    <col min="5850" max="5850" width="13.85546875" style="104" customWidth="1"/>
    <col min="5851" max="5851" width="38.7109375" style="104" customWidth="1"/>
    <col min="5852" max="5852" width="3" style="104" bestFit="1" customWidth="1"/>
    <col min="5853" max="5853" width="32.28515625" style="104" customWidth="1"/>
    <col min="5854" max="5854" width="46.28515625" style="104" customWidth="1"/>
    <col min="5855" max="5855" width="19" style="104" customWidth="1"/>
    <col min="5856" max="5856" width="11.42578125" style="104"/>
    <col min="5857" max="5857" width="17.7109375" style="104" customWidth="1"/>
    <col min="5858" max="5858" width="11.42578125" style="104"/>
    <col min="5859" max="5859" width="22.28515625" style="104" customWidth="1"/>
    <col min="5860" max="5860" width="5.28515625" style="104" customWidth="1"/>
    <col min="5861" max="5861" width="36.28515625" style="104" customWidth="1"/>
    <col min="5862" max="5862" width="5.7109375" style="104" customWidth="1"/>
    <col min="5863" max="5863" width="11.42578125" style="104"/>
    <col min="5864" max="5864" width="20.7109375" style="104" customWidth="1"/>
    <col min="5865" max="5865" width="4.85546875" style="104" customWidth="1"/>
    <col min="5866" max="5866" width="11.42578125" style="104"/>
    <col min="5867" max="5867" width="24.7109375" style="104" customWidth="1"/>
    <col min="5868" max="5868" width="12.28515625" style="104" customWidth="1"/>
    <col min="5869" max="5869" width="11.42578125" style="104"/>
    <col min="5870" max="5870" width="3.42578125" style="104" customWidth="1"/>
    <col min="5871" max="5871" width="11.42578125" style="104"/>
    <col min="5872" max="5872" width="17.7109375" style="104" customWidth="1"/>
    <col min="5873" max="5873" width="3.42578125" style="104" customWidth="1"/>
    <col min="5874" max="5874" width="11.42578125" style="104"/>
    <col min="5875" max="5875" width="23.7109375" style="104" customWidth="1"/>
    <col min="5876" max="5876" width="10" style="104" customWidth="1"/>
    <col min="5877" max="5877" width="11.42578125" style="104"/>
    <col min="5878" max="5879" width="14.7109375" style="104" customWidth="1"/>
    <col min="5880" max="5880" width="12.85546875" style="104" customWidth="1"/>
    <col min="5881" max="5881" width="3.28515625" style="104" customWidth="1"/>
    <col min="5882" max="5882" width="30.28515625" style="104" customWidth="1"/>
    <col min="5883" max="5883" width="5" style="104" customWidth="1"/>
    <col min="5884" max="5884" width="11.42578125" style="104"/>
    <col min="5885" max="5885" width="14.28515625" style="104" customWidth="1"/>
    <col min="5886" max="5886" width="5.7109375" style="104" customWidth="1"/>
    <col min="5887" max="5887" width="11.42578125" style="104"/>
    <col min="5888" max="5888" width="17.28515625" style="104" customWidth="1"/>
    <col min="5889" max="5889" width="12.7109375" style="104" customWidth="1"/>
    <col min="5890" max="5890" width="11.42578125" style="104"/>
    <col min="5891" max="5891" width="5.28515625" style="104" customWidth="1"/>
    <col min="5892" max="5892" width="11.42578125" style="104"/>
    <col min="5893" max="5893" width="17" style="104" customWidth="1"/>
    <col min="5894" max="5894" width="6.28515625" style="104" customWidth="1"/>
    <col min="5895" max="5895" width="11.42578125" style="104"/>
    <col min="5896" max="5896" width="14.28515625" style="104" customWidth="1"/>
    <col min="5897" max="5897" width="7.5703125" style="104" customWidth="1"/>
    <col min="5898" max="5898" width="11.42578125" style="104"/>
    <col min="5899" max="5900" width="14.28515625" style="104" customWidth="1"/>
    <col min="5901" max="5901" width="20.85546875" style="104" customWidth="1"/>
    <col min="5902" max="5902" width="14.42578125" style="104" customWidth="1"/>
    <col min="5903" max="5903" width="15" style="104" customWidth="1"/>
    <col min="5904" max="5904" width="2.7109375" style="104" customWidth="1"/>
    <col min="5905" max="5905" width="11.7109375" style="104" customWidth="1"/>
    <col min="5906" max="5906" width="11.5703125" style="104" customWidth="1"/>
    <col min="5907" max="5907" width="2.28515625" style="104" customWidth="1"/>
    <col min="5908" max="5908" width="41" style="104" customWidth="1"/>
    <col min="5909" max="5909" width="14.28515625" style="104" customWidth="1"/>
    <col min="5910" max="5911" width="11.5703125" style="104" customWidth="1"/>
    <col min="5912" max="5912" width="21.85546875" style="104" customWidth="1"/>
    <col min="5913" max="6104" width="11.42578125" style="104"/>
    <col min="6105" max="6105" width="21.85546875" style="104" customWidth="1"/>
    <col min="6106" max="6106" width="13.85546875" style="104" customWidth="1"/>
    <col min="6107" max="6107" width="38.7109375" style="104" customWidth="1"/>
    <col min="6108" max="6108" width="3" style="104" bestFit="1" customWidth="1"/>
    <col min="6109" max="6109" width="32.28515625" style="104" customWidth="1"/>
    <col min="6110" max="6110" width="46.28515625" style="104" customWidth="1"/>
    <col min="6111" max="6111" width="19" style="104" customWidth="1"/>
    <col min="6112" max="6112" width="11.42578125" style="104"/>
    <col min="6113" max="6113" width="17.7109375" style="104" customWidth="1"/>
    <col min="6114" max="6114" width="11.42578125" style="104"/>
    <col min="6115" max="6115" width="22.28515625" style="104" customWidth="1"/>
    <col min="6116" max="6116" width="5.28515625" style="104" customWidth="1"/>
    <col min="6117" max="6117" width="36.28515625" style="104" customWidth="1"/>
    <col min="6118" max="6118" width="5.7109375" style="104" customWidth="1"/>
    <col min="6119" max="6119" width="11.42578125" style="104"/>
    <col min="6120" max="6120" width="20.7109375" style="104" customWidth="1"/>
    <col min="6121" max="6121" width="4.85546875" style="104" customWidth="1"/>
    <col min="6122" max="6122" width="11.42578125" style="104"/>
    <col min="6123" max="6123" width="24.7109375" style="104" customWidth="1"/>
    <col min="6124" max="6124" width="12.28515625" style="104" customWidth="1"/>
    <col min="6125" max="6125" width="11.42578125" style="104"/>
    <col min="6126" max="6126" width="3.42578125" style="104" customWidth="1"/>
    <col min="6127" max="6127" width="11.42578125" style="104"/>
    <col min="6128" max="6128" width="17.7109375" style="104" customWidth="1"/>
    <col min="6129" max="6129" width="3.42578125" style="104" customWidth="1"/>
    <col min="6130" max="6130" width="11.42578125" style="104"/>
    <col min="6131" max="6131" width="23.7109375" style="104" customWidth="1"/>
    <col min="6132" max="6132" width="10" style="104" customWidth="1"/>
    <col min="6133" max="6133" width="11.42578125" style="104"/>
    <col min="6134" max="6135" width="14.7109375" style="104" customWidth="1"/>
    <col min="6136" max="6136" width="12.85546875" style="104" customWidth="1"/>
    <col min="6137" max="6137" width="3.28515625" style="104" customWidth="1"/>
    <col min="6138" max="6138" width="30.28515625" style="104" customWidth="1"/>
    <col min="6139" max="6139" width="5" style="104" customWidth="1"/>
    <col min="6140" max="6140" width="11.42578125" style="104"/>
    <col min="6141" max="6141" width="14.28515625" style="104" customWidth="1"/>
    <col min="6142" max="6142" width="5.7109375" style="104" customWidth="1"/>
    <col min="6143" max="6143" width="11.42578125" style="104"/>
    <col min="6144" max="6144" width="17.28515625" style="104" customWidth="1"/>
    <col min="6145" max="6145" width="12.7109375" style="104" customWidth="1"/>
    <col min="6146" max="6146" width="11.42578125" style="104"/>
    <col min="6147" max="6147" width="5.28515625" style="104" customWidth="1"/>
    <col min="6148" max="6148" width="11.42578125" style="104"/>
    <col min="6149" max="6149" width="17" style="104" customWidth="1"/>
    <col min="6150" max="6150" width="6.28515625" style="104" customWidth="1"/>
    <col min="6151" max="6151" width="11.42578125" style="104"/>
    <col min="6152" max="6152" width="14.28515625" style="104" customWidth="1"/>
    <col min="6153" max="6153" width="7.5703125" style="104" customWidth="1"/>
    <col min="6154" max="6154" width="11.42578125" style="104"/>
    <col min="6155" max="6156" width="14.28515625" style="104" customWidth="1"/>
    <col min="6157" max="6157" width="20.85546875" style="104" customWidth="1"/>
    <col min="6158" max="6158" width="14.42578125" style="104" customWidth="1"/>
    <col min="6159" max="6159" width="15" style="104" customWidth="1"/>
    <col min="6160" max="6160" width="2.7109375" style="104" customWidth="1"/>
    <col min="6161" max="6161" width="11.7109375" style="104" customWidth="1"/>
    <col min="6162" max="6162" width="11.5703125" style="104" customWidth="1"/>
    <col min="6163" max="6163" width="2.28515625" style="104" customWidth="1"/>
    <col min="6164" max="6164" width="41" style="104" customWidth="1"/>
    <col min="6165" max="6165" width="14.28515625" style="104" customWidth="1"/>
    <col min="6166" max="6167" width="11.5703125" style="104" customWidth="1"/>
    <col min="6168" max="6168" width="21.85546875" style="104" customWidth="1"/>
    <col min="6169" max="6360" width="11.42578125" style="104"/>
    <col min="6361" max="6361" width="21.85546875" style="104" customWidth="1"/>
    <col min="6362" max="6362" width="13.85546875" style="104" customWidth="1"/>
    <col min="6363" max="6363" width="38.7109375" style="104" customWidth="1"/>
    <col min="6364" max="6364" width="3" style="104" bestFit="1" customWidth="1"/>
    <col min="6365" max="6365" width="32.28515625" style="104" customWidth="1"/>
    <col min="6366" max="6366" width="46.28515625" style="104" customWidth="1"/>
    <col min="6367" max="6367" width="19" style="104" customWidth="1"/>
    <col min="6368" max="6368" width="11.42578125" style="104"/>
    <col min="6369" max="6369" width="17.7109375" style="104" customWidth="1"/>
    <col min="6370" max="6370" width="11.42578125" style="104"/>
    <col min="6371" max="6371" width="22.28515625" style="104" customWidth="1"/>
    <col min="6372" max="6372" width="5.28515625" style="104" customWidth="1"/>
    <col min="6373" max="6373" width="36.28515625" style="104" customWidth="1"/>
    <col min="6374" max="6374" width="5.7109375" style="104" customWidth="1"/>
    <col min="6375" max="6375" width="11.42578125" style="104"/>
    <col min="6376" max="6376" width="20.7109375" style="104" customWidth="1"/>
    <col min="6377" max="6377" width="4.85546875" style="104" customWidth="1"/>
    <col min="6378" max="6378" width="11.42578125" style="104"/>
    <col min="6379" max="6379" width="24.7109375" style="104" customWidth="1"/>
    <col min="6380" max="6380" width="12.28515625" style="104" customWidth="1"/>
    <col min="6381" max="6381" width="11.42578125" style="104"/>
    <col min="6382" max="6382" width="3.42578125" style="104" customWidth="1"/>
    <col min="6383" max="6383" width="11.42578125" style="104"/>
    <col min="6384" max="6384" width="17.7109375" style="104" customWidth="1"/>
    <col min="6385" max="6385" width="3.42578125" style="104" customWidth="1"/>
    <col min="6386" max="6386" width="11.42578125" style="104"/>
    <col min="6387" max="6387" width="23.7109375" style="104" customWidth="1"/>
    <col min="6388" max="6388" width="10" style="104" customWidth="1"/>
    <col min="6389" max="6389" width="11.42578125" style="104"/>
    <col min="6390" max="6391" width="14.7109375" style="104" customWidth="1"/>
    <col min="6392" max="6392" width="12.85546875" style="104" customWidth="1"/>
    <col min="6393" max="6393" width="3.28515625" style="104" customWidth="1"/>
    <col min="6394" max="6394" width="30.28515625" style="104" customWidth="1"/>
    <col min="6395" max="6395" width="5" style="104" customWidth="1"/>
    <col min="6396" max="6396" width="11.42578125" style="104"/>
    <col min="6397" max="6397" width="14.28515625" style="104" customWidth="1"/>
    <col min="6398" max="6398" width="5.7109375" style="104" customWidth="1"/>
    <col min="6399" max="6399" width="11.42578125" style="104"/>
    <col min="6400" max="6400" width="17.28515625" style="104" customWidth="1"/>
    <col min="6401" max="6401" width="12.7109375" style="104" customWidth="1"/>
    <col min="6402" max="6402" width="11.42578125" style="104"/>
    <col min="6403" max="6403" width="5.28515625" style="104" customWidth="1"/>
    <col min="6404" max="6404" width="11.42578125" style="104"/>
    <col min="6405" max="6405" width="17" style="104" customWidth="1"/>
    <col min="6406" max="6406" width="6.28515625" style="104" customWidth="1"/>
    <col min="6407" max="6407" width="11.42578125" style="104"/>
    <col min="6408" max="6408" width="14.28515625" style="104" customWidth="1"/>
    <col min="6409" max="6409" width="7.5703125" style="104" customWidth="1"/>
    <col min="6410" max="6410" width="11.42578125" style="104"/>
    <col min="6411" max="6412" width="14.28515625" style="104" customWidth="1"/>
    <col min="6413" max="6413" width="20.85546875" style="104" customWidth="1"/>
    <col min="6414" max="6414" width="14.42578125" style="104" customWidth="1"/>
    <col min="6415" max="6415" width="15" style="104" customWidth="1"/>
    <col min="6416" max="6416" width="2.7109375" style="104" customWidth="1"/>
    <col min="6417" max="6417" width="11.7109375" style="104" customWidth="1"/>
    <col min="6418" max="6418" width="11.5703125" style="104" customWidth="1"/>
    <col min="6419" max="6419" width="2.28515625" style="104" customWidth="1"/>
    <col min="6420" max="6420" width="41" style="104" customWidth="1"/>
    <col min="6421" max="6421" width="14.28515625" style="104" customWidth="1"/>
    <col min="6422" max="6423" width="11.5703125" style="104" customWidth="1"/>
    <col min="6424" max="6424" width="21.85546875" style="104" customWidth="1"/>
    <col min="6425" max="6616" width="11.42578125" style="104"/>
    <col min="6617" max="6617" width="21.85546875" style="104" customWidth="1"/>
    <col min="6618" max="6618" width="13.85546875" style="104" customWidth="1"/>
    <col min="6619" max="6619" width="38.7109375" style="104" customWidth="1"/>
    <col min="6620" max="6620" width="3" style="104" bestFit="1" customWidth="1"/>
    <col min="6621" max="6621" width="32.28515625" style="104" customWidth="1"/>
    <col min="6622" max="6622" width="46.28515625" style="104" customWidth="1"/>
    <col min="6623" max="6623" width="19" style="104" customWidth="1"/>
    <col min="6624" max="6624" width="11.42578125" style="104"/>
    <col min="6625" max="6625" width="17.7109375" style="104" customWidth="1"/>
    <col min="6626" max="6626" width="11.42578125" style="104"/>
    <col min="6627" max="6627" width="22.28515625" style="104" customWidth="1"/>
    <col min="6628" max="6628" width="5.28515625" style="104" customWidth="1"/>
    <col min="6629" max="6629" width="36.28515625" style="104" customWidth="1"/>
    <col min="6630" max="6630" width="5.7109375" style="104" customWidth="1"/>
    <col min="6631" max="6631" width="11.42578125" style="104"/>
    <col min="6632" max="6632" width="20.7109375" style="104" customWidth="1"/>
    <col min="6633" max="6633" width="4.85546875" style="104" customWidth="1"/>
    <col min="6634" max="6634" width="11.42578125" style="104"/>
    <col min="6635" max="6635" width="24.7109375" style="104" customWidth="1"/>
    <col min="6636" max="6636" width="12.28515625" style="104" customWidth="1"/>
    <col min="6637" max="6637" width="11.42578125" style="104"/>
    <col min="6638" max="6638" width="3.42578125" style="104" customWidth="1"/>
    <col min="6639" max="6639" width="11.42578125" style="104"/>
    <col min="6640" max="6640" width="17.7109375" style="104" customWidth="1"/>
    <col min="6641" max="6641" width="3.42578125" style="104" customWidth="1"/>
    <col min="6642" max="6642" width="11.42578125" style="104"/>
    <col min="6643" max="6643" width="23.7109375" style="104" customWidth="1"/>
    <col min="6644" max="6644" width="10" style="104" customWidth="1"/>
    <col min="6645" max="6645" width="11.42578125" style="104"/>
    <col min="6646" max="6647" width="14.7109375" style="104" customWidth="1"/>
    <col min="6648" max="6648" width="12.85546875" style="104" customWidth="1"/>
    <col min="6649" max="6649" width="3.28515625" style="104" customWidth="1"/>
    <col min="6650" max="6650" width="30.28515625" style="104" customWidth="1"/>
    <col min="6651" max="6651" width="5" style="104" customWidth="1"/>
    <col min="6652" max="6652" width="11.42578125" style="104"/>
    <col min="6653" max="6653" width="14.28515625" style="104" customWidth="1"/>
    <col min="6654" max="6654" width="5.7109375" style="104" customWidth="1"/>
    <col min="6655" max="6655" width="11.42578125" style="104"/>
    <col min="6656" max="6656" width="17.28515625" style="104" customWidth="1"/>
    <col min="6657" max="6657" width="12.7109375" style="104" customWidth="1"/>
    <col min="6658" max="6658" width="11.42578125" style="104"/>
    <col min="6659" max="6659" width="5.28515625" style="104" customWidth="1"/>
    <col min="6660" max="6660" width="11.42578125" style="104"/>
    <col min="6661" max="6661" width="17" style="104" customWidth="1"/>
    <col min="6662" max="6662" width="6.28515625" style="104" customWidth="1"/>
    <col min="6663" max="6663" width="11.42578125" style="104"/>
    <col min="6664" max="6664" width="14.28515625" style="104" customWidth="1"/>
    <col min="6665" max="6665" width="7.5703125" style="104" customWidth="1"/>
    <col min="6666" max="6666" width="11.42578125" style="104"/>
    <col min="6667" max="6668" width="14.28515625" style="104" customWidth="1"/>
    <col min="6669" max="6669" width="20.85546875" style="104" customWidth="1"/>
    <col min="6670" max="6670" width="14.42578125" style="104" customWidth="1"/>
    <col min="6671" max="6671" width="15" style="104" customWidth="1"/>
    <col min="6672" max="6672" width="2.7109375" style="104" customWidth="1"/>
    <col min="6673" max="6673" width="11.7109375" style="104" customWidth="1"/>
    <col min="6674" max="6674" width="11.5703125" style="104" customWidth="1"/>
    <col min="6675" max="6675" width="2.28515625" style="104" customWidth="1"/>
    <col min="6676" max="6676" width="41" style="104" customWidth="1"/>
    <col min="6677" max="6677" width="14.28515625" style="104" customWidth="1"/>
    <col min="6678" max="6679" width="11.5703125" style="104" customWidth="1"/>
    <col min="6680" max="6680" width="21.85546875" style="104" customWidth="1"/>
    <col min="6681" max="6872" width="11.42578125" style="104"/>
    <col min="6873" max="6873" width="21.85546875" style="104" customWidth="1"/>
    <col min="6874" max="6874" width="13.85546875" style="104" customWidth="1"/>
    <col min="6875" max="6875" width="38.7109375" style="104" customWidth="1"/>
    <col min="6876" max="6876" width="3" style="104" bestFit="1" customWidth="1"/>
    <col min="6877" max="6877" width="32.28515625" style="104" customWidth="1"/>
    <col min="6878" max="6878" width="46.28515625" style="104" customWidth="1"/>
    <col min="6879" max="6879" width="19" style="104" customWidth="1"/>
    <col min="6880" max="6880" width="11.42578125" style="104"/>
    <col min="6881" max="6881" width="17.7109375" style="104" customWidth="1"/>
    <col min="6882" max="6882" width="11.42578125" style="104"/>
    <col min="6883" max="6883" width="22.28515625" style="104" customWidth="1"/>
    <col min="6884" max="6884" width="5.28515625" style="104" customWidth="1"/>
    <col min="6885" max="6885" width="36.28515625" style="104" customWidth="1"/>
    <col min="6886" max="6886" width="5.7109375" style="104" customWidth="1"/>
    <col min="6887" max="6887" width="11.42578125" style="104"/>
    <col min="6888" max="6888" width="20.7109375" style="104" customWidth="1"/>
    <col min="6889" max="6889" width="4.85546875" style="104" customWidth="1"/>
    <col min="6890" max="6890" width="11.42578125" style="104"/>
    <col min="6891" max="6891" width="24.7109375" style="104" customWidth="1"/>
    <col min="6892" max="6892" width="12.28515625" style="104" customWidth="1"/>
    <col min="6893" max="6893" width="11.42578125" style="104"/>
    <col min="6894" max="6894" width="3.42578125" style="104" customWidth="1"/>
    <col min="6895" max="6895" width="11.42578125" style="104"/>
    <col min="6896" max="6896" width="17.7109375" style="104" customWidth="1"/>
    <col min="6897" max="6897" width="3.42578125" style="104" customWidth="1"/>
    <col min="6898" max="6898" width="11.42578125" style="104"/>
    <col min="6899" max="6899" width="23.7109375" style="104" customWidth="1"/>
    <col min="6900" max="6900" width="10" style="104" customWidth="1"/>
    <col min="6901" max="6901" width="11.42578125" style="104"/>
    <col min="6902" max="6903" width="14.7109375" style="104" customWidth="1"/>
    <col min="6904" max="6904" width="12.85546875" style="104" customWidth="1"/>
    <col min="6905" max="6905" width="3.28515625" style="104" customWidth="1"/>
    <col min="6906" max="6906" width="30.28515625" style="104" customWidth="1"/>
    <col min="6907" max="6907" width="5" style="104" customWidth="1"/>
    <col min="6908" max="6908" width="11.42578125" style="104"/>
    <col min="6909" max="6909" width="14.28515625" style="104" customWidth="1"/>
    <col min="6910" max="6910" width="5.7109375" style="104" customWidth="1"/>
    <col min="6911" max="6911" width="11.42578125" style="104"/>
    <col min="6912" max="6912" width="17.28515625" style="104" customWidth="1"/>
    <col min="6913" max="6913" width="12.7109375" style="104" customWidth="1"/>
    <col min="6914" max="6914" width="11.42578125" style="104"/>
    <col min="6915" max="6915" width="5.28515625" style="104" customWidth="1"/>
    <col min="6916" max="6916" width="11.42578125" style="104"/>
    <col min="6917" max="6917" width="17" style="104" customWidth="1"/>
    <col min="6918" max="6918" width="6.28515625" style="104" customWidth="1"/>
    <col min="6919" max="6919" width="11.42578125" style="104"/>
    <col min="6920" max="6920" width="14.28515625" style="104" customWidth="1"/>
    <col min="6921" max="6921" width="7.5703125" style="104" customWidth="1"/>
    <col min="6922" max="6922" width="11.42578125" style="104"/>
    <col min="6923" max="6924" width="14.28515625" style="104" customWidth="1"/>
    <col min="6925" max="6925" width="20.85546875" style="104" customWidth="1"/>
    <col min="6926" max="6926" width="14.42578125" style="104" customWidth="1"/>
    <col min="6927" max="6927" width="15" style="104" customWidth="1"/>
    <col min="6928" max="6928" width="2.7109375" style="104" customWidth="1"/>
    <col min="6929" max="6929" width="11.7109375" style="104" customWidth="1"/>
    <col min="6930" max="6930" width="11.5703125" style="104" customWidth="1"/>
    <col min="6931" max="6931" width="2.28515625" style="104" customWidth="1"/>
    <col min="6932" max="6932" width="41" style="104" customWidth="1"/>
    <col min="6933" max="6933" width="14.28515625" style="104" customWidth="1"/>
    <col min="6934" max="6935" width="11.5703125" style="104" customWidth="1"/>
    <col min="6936" max="6936" width="21.85546875" style="104" customWidth="1"/>
    <col min="6937" max="7128" width="11.42578125" style="104"/>
    <col min="7129" max="7129" width="21.85546875" style="104" customWidth="1"/>
    <col min="7130" max="7130" width="13.85546875" style="104" customWidth="1"/>
    <col min="7131" max="7131" width="38.7109375" style="104" customWidth="1"/>
    <col min="7132" max="7132" width="3" style="104" bestFit="1" customWidth="1"/>
    <col min="7133" max="7133" width="32.28515625" style="104" customWidth="1"/>
    <col min="7134" max="7134" width="46.28515625" style="104" customWidth="1"/>
    <col min="7135" max="7135" width="19" style="104" customWidth="1"/>
    <col min="7136" max="7136" width="11.42578125" style="104"/>
    <col min="7137" max="7137" width="17.7109375" style="104" customWidth="1"/>
    <col min="7138" max="7138" width="11.42578125" style="104"/>
    <col min="7139" max="7139" width="22.28515625" style="104" customWidth="1"/>
    <col min="7140" max="7140" width="5.28515625" style="104" customWidth="1"/>
    <col min="7141" max="7141" width="36.28515625" style="104" customWidth="1"/>
    <col min="7142" max="7142" width="5.7109375" style="104" customWidth="1"/>
    <col min="7143" max="7143" width="11.42578125" style="104"/>
    <col min="7144" max="7144" width="20.7109375" style="104" customWidth="1"/>
    <col min="7145" max="7145" width="4.85546875" style="104" customWidth="1"/>
    <col min="7146" max="7146" width="11.42578125" style="104"/>
    <col min="7147" max="7147" width="24.7109375" style="104" customWidth="1"/>
    <col min="7148" max="7148" width="12.28515625" style="104" customWidth="1"/>
    <col min="7149" max="7149" width="11.42578125" style="104"/>
    <col min="7150" max="7150" width="3.42578125" style="104" customWidth="1"/>
    <col min="7151" max="7151" width="11.42578125" style="104"/>
    <col min="7152" max="7152" width="17.7109375" style="104" customWidth="1"/>
    <col min="7153" max="7153" width="3.42578125" style="104" customWidth="1"/>
    <col min="7154" max="7154" width="11.42578125" style="104"/>
    <col min="7155" max="7155" width="23.7109375" style="104" customWidth="1"/>
    <col min="7156" max="7156" width="10" style="104" customWidth="1"/>
    <col min="7157" max="7157" width="11.42578125" style="104"/>
    <col min="7158" max="7159" width="14.7109375" style="104" customWidth="1"/>
    <col min="7160" max="7160" width="12.85546875" style="104" customWidth="1"/>
    <col min="7161" max="7161" width="3.28515625" style="104" customWidth="1"/>
    <col min="7162" max="7162" width="30.28515625" style="104" customWidth="1"/>
    <col min="7163" max="7163" width="5" style="104" customWidth="1"/>
    <col min="7164" max="7164" width="11.42578125" style="104"/>
    <col min="7165" max="7165" width="14.28515625" style="104" customWidth="1"/>
    <col min="7166" max="7166" width="5.7109375" style="104" customWidth="1"/>
    <col min="7167" max="7167" width="11.42578125" style="104"/>
    <col min="7168" max="7168" width="17.28515625" style="104" customWidth="1"/>
    <col min="7169" max="7169" width="12.7109375" style="104" customWidth="1"/>
    <col min="7170" max="7170" width="11.42578125" style="104"/>
    <col min="7171" max="7171" width="5.28515625" style="104" customWidth="1"/>
    <col min="7172" max="7172" width="11.42578125" style="104"/>
    <col min="7173" max="7173" width="17" style="104" customWidth="1"/>
    <col min="7174" max="7174" width="6.28515625" style="104" customWidth="1"/>
    <col min="7175" max="7175" width="11.42578125" style="104"/>
    <col min="7176" max="7176" width="14.28515625" style="104" customWidth="1"/>
    <col min="7177" max="7177" width="7.5703125" style="104" customWidth="1"/>
    <col min="7178" max="7178" width="11.42578125" style="104"/>
    <col min="7179" max="7180" width="14.28515625" style="104" customWidth="1"/>
    <col min="7181" max="7181" width="20.85546875" style="104" customWidth="1"/>
    <col min="7182" max="7182" width="14.42578125" style="104" customWidth="1"/>
    <col min="7183" max="7183" width="15" style="104" customWidth="1"/>
    <col min="7184" max="7184" width="2.7109375" style="104" customWidth="1"/>
    <col min="7185" max="7185" width="11.7109375" style="104" customWidth="1"/>
    <col min="7186" max="7186" width="11.5703125" style="104" customWidth="1"/>
    <col min="7187" max="7187" width="2.28515625" style="104" customWidth="1"/>
    <col min="7188" max="7188" width="41" style="104" customWidth="1"/>
    <col min="7189" max="7189" width="14.28515625" style="104" customWidth="1"/>
    <col min="7190" max="7191" width="11.5703125" style="104" customWidth="1"/>
    <col min="7192" max="7192" width="21.85546875" style="104" customWidth="1"/>
    <col min="7193" max="7384" width="11.42578125" style="104"/>
    <col min="7385" max="7385" width="21.85546875" style="104" customWidth="1"/>
    <col min="7386" max="7386" width="13.85546875" style="104" customWidth="1"/>
    <col min="7387" max="7387" width="38.7109375" style="104" customWidth="1"/>
    <col min="7388" max="7388" width="3" style="104" bestFit="1" customWidth="1"/>
    <col min="7389" max="7389" width="32.28515625" style="104" customWidth="1"/>
    <col min="7390" max="7390" width="46.28515625" style="104" customWidth="1"/>
    <col min="7391" max="7391" width="19" style="104" customWidth="1"/>
    <col min="7392" max="7392" width="11.42578125" style="104"/>
    <col min="7393" max="7393" width="17.7109375" style="104" customWidth="1"/>
    <col min="7394" max="7394" width="11.42578125" style="104"/>
    <col min="7395" max="7395" width="22.28515625" style="104" customWidth="1"/>
    <col min="7396" max="7396" width="5.28515625" style="104" customWidth="1"/>
    <col min="7397" max="7397" width="36.28515625" style="104" customWidth="1"/>
    <col min="7398" max="7398" width="5.7109375" style="104" customWidth="1"/>
    <col min="7399" max="7399" width="11.42578125" style="104"/>
    <col min="7400" max="7400" width="20.7109375" style="104" customWidth="1"/>
    <col min="7401" max="7401" width="4.85546875" style="104" customWidth="1"/>
    <col min="7402" max="7402" width="11.42578125" style="104"/>
    <col min="7403" max="7403" width="24.7109375" style="104" customWidth="1"/>
    <col min="7404" max="7404" width="12.28515625" style="104" customWidth="1"/>
    <col min="7405" max="7405" width="11.42578125" style="104"/>
    <col min="7406" max="7406" width="3.42578125" style="104" customWidth="1"/>
    <col min="7407" max="7407" width="11.42578125" style="104"/>
    <col min="7408" max="7408" width="17.7109375" style="104" customWidth="1"/>
    <col min="7409" max="7409" width="3.42578125" style="104" customWidth="1"/>
    <col min="7410" max="7410" width="11.42578125" style="104"/>
    <col min="7411" max="7411" width="23.7109375" style="104" customWidth="1"/>
    <col min="7412" max="7412" width="10" style="104" customWidth="1"/>
    <col min="7413" max="7413" width="11.42578125" style="104"/>
    <col min="7414" max="7415" width="14.7109375" style="104" customWidth="1"/>
    <col min="7416" max="7416" width="12.85546875" style="104" customWidth="1"/>
    <col min="7417" max="7417" width="3.28515625" style="104" customWidth="1"/>
    <col min="7418" max="7418" width="30.28515625" style="104" customWidth="1"/>
    <col min="7419" max="7419" width="5" style="104" customWidth="1"/>
    <col min="7420" max="7420" width="11.42578125" style="104"/>
    <col min="7421" max="7421" width="14.28515625" style="104" customWidth="1"/>
    <col min="7422" max="7422" width="5.7109375" style="104" customWidth="1"/>
    <col min="7423" max="7423" width="11.42578125" style="104"/>
    <col min="7424" max="7424" width="17.28515625" style="104" customWidth="1"/>
    <col min="7425" max="7425" width="12.7109375" style="104" customWidth="1"/>
    <col min="7426" max="7426" width="11.42578125" style="104"/>
    <col min="7427" max="7427" width="5.28515625" style="104" customWidth="1"/>
    <col min="7428" max="7428" width="11.42578125" style="104"/>
    <col min="7429" max="7429" width="17" style="104" customWidth="1"/>
    <col min="7430" max="7430" width="6.28515625" style="104" customWidth="1"/>
    <col min="7431" max="7431" width="11.42578125" style="104"/>
    <col min="7432" max="7432" width="14.28515625" style="104" customWidth="1"/>
    <col min="7433" max="7433" width="7.5703125" style="104" customWidth="1"/>
    <col min="7434" max="7434" width="11.42578125" style="104"/>
    <col min="7435" max="7436" width="14.28515625" style="104" customWidth="1"/>
    <col min="7437" max="7437" width="20.85546875" style="104" customWidth="1"/>
    <col min="7438" max="7438" width="14.42578125" style="104" customWidth="1"/>
    <col min="7439" max="7439" width="15" style="104" customWidth="1"/>
    <col min="7440" max="7440" width="2.7109375" style="104" customWidth="1"/>
    <col min="7441" max="7441" width="11.7109375" style="104" customWidth="1"/>
    <col min="7442" max="7442" width="11.5703125" style="104" customWidth="1"/>
    <col min="7443" max="7443" width="2.28515625" style="104" customWidth="1"/>
    <col min="7444" max="7444" width="41" style="104" customWidth="1"/>
    <col min="7445" max="7445" width="14.28515625" style="104" customWidth="1"/>
    <col min="7446" max="7447" width="11.5703125" style="104" customWidth="1"/>
    <col min="7448" max="7448" width="21.85546875" style="104" customWidth="1"/>
    <col min="7449" max="7640" width="11.42578125" style="104"/>
    <col min="7641" max="7641" width="21.85546875" style="104" customWidth="1"/>
    <col min="7642" max="7642" width="13.85546875" style="104" customWidth="1"/>
    <col min="7643" max="7643" width="38.7109375" style="104" customWidth="1"/>
    <col min="7644" max="7644" width="3" style="104" bestFit="1" customWidth="1"/>
    <col min="7645" max="7645" width="32.28515625" style="104" customWidth="1"/>
    <col min="7646" max="7646" width="46.28515625" style="104" customWidth="1"/>
    <col min="7647" max="7647" width="19" style="104" customWidth="1"/>
    <col min="7648" max="7648" width="11.42578125" style="104"/>
    <col min="7649" max="7649" width="17.7109375" style="104" customWidth="1"/>
    <col min="7650" max="7650" width="11.42578125" style="104"/>
    <col min="7651" max="7651" width="22.28515625" style="104" customWidth="1"/>
    <col min="7652" max="7652" width="5.28515625" style="104" customWidth="1"/>
    <col min="7653" max="7653" width="36.28515625" style="104" customWidth="1"/>
    <col min="7654" max="7654" width="5.7109375" style="104" customWidth="1"/>
    <col min="7655" max="7655" width="11.42578125" style="104"/>
    <col min="7656" max="7656" width="20.7109375" style="104" customWidth="1"/>
    <col min="7657" max="7657" width="4.85546875" style="104" customWidth="1"/>
    <col min="7658" max="7658" width="11.42578125" style="104"/>
    <col min="7659" max="7659" width="24.7109375" style="104" customWidth="1"/>
    <col min="7660" max="7660" width="12.28515625" style="104" customWidth="1"/>
    <col min="7661" max="7661" width="11.42578125" style="104"/>
    <col min="7662" max="7662" width="3.42578125" style="104" customWidth="1"/>
    <col min="7663" max="7663" width="11.42578125" style="104"/>
    <col min="7664" max="7664" width="17.7109375" style="104" customWidth="1"/>
    <col min="7665" max="7665" width="3.42578125" style="104" customWidth="1"/>
    <col min="7666" max="7666" width="11.42578125" style="104"/>
    <col min="7667" max="7667" width="23.7109375" style="104" customWidth="1"/>
    <col min="7668" max="7668" width="10" style="104" customWidth="1"/>
    <col min="7669" max="7669" width="11.42578125" style="104"/>
    <col min="7670" max="7671" width="14.7109375" style="104" customWidth="1"/>
    <col min="7672" max="7672" width="12.85546875" style="104" customWidth="1"/>
    <col min="7673" max="7673" width="3.28515625" style="104" customWidth="1"/>
    <col min="7674" max="7674" width="30.28515625" style="104" customWidth="1"/>
    <col min="7675" max="7675" width="5" style="104" customWidth="1"/>
    <col min="7676" max="7676" width="11.42578125" style="104"/>
    <col min="7677" max="7677" width="14.28515625" style="104" customWidth="1"/>
    <col min="7678" max="7678" width="5.7109375" style="104" customWidth="1"/>
    <col min="7679" max="7679" width="11.42578125" style="104"/>
    <col min="7680" max="7680" width="17.28515625" style="104" customWidth="1"/>
    <col min="7681" max="7681" width="12.7109375" style="104" customWidth="1"/>
    <col min="7682" max="7682" width="11.42578125" style="104"/>
    <col min="7683" max="7683" width="5.28515625" style="104" customWidth="1"/>
    <col min="7684" max="7684" width="11.42578125" style="104"/>
    <col min="7685" max="7685" width="17" style="104" customWidth="1"/>
    <col min="7686" max="7686" width="6.28515625" style="104" customWidth="1"/>
    <col min="7687" max="7687" width="11.42578125" style="104"/>
    <col min="7688" max="7688" width="14.28515625" style="104" customWidth="1"/>
    <col min="7689" max="7689" width="7.5703125" style="104" customWidth="1"/>
    <col min="7690" max="7690" width="11.42578125" style="104"/>
    <col min="7691" max="7692" width="14.28515625" style="104" customWidth="1"/>
    <col min="7693" max="7693" width="20.85546875" style="104" customWidth="1"/>
    <col min="7694" max="7694" width="14.42578125" style="104" customWidth="1"/>
    <col min="7695" max="7695" width="15" style="104" customWidth="1"/>
    <col min="7696" max="7696" width="2.7109375" style="104" customWidth="1"/>
    <col min="7697" max="7697" width="11.7109375" style="104" customWidth="1"/>
    <col min="7698" max="7698" width="11.5703125" style="104" customWidth="1"/>
    <col min="7699" max="7699" width="2.28515625" style="104" customWidth="1"/>
    <col min="7700" max="7700" width="41" style="104" customWidth="1"/>
    <col min="7701" max="7701" width="14.28515625" style="104" customWidth="1"/>
    <col min="7702" max="7703" width="11.5703125" style="104" customWidth="1"/>
    <col min="7704" max="7704" width="21.85546875" style="104" customWidth="1"/>
    <col min="7705" max="7896" width="11.42578125" style="104"/>
    <col min="7897" max="7897" width="21.85546875" style="104" customWidth="1"/>
    <col min="7898" max="7898" width="13.85546875" style="104" customWidth="1"/>
    <col min="7899" max="7899" width="38.7109375" style="104" customWidth="1"/>
    <col min="7900" max="7900" width="3" style="104" bestFit="1" customWidth="1"/>
    <col min="7901" max="7901" width="32.28515625" style="104" customWidth="1"/>
    <col min="7902" max="7902" width="46.28515625" style="104" customWidth="1"/>
    <col min="7903" max="7903" width="19" style="104" customWidth="1"/>
    <col min="7904" max="7904" width="11.42578125" style="104"/>
    <col min="7905" max="7905" width="17.7109375" style="104" customWidth="1"/>
    <col min="7906" max="7906" width="11.42578125" style="104"/>
    <col min="7907" max="7907" width="22.28515625" style="104" customWidth="1"/>
    <col min="7908" max="7908" width="5.28515625" style="104" customWidth="1"/>
    <col min="7909" max="7909" width="36.28515625" style="104" customWidth="1"/>
    <col min="7910" max="7910" width="5.7109375" style="104" customWidth="1"/>
    <col min="7911" max="7911" width="11.42578125" style="104"/>
    <col min="7912" max="7912" width="20.7109375" style="104" customWidth="1"/>
    <col min="7913" max="7913" width="4.85546875" style="104" customWidth="1"/>
    <col min="7914" max="7914" width="11.42578125" style="104"/>
    <col min="7915" max="7915" width="24.7109375" style="104" customWidth="1"/>
    <col min="7916" max="7916" width="12.28515625" style="104" customWidth="1"/>
    <col min="7917" max="7917" width="11.42578125" style="104"/>
    <col min="7918" max="7918" width="3.42578125" style="104" customWidth="1"/>
    <col min="7919" max="7919" width="11.42578125" style="104"/>
    <col min="7920" max="7920" width="17.7109375" style="104" customWidth="1"/>
    <col min="7921" max="7921" width="3.42578125" style="104" customWidth="1"/>
    <col min="7922" max="7922" width="11.42578125" style="104"/>
    <col min="7923" max="7923" width="23.7109375" style="104" customWidth="1"/>
    <col min="7924" max="7924" width="10" style="104" customWidth="1"/>
    <col min="7925" max="7925" width="11.42578125" style="104"/>
    <col min="7926" max="7927" width="14.7109375" style="104" customWidth="1"/>
    <col min="7928" max="7928" width="12.85546875" style="104" customWidth="1"/>
    <col min="7929" max="7929" width="3.28515625" style="104" customWidth="1"/>
    <col min="7930" max="7930" width="30.28515625" style="104" customWidth="1"/>
    <col min="7931" max="7931" width="5" style="104" customWidth="1"/>
    <col min="7932" max="7932" width="11.42578125" style="104"/>
    <col min="7933" max="7933" width="14.28515625" style="104" customWidth="1"/>
    <col min="7934" max="7934" width="5.7109375" style="104" customWidth="1"/>
    <col min="7935" max="7935" width="11.42578125" style="104"/>
    <col min="7936" max="7936" width="17.28515625" style="104" customWidth="1"/>
    <col min="7937" max="7937" width="12.7109375" style="104" customWidth="1"/>
    <col min="7938" max="7938" width="11.42578125" style="104"/>
    <col min="7939" max="7939" width="5.28515625" style="104" customWidth="1"/>
    <col min="7940" max="7940" width="11.42578125" style="104"/>
    <col min="7941" max="7941" width="17" style="104" customWidth="1"/>
    <col min="7942" max="7942" width="6.28515625" style="104" customWidth="1"/>
    <col min="7943" max="7943" width="11.42578125" style="104"/>
    <col min="7944" max="7944" width="14.28515625" style="104" customWidth="1"/>
    <col min="7945" max="7945" width="7.5703125" style="104" customWidth="1"/>
    <col min="7946" max="7946" width="11.42578125" style="104"/>
    <col min="7947" max="7948" width="14.28515625" style="104" customWidth="1"/>
    <col min="7949" max="7949" width="20.85546875" style="104" customWidth="1"/>
    <col min="7950" max="7950" width="14.42578125" style="104" customWidth="1"/>
    <col min="7951" max="7951" width="15" style="104" customWidth="1"/>
    <col min="7952" max="7952" width="2.7109375" style="104" customWidth="1"/>
    <col min="7953" max="7953" width="11.7109375" style="104" customWidth="1"/>
    <col min="7954" max="7954" width="11.5703125" style="104" customWidth="1"/>
    <col min="7955" max="7955" width="2.28515625" style="104" customWidth="1"/>
    <col min="7956" max="7956" width="41" style="104" customWidth="1"/>
    <col min="7957" max="7957" width="14.28515625" style="104" customWidth="1"/>
    <col min="7958" max="7959" width="11.5703125" style="104" customWidth="1"/>
    <col min="7960" max="7960" width="21.85546875" style="104" customWidth="1"/>
    <col min="7961" max="8152" width="11.42578125" style="104"/>
    <col min="8153" max="8153" width="21.85546875" style="104" customWidth="1"/>
    <col min="8154" max="8154" width="13.85546875" style="104" customWidth="1"/>
    <col min="8155" max="8155" width="38.7109375" style="104" customWidth="1"/>
    <col min="8156" max="8156" width="3" style="104" bestFit="1" customWidth="1"/>
    <col min="8157" max="8157" width="32.28515625" style="104" customWidth="1"/>
    <col min="8158" max="8158" width="46.28515625" style="104" customWidth="1"/>
    <col min="8159" max="8159" width="19" style="104" customWidth="1"/>
    <col min="8160" max="8160" width="11.42578125" style="104"/>
    <col min="8161" max="8161" width="17.7109375" style="104" customWidth="1"/>
    <col min="8162" max="8162" width="11.42578125" style="104"/>
    <col min="8163" max="8163" width="22.28515625" style="104" customWidth="1"/>
    <col min="8164" max="8164" width="5.28515625" style="104" customWidth="1"/>
    <col min="8165" max="8165" width="36.28515625" style="104" customWidth="1"/>
    <col min="8166" max="8166" width="5.7109375" style="104" customWidth="1"/>
    <col min="8167" max="8167" width="11.42578125" style="104"/>
    <col min="8168" max="8168" width="20.7109375" style="104" customWidth="1"/>
    <col min="8169" max="8169" width="4.85546875" style="104" customWidth="1"/>
    <col min="8170" max="8170" width="11.42578125" style="104"/>
    <col min="8171" max="8171" width="24.7109375" style="104" customWidth="1"/>
    <col min="8172" max="8172" width="12.28515625" style="104" customWidth="1"/>
    <col min="8173" max="8173" width="11.42578125" style="104"/>
    <col min="8174" max="8174" width="3.42578125" style="104" customWidth="1"/>
    <col min="8175" max="8175" width="11.42578125" style="104"/>
    <col min="8176" max="8176" width="17.7109375" style="104" customWidth="1"/>
    <col min="8177" max="8177" width="3.42578125" style="104" customWidth="1"/>
    <col min="8178" max="8178" width="11.42578125" style="104"/>
    <col min="8179" max="8179" width="23.7109375" style="104" customWidth="1"/>
    <col min="8180" max="8180" width="10" style="104" customWidth="1"/>
    <col min="8181" max="8181" width="11.42578125" style="104"/>
    <col min="8182" max="8183" width="14.7109375" style="104" customWidth="1"/>
    <col min="8184" max="8184" width="12.85546875" style="104" customWidth="1"/>
    <col min="8185" max="8185" width="3.28515625" style="104" customWidth="1"/>
    <col min="8186" max="8186" width="30.28515625" style="104" customWidth="1"/>
    <col min="8187" max="8187" width="5" style="104" customWidth="1"/>
    <col min="8188" max="8188" width="11.42578125" style="104"/>
    <col min="8189" max="8189" width="14.28515625" style="104" customWidth="1"/>
    <col min="8190" max="8190" width="5.7109375" style="104" customWidth="1"/>
    <col min="8191" max="8191" width="11.42578125" style="104"/>
    <col min="8192" max="8192" width="17.28515625" style="104" customWidth="1"/>
    <col min="8193" max="8193" width="12.7109375" style="104" customWidth="1"/>
    <col min="8194" max="8194" width="11.42578125" style="104"/>
    <col min="8195" max="8195" width="5.28515625" style="104" customWidth="1"/>
    <col min="8196" max="8196" width="11.42578125" style="104"/>
    <col min="8197" max="8197" width="17" style="104" customWidth="1"/>
    <col min="8198" max="8198" width="6.28515625" style="104" customWidth="1"/>
    <col min="8199" max="8199" width="11.42578125" style="104"/>
    <col min="8200" max="8200" width="14.28515625" style="104" customWidth="1"/>
    <col min="8201" max="8201" width="7.5703125" style="104" customWidth="1"/>
    <col min="8202" max="8202" width="11.42578125" style="104"/>
    <col min="8203" max="8204" width="14.28515625" style="104" customWidth="1"/>
    <col min="8205" max="8205" width="20.85546875" style="104" customWidth="1"/>
    <col min="8206" max="8206" width="14.42578125" style="104" customWidth="1"/>
    <col min="8207" max="8207" width="15" style="104" customWidth="1"/>
    <col min="8208" max="8208" width="2.7109375" style="104" customWidth="1"/>
    <col min="8209" max="8209" width="11.7109375" style="104" customWidth="1"/>
    <col min="8210" max="8210" width="11.5703125" style="104" customWidth="1"/>
    <col min="8211" max="8211" width="2.28515625" style="104" customWidth="1"/>
    <col min="8212" max="8212" width="41" style="104" customWidth="1"/>
    <col min="8213" max="8213" width="14.28515625" style="104" customWidth="1"/>
    <col min="8214" max="8215" width="11.5703125" style="104" customWidth="1"/>
    <col min="8216" max="8216" width="21.85546875" style="104" customWidth="1"/>
    <col min="8217" max="8408" width="11.42578125" style="104"/>
    <col min="8409" max="8409" width="21.85546875" style="104" customWidth="1"/>
    <col min="8410" max="8410" width="13.85546875" style="104" customWidth="1"/>
    <col min="8411" max="8411" width="38.7109375" style="104" customWidth="1"/>
    <col min="8412" max="8412" width="3" style="104" bestFit="1" customWidth="1"/>
    <col min="8413" max="8413" width="32.28515625" style="104" customWidth="1"/>
    <col min="8414" max="8414" width="46.28515625" style="104" customWidth="1"/>
    <col min="8415" max="8415" width="19" style="104" customWidth="1"/>
    <col min="8416" max="8416" width="11.42578125" style="104"/>
    <col min="8417" max="8417" width="17.7109375" style="104" customWidth="1"/>
    <col min="8418" max="8418" width="11.42578125" style="104"/>
    <col min="8419" max="8419" width="22.28515625" style="104" customWidth="1"/>
    <col min="8420" max="8420" width="5.28515625" style="104" customWidth="1"/>
    <col min="8421" max="8421" width="36.28515625" style="104" customWidth="1"/>
    <col min="8422" max="8422" width="5.7109375" style="104" customWidth="1"/>
    <col min="8423" max="8423" width="11.42578125" style="104"/>
    <col min="8424" max="8424" width="20.7109375" style="104" customWidth="1"/>
    <col min="8425" max="8425" width="4.85546875" style="104" customWidth="1"/>
    <col min="8426" max="8426" width="11.42578125" style="104"/>
    <col min="8427" max="8427" width="24.7109375" style="104" customWidth="1"/>
    <col min="8428" max="8428" width="12.28515625" style="104" customWidth="1"/>
    <col min="8429" max="8429" width="11.42578125" style="104"/>
    <col min="8430" max="8430" width="3.42578125" style="104" customWidth="1"/>
    <col min="8431" max="8431" width="11.42578125" style="104"/>
    <col min="8432" max="8432" width="17.7109375" style="104" customWidth="1"/>
    <col min="8433" max="8433" width="3.42578125" style="104" customWidth="1"/>
    <col min="8434" max="8434" width="11.42578125" style="104"/>
    <col min="8435" max="8435" width="23.7109375" style="104" customWidth="1"/>
    <col min="8436" max="8436" width="10" style="104" customWidth="1"/>
    <col min="8437" max="8437" width="11.42578125" style="104"/>
    <col min="8438" max="8439" width="14.7109375" style="104" customWidth="1"/>
    <col min="8440" max="8440" width="12.85546875" style="104" customWidth="1"/>
    <col min="8441" max="8441" width="3.28515625" style="104" customWidth="1"/>
    <col min="8442" max="8442" width="30.28515625" style="104" customWidth="1"/>
    <col min="8443" max="8443" width="5" style="104" customWidth="1"/>
    <col min="8444" max="8444" width="11.42578125" style="104"/>
    <col min="8445" max="8445" width="14.28515625" style="104" customWidth="1"/>
    <col min="8446" max="8446" width="5.7109375" style="104" customWidth="1"/>
    <col min="8447" max="8447" width="11.42578125" style="104"/>
    <col min="8448" max="8448" width="17.28515625" style="104" customWidth="1"/>
    <col min="8449" max="8449" width="12.7109375" style="104" customWidth="1"/>
    <col min="8450" max="8450" width="11.42578125" style="104"/>
    <col min="8451" max="8451" width="5.28515625" style="104" customWidth="1"/>
    <col min="8452" max="8452" width="11.42578125" style="104"/>
    <col min="8453" max="8453" width="17" style="104" customWidth="1"/>
    <col min="8454" max="8454" width="6.28515625" style="104" customWidth="1"/>
    <col min="8455" max="8455" width="11.42578125" style="104"/>
    <col min="8456" max="8456" width="14.28515625" style="104" customWidth="1"/>
    <col min="8457" max="8457" width="7.5703125" style="104" customWidth="1"/>
    <col min="8458" max="8458" width="11.42578125" style="104"/>
    <col min="8459" max="8460" width="14.28515625" style="104" customWidth="1"/>
    <col min="8461" max="8461" width="20.85546875" style="104" customWidth="1"/>
    <col min="8462" max="8462" width="14.42578125" style="104" customWidth="1"/>
    <col min="8463" max="8463" width="15" style="104" customWidth="1"/>
    <col min="8464" max="8464" width="2.7109375" style="104" customWidth="1"/>
    <col min="8465" max="8465" width="11.7109375" style="104" customWidth="1"/>
    <col min="8466" max="8466" width="11.5703125" style="104" customWidth="1"/>
    <col min="8467" max="8467" width="2.28515625" style="104" customWidth="1"/>
    <col min="8468" max="8468" width="41" style="104" customWidth="1"/>
    <col min="8469" max="8469" width="14.28515625" style="104" customWidth="1"/>
    <col min="8470" max="8471" width="11.5703125" style="104" customWidth="1"/>
    <col min="8472" max="8472" width="21.85546875" style="104" customWidth="1"/>
    <col min="8473" max="8664" width="11.42578125" style="104"/>
    <col min="8665" max="8665" width="21.85546875" style="104" customWidth="1"/>
    <col min="8666" max="8666" width="13.85546875" style="104" customWidth="1"/>
    <col min="8667" max="8667" width="38.7109375" style="104" customWidth="1"/>
    <col min="8668" max="8668" width="3" style="104" bestFit="1" customWidth="1"/>
    <col min="8669" max="8669" width="32.28515625" style="104" customWidth="1"/>
    <col min="8670" max="8670" width="46.28515625" style="104" customWidth="1"/>
    <col min="8671" max="8671" width="19" style="104" customWidth="1"/>
    <col min="8672" max="8672" width="11.42578125" style="104"/>
    <col min="8673" max="8673" width="17.7109375" style="104" customWidth="1"/>
    <col min="8674" max="8674" width="11.42578125" style="104"/>
    <col min="8675" max="8675" width="22.28515625" style="104" customWidth="1"/>
    <col min="8676" max="8676" width="5.28515625" style="104" customWidth="1"/>
    <col min="8677" max="8677" width="36.28515625" style="104" customWidth="1"/>
    <col min="8678" max="8678" width="5.7109375" style="104" customWidth="1"/>
    <col min="8679" max="8679" width="11.42578125" style="104"/>
    <col min="8680" max="8680" width="20.7109375" style="104" customWidth="1"/>
    <col min="8681" max="8681" width="4.85546875" style="104" customWidth="1"/>
    <col min="8682" max="8682" width="11.42578125" style="104"/>
    <col min="8683" max="8683" width="24.7109375" style="104" customWidth="1"/>
    <col min="8684" max="8684" width="12.28515625" style="104" customWidth="1"/>
    <col min="8685" max="8685" width="11.42578125" style="104"/>
    <col min="8686" max="8686" width="3.42578125" style="104" customWidth="1"/>
    <col min="8687" max="8687" width="11.42578125" style="104"/>
    <col min="8688" max="8688" width="17.7109375" style="104" customWidth="1"/>
    <col min="8689" max="8689" width="3.42578125" style="104" customWidth="1"/>
    <col min="8690" max="8690" width="11.42578125" style="104"/>
    <col min="8691" max="8691" width="23.7109375" style="104" customWidth="1"/>
    <col min="8692" max="8692" width="10" style="104" customWidth="1"/>
    <col min="8693" max="8693" width="11.42578125" style="104"/>
    <col min="8694" max="8695" width="14.7109375" style="104" customWidth="1"/>
    <col min="8696" max="8696" width="12.85546875" style="104" customWidth="1"/>
    <col min="8697" max="8697" width="3.28515625" style="104" customWidth="1"/>
    <col min="8698" max="8698" width="30.28515625" style="104" customWidth="1"/>
    <col min="8699" max="8699" width="5" style="104" customWidth="1"/>
    <col min="8700" max="8700" width="11.42578125" style="104"/>
    <col min="8701" max="8701" width="14.28515625" style="104" customWidth="1"/>
    <col min="8702" max="8702" width="5.7109375" style="104" customWidth="1"/>
    <col min="8703" max="8703" width="11.42578125" style="104"/>
    <col min="8704" max="8704" width="17.28515625" style="104" customWidth="1"/>
    <col min="8705" max="8705" width="12.7109375" style="104" customWidth="1"/>
    <col min="8706" max="8706" width="11.42578125" style="104"/>
    <col min="8707" max="8707" width="5.28515625" style="104" customWidth="1"/>
    <col min="8708" max="8708" width="11.42578125" style="104"/>
    <col min="8709" max="8709" width="17" style="104" customWidth="1"/>
    <col min="8710" max="8710" width="6.28515625" style="104" customWidth="1"/>
    <col min="8711" max="8711" width="11.42578125" style="104"/>
    <col min="8712" max="8712" width="14.28515625" style="104" customWidth="1"/>
    <col min="8713" max="8713" width="7.5703125" style="104" customWidth="1"/>
    <col min="8714" max="8714" width="11.42578125" style="104"/>
    <col min="8715" max="8716" width="14.28515625" style="104" customWidth="1"/>
    <col min="8717" max="8717" width="20.85546875" style="104" customWidth="1"/>
    <col min="8718" max="8718" width="14.42578125" style="104" customWidth="1"/>
    <col min="8719" max="8719" width="15" style="104" customWidth="1"/>
    <col min="8720" max="8720" width="2.7109375" style="104" customWidth="1"/>
    <col min="8721" max="8721" width="11.7109375" style="104" customWidth="1"/>
    <col min="8722" max="8722" width="11.5703125" style="104" customWidth="1"/>
    <col min="8723" max="8723" width="2.28515625" style="104" customWidth="1"/>
    <col min="8724" max="8724" width="41" style="104" customWidth="1"/>
    <col min="8725" max="8725" width="14.28515625" style="104" customWidth="1"/>
    <col min="8726" max="8727" width="11.5703125" style="104" customWidth="1"/>
    <col min="8728" max="8728" width="21.85546875" style="104" customWidth="1"/>
    <col min="8729" max="8920" width="11.42578125" style="104"/>
    <col min="8921" max="8921" width="21.85546875" style="104" customWidth="1"/>
    <col min="8922" max="8922" width="13.85546875" style="104" customWidth="1"/>
    <col min="8923" max="8923" width="38.7109375" style="104" customWidth="1"/>
    <col min="8924" max="8924" width="3" style="104" bestFit="1" customWidth="1"/>
    <col min="8925" max="8925" width="32.28515625" style="104" customWidth="1"/>
    <col min="8926" max="8926" width="46.28515625" style="104" customWidth="1"/>
    <col min="8927" max="8927" width="19" style="104" customWidth="1"/>
    <col min="8928" max="8928" width="11.42578125" style="104"/>
    <col min="8929" max="8929" width="17.7109375" style="104" customWidth="1"/>
    <col min="8930" max="8930" width="11.42578125" style="104"/>
    <col min="8931" max="8931" width="22.28515625" style="104" customWidth="1"/>
    <col min="8932" max="8932" width="5.28515625" style="104" customWidth="1"/>
    <col min="8933" max="8933" width="36.28515625" style="104" customWidth="1"/>
    <col min="8934" max="8934" width="5.7109375" style="104" customWidth="1"/>
    <col min="8935" max="8935" width="11.42578125" style="104"/>
    <col min="8936" max="8936" width="20.7109375" style="104" customWidth="1"/>
    <col min="8937" max="8937" width="4.85546875" style="104" customWidth="1"/>
    <col min="8938" max="8938" width="11.42578125" style="104"/>
    <col min="8939" max="8939" width="24.7109375" style="104" customWidth="1"/>
    <col min="8940" max="8940" width="12.28515625" style="104" customWidth="1"/>
    <col min="8941" max="8941" width="11.42578125" style="104"/>
    <col min="8942" max="8942" width="3.42578125" style="104" customWidth="1"/>
    <col min="8943" max="8943" width="11.42578125" style="104"/>
    <col min="8944" max="8944" width="17.7109375" style="104" customWidth="1"/>
    <col min="8945" max="8945" width="3.42578125" style="104" customWidth="1"/>
    <col min="8946" max="8946" width="11.42578125" style="104"/>
    <col min="8947" max="8947" width="23.7109375" style="104" customWidth="1"/>
    <col min="8948" max="8948" width="10" style="104" customWidth="1"/>
    <col min="8949" max="8949" width="11.42578125" style="104"/>
    <col min="8950" max="8951" width="14.7109375" style="104" customWidth="1"/>
    <col min="8952" max="8952" width="12.85546875" style="104" customWidth="1"/>
    <col min="8953" max="8953" width="3.28515625" style="104" customWidth="1"/>
    <col min="8954" max="8954" width="30.28515625" style="104" customWidth="1"/>
    <col min="8955" max="8955" width="5" style="104" customWidth="1"/>
    <col min="8956" max="8956" width="11.42578125" style="104"/>
    <col min="8957" max="8957" width="14.28515625" style="104" customWidth="1"/>
    <col min="8958" max="8958" width="5.7109375" style="104" customWidth="1"/>
    <col min="8959" max="8959" width="11.42578125" style="104"/>
    <col min="8960" max="8960" width="17.28515625" style="104" customWidth="1"/>
    <col min="8961" max="8961" width="12.7109375" style="104" customWidth="1"/>
    <col min="8962" max="8962" width="11.42578125" style="104"/>
    <col min="8963" max="8963" width="5.28515625" style="104" customWidth="1"/>
    <col min="8964" max="8964" width="11.42578125" style="104"/>
    <col min="8965" max="8965" width="17" style="104" customWidth="1"/>
    <col min="8966" max="8966" width="6.28515625" style="104" customWidth="1"/>
    <col min="8967" max="8967" width="11.42578125" style="104"/>
    <col min="8968" max="8968" width="14.28515625" style="104" customWidth="1"/>
    <col min="8969" max="8969" width="7.5703125" style="104" customWidth="1"/>
    <col min="8970" max="8970" width="11.42578125" style="104"/>
    <col min="8971" max="8972" width="14.28515625" style="104" customWidth="1"/>
    <col min="8973" max="8973" width="20.85546875" style="104" customWidth="1"/>
    <col min="8974" max="8974" width="14.42578125" style="104" customWidth="1"/>
    <col min="8975" max="8975" width="15" style="104" customWidth="1"/>
    <col min="8976" max="8976" width="2.7109375" style="104" customWidth="1"/>
    <col min="8977" max="8977" width="11.7109375" style="104" customWidth="1"/>
    <col min="8978" max="8978" width="11.5703125" style="104" customWidth="1"/>
    <col min="8979" max="8979" width="2.28515625" style="104" customWidth="1"/>
    <col min="8980" max="8980" width="41" style="104" customWidth="1"/>
    <col min="8981" max="8981" width="14.28515625" style="104" customWidth="1"/>
    <col min="8982" max="8983" width="11.5703125" style="104" customWidth="1"/>
    <col min="8984" max="8984" width="21.85546875" style="104" customWidth="1"/>
    <col min="8985" max="9176" width="11.42578125" style="104"/>
    <col min="9177" max="9177" width="21.85546875" style="104" customWidth="1"/>
    <col min="9178" max="9178" width="13.85546875" style="104" customWidth="1"/>
    <col min="9179" max="9179" width="38.7109375" style="104" customWidth="1"/>
    <col min="9180" max="9180" width="3" style="104" bestFit="1" customWidth="1"/>
    <col min="9181" max="9181" width="32.28515625" style="104" customWidth="1"/>
    <col min="9182" max="9182" width="46.28515625" style="104" customWidth="1"/>
    <col min="9183" max="9183" width="19" style="104" customWidth="1"/>
    <col min="9184" max="9184" width="11.42578125" style="104"/>
    <col min="9185" max="9185" width="17.7109375" style="104" customWidth="1"/>
    <col min="9186" max="9186" width="11.42578125" style="104"/>
    <col min="9187" max="9187" width="22.28515625" style="104" customWidth="1"/>
    <col min="9188" max="9188" width="5.28515625" style="104" customWidth="1"/>
    <col min="9189" max="9189" width="36.28515625" style="104" customWidth="1"/>
    <col min="9190" max="9190" width="5.7109375" style="104" customWidth="1"/>
    <col min="9191" max="9191" width="11.42578125" style="104"/>
    <col min="9192" max="9192" width="20.7109375" style="104" customWidth="1"/>
    <col min="9193" max="9193" width="4.85546875" style="104" customWidth="1"/>
    <col min="9194" max="9194" width="11.42578125" style="104"/>
    <col min="9195" max="9195" width="24.7109375" style="104" customWidth="1"/>
    <col min="9196" max="9196" width="12.28515625" style="104" customWidth="1"/>
    <col min="9197" max="9197" width="11.42578125" style="104"/>
    <col min="9198" max="9198" width="3.42578125" style="104" customWidth="1"/>
    <col min="9199" max="9199" width="11.42578125" style="104"/>
    <col min="9200" max="9200" width="17.7109375" style="104" customWidth="1"/>
    <col min="9201" max="9201" width="3.42578125" style="104" customWidth="1"/>
    <col min="9202" max="9202" width="11.42578125" style="104"/>
    <col min="9203" max="9203" width="23.7109375" style="104" customWidth="1"/>
    <col min="9204" max="9204" width="10" style="104" customWidth="1"/>
    <col min="9205" max="9205" width="11.42578125" style="104"/>
    <col min="9206" max="9207" width="14.7109375" style="104" customWidth="1"/>
    <col min="9208" max="9208" width="12.85546875" style="104" customWidth="1"/>
    <col min="9209" max="9209" width="3.28515625" style="104" customWidth="1"/>
    <col min="9210" max="9210" width="30.28515625" style="104" customWidth="1"/>
    <col min="9211" max="9211" width="5" style="104" customWidth="1"/>
    <col min="9212" max="9212" width="11.42578125" style="104"/>
    <col min="9213" max="9213" width="14.28515625" style="104" customWidth="1"/>
    <col min="9214" max="9214" width="5.7109375" style="104" customWidth="1"/>
    <col min="9215" max="9215" width="11.42578125" style="104"/>
    <col min="9216" max="9216" width="17.28515625" style="104" customWidth="1"/>
    <col min="9217" max="9217" width="12.7109375" style="104" customWidth="1"/>
    <col min="9218" max="9218" width="11.42578125" style="104"/>
    <col min="9219" max="9219" width="5.28515625" style="104" customWidth="1"/>
    <col min="9220" max="9220" width="11.42578125" style="104"/>
    <col min="9221" max="9221" width="17" style="104" customWidth="1"/>
    <col min="9222" max="9222" width="6.28515625" style="104" customWidth="1"/>
    <col min="9223" max="9223" width="11.42578125" style="104"/>
    <col min="9224" max="9224" width="14.28515625" style="104" customWidth="1"/>
    <col min="9225" max="9225" width="7.5703125" style="104" customWidth="1"/>
    <col min="9226" max="9226" width="11.42578125" style="104"/>
    <col min="9227" max="9228" width="14.28515625" style="104" customWidth="1"/>
    <col min="9229" max="9229" width="20.85546875" style="104" customWidth="1"/>
    <col min="9230" max="9230" width="14.42578125" style="104" customWidth="1"/>
    <col min="9231" max="9231" width="15" style="104" customWidth="1"/>
    <col min="9232" max="9232" width="2.7109375" style="104" customWidth="1"/>
    <col min="9233" max="9233" width="11.7109375" style="104" customWidth="1"/>
    <col min="9234" max="9234" width="11.5703125" style="104" customWidth="1"/>
    <col min="9235" max="9235" width="2.28515625" style="104" customWidth="1"/>
    <col min="9236" max="9236" width="41" style="104" customWidth="1"/>
    <col min="9237" max="9237" width="14.28515625" style="104" customWidth="1"/>
    <col min="9238" max="9239" width="11.5703125" style="104" customWidth="1"/>
    <col min="9240" max="9240" width="21.85546875" style="104" customWidth="1"/>
    <col min="9241" max="9432" width="11.42578125" style="104"/>
    <col min="9433" max="9433" width="21.85546875" style="104" customWidth="1"/>
    <col min="9434" max="9434" width="13.85546875" style="104" customWidth="1"/>
    <col min="9435" max="9435" width="38.7109375" style="104" customWidth="1"/>
    <col min="9436" max="9436" width="3" style="104" bestFit="1" customWidth="1"/>
    <col min="9437" max="9437" width="32.28515625" style="104" customWidth="1"/>
    <col min="9438" max="9438" width="46.28515625" style="104" customWidth="1"/>
    <col min="9439" max="9439" width="19" style="104" customWidth="1"/>
    <col min="9440" max="9440" width="11.42578125" style="104"/>
    <col min="9441" max="9441" width="17.7109375" style="104" customWidth="1"/>
    <col min="9442" max="9442" width="11.42578125" style="104"/>
    <col min="9443" max="9443" width="22.28515625" style="104" customWidth="1"/>
    <col min="9444" max="9444" width="5.28515625" style="104" customWidth="1"/>
    <col min="9445" max="9445" width="36.28515625" style="104" customWidth="1"/>
    <col min="9446" max="9446" width="5.7109375" style="104" customWidth="1"/>
    <col min="9447" max="9447" width="11.42578125" style="104"/>
    <col min="9448" max="9448" width="20.7109375" style="104" customWidth="1"/>
    <col min="9449" max="9449" width="4.85546875" style="104" customWidth="1"/>
    <col min="9450" max="9450" width="11.42578125" style="104"/>
    <col min="9451" max="9451" width="24.7109375" style="104" customWidth="1"/>
    <col min="9452" max="9452" width="12.28515625" style="104" customWidth="1"/>
    <col min="9453" max="9453" width="11.42578125" style="104"/>
    <col min="9454" max="9454" width="3.42578125" style="104" customWidth="1"/>
    <col min="9455" max="9455" width="11.42578125" style="104"/>
    <col min="9456" max="9456" width="17.7109375" style="104" customWidth="1"/>
    <col min="9457" max="9457" width="3.42578125" style="104" customWidth="1"/>
    <col min="9458" max="9458" width="11.42578125" style="104"/>
    <col min="9459" max="9459" width="23.7109375" style="104" customWidth="1"/>
    <col min="9460" max="9460" width="10" style="104" customWidth="1"/>
    <col min="9461" max="9461" width="11.42578125" style="104"/>
    <col min="9462" max="9463" width="14.7109375" style="104" customWidth="1"/>
    <col min="9464" max="9464" width="12.85546875" style="104" customWidth="1"/>
    <col min="9465" max="9465" width="3.28515625" style="104" customWidth="1"/>
    <col min="9466" max="9466" width="30.28515625" style="104" customWidth="1"/>
    <col min="9467" max="9467" width="5" style="104" customWidth="1"/>
    <col min="9468" max="9468" width="11.42578125" style="104"/>
    <col min="9469" max="9469" width="14.28515625" style="104" customWidth="1"/>
    <col min="9470" max="9470" width="5.7109375" style="104" customWidth="1"/>
    <col min="9471" max="9471" width="11.42578125" style="104"/>
    <col min="9472" max="9472" width="17.28515625" style="104" customWidth="1"/>
    <col min="9473" max="9473" width="12.7109375" style="104" customWidth="1"/>
    <col min="9474" max="9474" width="11.42578125" style="104"/>
    <col min="9475" max="9475" width="5.28515625" style="104" customWidth="1"/>
    <col min="9476" max="9476" width="11.42578125" style="104"/>
    <col min="9477" max="9477" width="17" style="104" customWidth="1"/>
    <col min="9478" max="9478" width="6.28515625" style="104" customWidth="1"/>
    <col min="9479" max="9479" width="11.42578125" style="104"/>
    <col min="9480" max="9480" width="14.28515625" style="104" customWidth="1"/>
    <col min="9481" max="9481" width="7.5703125" style="104" customWidth="1"/>
    <col min="9482" max="9482" width="11.42578125" style="104"/>
    <col min="9483" max="9484" width="14.28515625" style="104" customWidth="1"/>
    <col min="9485" max="9485" width="20.85546875" style="104" customWidth="1"/>
    <col min="9486" max="9486" width="14.42578125" style="104" customWidth="1"/>
    <col min="9487" max="9487" width="15" style="104" customWidth="1"/>
    <col min="9488" max="9488" width="2.7109375" style="104" customWidth="1"/>
    <col min="9489" max="9489" width="11.7109375" style="104" customWidth="1"/>
    <col min="9490" max="9490" width="11.5703125" style="104" customWidth="1"/>
    <col min="9491" max="9491" width="2.28515625" style="104" customWidth="1"/>
    <col min="9492" max="9492" width="41" style="104" customWidth="1"/>
    <col min="9493" max="9493" width="14.28515625" style="104" customWidth="1"/>
    <col min="9494" max="9495" width="11.5703125" style="104" customWidth="1"/>
    <col min="9496" max="9496" width="21.85546875" style="104" customWidth="1"/>
    <col min="9497" max="9688" width="11.42578125" style="104"/>
    <col min="9689" max="9689" width="21.85546875" style="104" customWidth="1"/>
    <col min="9690" max="9690" width="13.85546875" style="104" customWidth="1"/>
    <col min="9691" max="9691" width="38.7109375" style="104" customWidth="1"/>
    <col min="9692" max="9692" width="3" style="104" bestFit="1" customWidth="1"/>
    <col min="9693" max="9693" width="32.28515625" style="104" customWidth="1"/>
    <col min="9694" max="9694" width="46.28515625" style="104" customWidth="1"/>
    <col min="9695" max="9695" width="19" style="104" customWidth="1"/>
    <col min="9696" max="9696" width="11.42578125" style="104"/>
    <col min="9697" max="9697" width="17.7109375" style="104" customWidth="1"/>
    <col min="9698" max="9698" width="11.42578125" style="104"/>
    <col min="9699" max="9699" width="22.28515625" style="104" customWidth="1"/>
    <col min="9700" max="9700" width="5.28515625" style="104" customWidth="1"/>
    <col min="9701" max="9701" width="36.28515625" style="104" customWidth="1"/>
    <col min="9702" max="9702" width="5.7109375" style="104" customWidth="1"/>
    <col min="9703" max="9703" width="11.42578125" style="104"/>
    <col min="9704" max="9704" width="20.7109375" style="104" customWidth="1"/>
    <col min="9705" max="9705" width="4.85546875" style="104" customWidth="1"/>
    <col min="9706" max="9706" width="11.42578125" style="104"/>
    <col min="9707" max="9707" width="24.7109375" style="104" customWidth="1"/>
    <col min="9708" max="9708" width="12.28515625" style="104" customWidth="1"/>
    <col min="9709" max="9709" width="11.42578125" style="104"/>
    <col min="9710" max="9710" width="3.42578125" style="104" customWidth="1"/>
    <col min="9711" max="9711" width="11.42578125" style="104"/>
    <col min="9712" max="9712" width="17.7109375" style="104" customWidth="1"/>
    <col min="9713" max="9713" width="3.42578125" style="104" customWidth="1"/>
    <col min="9714" max="9714" width="11.42578125" style="104"/>
    <col min="9715" max="9715" width="23.7109375" style="104" customWidth="1"/>
    <col min="9716" max="9716" width="10" style="104" customWidth="1"/>
    <col min="9717" max="9717" width="11.42578125" style="104"/>
    <col min="9718" max="9719" width="14.7109375" style="104" customWidth="1"/>
    <col min="9720" max="9720" width="12.85546875" style="104" customWidth="1"/>
    <col min="9721" max="9721" width="3.28515625" style="104" customWidth="1"/>
    <col min="9722" max="9722" width="30.28515625" style="104" customWidth="1"/>
    <col min="9723" max="9723" width="5" style="104" customWidth="1"/>
    <col min="9724" max="9724" width="11.42578125" style="104"/>
    <col min="9725" max="9725" width="14.28515625" style="104" customWidth="1"/>
    <col min="9726" max="9726" width="5.7109375" style="104" customWidth="1"/>
    <col min="9727" max="9727" width="11.42578125" style="104"/>
    <col min="9728" max="9728" width="17.28515625" style="104" customWidth="1"/>
    <col min="9729" max="9729" width="12.7109375" style="104" customWidth="1"/>
    <col min="9730" max="9730" width="11.42578125" style="104"/>
    <col min="9731" max="9731" width="5.28515625" style="104" customWidth="1"/>
    <col min="9732" max="9732" width="11.42578125" style="104"/>
    <col min="9733" max="9733" width="17" style="104" customWidth="1"/>
    <col min="9734" max="9734" width="6.28515625" style="104" customWidth="1"/>
    <col min="9735" max="9735" width="11.42578125" style="104"/>
    <col min="9736" max="9736" width="14.28515625" style="104" customWidth="1"/>
    <col min="9737" max="9737" width="7.5703125" style="104" customWidth="1"/>
    <col min="9738" max="9738" width="11.42578125" style="104"/>
    <col min="9739" max="9740" width="14.28515625" style="104" customWidth="1"/>
    <col min="9741" max="9741" width="20.85546875" style="104" customWidth="1"/>
    <col min="9742" max="9742" width="14.42578125" style="104" customWidth="1"/>
    <col min="9743" max="9743" width="15" style="104" customWidth="1"/>
    <col min="9744" max="9744" width="2.7109375" style="104" customWidth="1"/>
    <col min="9745" max="9745" width="11.7109375" style="104" customWidth="1"/>
    <col min="9746" max="9746" width="11.5703125" style="104" customWidth="1"/>
    <col min="9747" max="9747" width="2.28515625" style="104" customWidth="1"/>
    <col min="9748" max="9748" width="41" style="104" customWidth="1"/>
    <col min="9749" max="9749" width="14.28515625" style="104" customWidth="1"/>
    <col min="9750" max="9751" width="11.5703125" style="104" customWidth="1"/>
    <col min="9752" max="9752" width="21.85546875" style="104" customWidth="1"/>
    <col min="9753" max="9944" width="11.42578125" style="104"/>
    <col min="9945" max="9945" width="21.85546875" style="104" customWidth="1"/>
    <col min="9946" max="9946" width="13.85546875" style="104" customWidth="1"/>
    <col min="9947" max="9947" width="38.7109375" style="104" customWidth="1"/>
    <col min="9948" max="9948" width="3" style="104" bestFit="1" customWidth="1"/>
    <col min="9949" max="9949" width="32.28515625" style="104" customWidth="1"/>
    <col min="9950" max="9950" width="46.28515625" style="104" customWidth="1"/>
    <col min="9951" max="9951" width="19" style="104" customWidth="1"/>
    <col min="9952" max="9952" width="11.42578125" style="104"/>
    <col min="9953" max="9953" width="17.7109375" style="104" customWidth="1"/>
    <col min="9954" max="9954" width="11.42578125" style="104"/>
    <col min="9955" max="9955" width="22.28515625" style="104" customWidth="1"/>
    <col min="9956" max="9956" width="5.28515625" style="104" customWidth="1"/>
    <col min="9957" max="9957" width="36.28515625" style="104" customWidth="1"/>
    <col min="9958" max="9958" width="5.7109375" style="104" customWidth="1"/>
    <col min="9959" max="9959" width="11.42578125" style="104"/>
    <col min="9960" max="9960" width="20.7109375" style="104" customWidth="1"/>
    <col min="9961" max="9961" width="4.85546875" style="104" customWidth="1"/>
    <col min="9962" max="9962" width="11.42578125" style="104"/>
    <col min="9963" max="9963" width="24.7109375" style="104" customWidth="1"/>
    <col min="9964" max="9964" width="12.28515625" style="104" customWidth="1"/>
    <col min="9965" max="9965" width="11.42578125" style="104"/>
    <col min="9966" max="9966" width="3.42578125" style="104" customWidth="1"/>
    <col min="9967" max="9967" width="11.42578125" style="104"/>
    <col min="9968" max="9968" width="17.7109375" style="104" customWidth="1"/>
    <col min="9969" max="9969" width="3.42578125" style="104" customWidth="1"/>
    <col min="9970" max="9970" width="11.42578125" style="104"/>
    <col min="9971" max="9971" width="23.7109375" style="104" customWidth="1"/>
    <col min="9972" max="9972" width="10" style="104" customWidth="1"/>
    <col min="9973" max="9973" width="11.42578125" style="104"/>
    <col min="9974" max="9975" width="14.7109375" style="104" customWidth="1"/>
    <col min="9976" max="9976" width="12.85546875" style="104" customWidth="1"/>
    <col min="9977" max="9977" width="3.28515625" style="104" customWidth="1"/>
    <col min="9978" max="9978" width="30.28515625" style="104" customWidth="1"/>
    <col min="9979" max="9979" width="5" style="104" customWidth="1"/>
    <col min="9980" max="9980" width="11.42578125" style="104"/>
    <col min="9981" max="9981" width="14.28515625" style="104" customWidth="1"/>
    <col min="9982" max="9982" width="5.7109375" style="104" customWidth="1"/>
    <col min="9983" max="9983" width="11.42578125" style="104"/>
    <col min="9984" max="9984" width="17.28515625" style="104" customWidth="1"/>
    <col min="9985" max="9985" width="12.7109375" style="104" customWidth="1"/>
    <col min="9986" max="9986" width="11.42578125" style="104"/>
    <col min="9987" max="9987" width="5.28515625" style="104" customWidth="1"/>
    <col min="9988" max="9988" width="11.42578125" style="104"/>
    <col min="9989" max="9989" width="17" style="104" customWidth="1"/>
    <col min="9990" max="9990" width="6.28515625" style="104" customWidth="1"/>
    <col min="9991" max="9991" width="11.42578125" style="104"/>
    <col min="9992" max="9992" width="14.28515625" style="104" customWidth="1"/>
    <col min="9993" max="9993" width="7.5703125" style="104" customWidth="1"/>
    <col min="9994" max="9994" width="11.42578125" style="104"/>
    <col min="9995" max="9996" width="14.28515625" style="104" customWidth="1"/>
    <col min="9997" max="9997" width="20.85546875" style="104" customWidth="1"/>
    <col min="9998" max="9998" width="14.42578125" style="104" customWidth="1"/>
    <col min="9999" max="9999" width="15" style="104" customWidth="1"/>
    <col min="10000" max="10000" width="2.7109375" style="104" customWidth="1"/>
    <col min="10001" max="10001" width="11.7109375" style="104" customWidth="1"/>
    <col min="10002" max="10002" width="11.5703125" style="104" customWidth="1"/>
    <col min="10003" max="10003" width="2.28515625" style="104" customWidth="1"/>
    <col min="10004" max="10004" width="41" style="104" customWidth="1"/>
    <col min="10005" max="10005" width="14.28515625" style="104" customWidth="1"/>
    <col min="10006" max="10007" width="11.5703125" style="104" customWidth="1"/>
    <col min="10008" max="10008" width="21.85546875" style="104" customWidth="1"/>
    <col min="10009" max="10200" width="11.42578125" style="104"/>
    <col min="10201" max="10201" width="21.85546875" style="104" customWidth="1"/>
    <col min="10202" max="10202" width="13.85546875" style="104" customWidth="1"/>
    <col min="10203" max="10203" width="38.7109375" style="104" customWidth="1"/>
    <col min="10204" max="10204" width="3" style="104" bestFit="1" customWidth="1"/>
    <col min="10205" max="10205" width="32.28515625" style="104" customWidth="1"/>
    <col min="10206" max="10206" width="46.28515625" style="104" customWidth="1"/>
    <col min="10207" max="10207" width="19" style="104" customWidth="1"/>
    <col min="10208" max="10208" width="11.42578125" style="104"/>
    <col min="10209" max="10209" width="17.7109375" style="104" customWidth="1"/>
    <col min="10210" max="10210" width="11.42578125" style="104"/>
    <col min="10211" max="10211" width="22.28515625" style="104" customWidth="1"/>
    <col min="10212" max="10212" width="5.28515625" style="104" customWidth="1"/>
    <col min="10213" max="10213" width="36.28515625" style="104" customWidth="1"/>
    <col min="10214" max="10214" width="5.7109375" style="104" customWidth="1"/>
    <col min="10215" max="10215" width="11.42578125" style="104"/>
    <col min="10216" max="10216" width="20.7109375" style="104" customWidth="1"/>
    <col min="10217" max="10217" width="4.85546875" style="104" customWidth="1"/>
    <col min="10218" max="10218" width="11.42578125" style="104"/>
    <col min="10219" max="10219" width="24.7109375" style="104" customWidth="1"/>
    <col min="10220" max="10220" width="12.28515625" style="104" customWidth="1"/>
    <col min="10221" max="10221" width="11.42578125" style="104"/>
    <col min="10222" max="10222" width="3.42578125" style="104" customWidth="1"/>
    <col min="10223" max="10223" width="11.42578125" style="104"/>
    <col min="10224" max="10224" width="17.7109375" style="104" customWidth="1"/>
    <col min="10225" max="10225" width="3.42578125" style="104" customWidth="1"/>
    <col min="10226" max="10226" width="11.42578125" style="104"/>
    <col min="10227" max="10227" width="23.7109375" style="104" customWidth="1"/>
    <col min="10228" max="10228" width="10" style="104" customWidth="1"/>
    <col min="10229" max="10229" width="11.42578125" style="104"/>
    <col min="10230" max="10231" width="14.7109375" style="104" customWidth="1"/>
    <col min="10232" max="10232" width="12.85546875" style="104" customWidth="1"/>
    <col min="10233" max="10233" width="3.28515625" style="104" customWidth="1"/>
    <col min="10234" max="10234" width="30.28515625" style="104" customWidth="1"/>
    <col min="10235" max="10235" width="5" style="104" customWidth="1"/>
    <col min="10236" max="10236" width="11.42578125" style="104"/>
    <col min="10237" max="10237" width="14.28515625" style="104" customWidth="1"/>
    <col min="10238" max="10238" width="5.7109375" style="104" customWidth="1"/>
    <col min="10239" max="10239" width="11.42578125" style="104"/>
    <col min="10240" max="10240" width="17.28515625" style="104" customWidth="1"/>
    <col min="10241" max="10241" width="12.7109375" style="104" customWidth="1"/>
    <col min="10242" max="10242" width="11.42578125" style="104"/>
    <col min="10243" max="10243" width="5.28515625" style="104" customWidth="1"/>
    <col min="10244" max="10244" width="11.42578125" style="104"/>
    <col min="10245" max="10245" width="17" style="104" customWidth="1"/>
    <col min="10246" max="10246" width="6.28515625" style="104" customWidth="1"/>
    <col min="10247" max="10247" width="11.42578125" style="104"/>
    <col min="10248" max="10248" width="14.28515625" style="104" customWidth="1"/>
    <col min="10249" max="10249" width="7.5703125" style="104" customWidth="1"/>
    <col min="10250" max="10250" width="11.42578125" style="104"/>
    <col min="10251" max="10252" width="14.28515625" style="104" customWidth="1"/>
    <col min="10253" max="10253" width="20.85546875" style="104" customWidth="1"/>
    <col min="10254" max="10254" width="14.42578125" style="104" customWidth="1"/>
    <col min="10255" max="10255" width="15" style="104" customWidth="1"/>
    <col min="10256" max="10256" width="2.7109375" style="104" customWidth="1"/>
    <col min="10257" max="10257" width="11.7109375" style="104" customWidth="1"/>
    <col min="10258" max="10258" width="11.5703125" style="104" customWidth="1"/>
    <col min="10259" max="10259" width="2.28515625" style="104" customWidth="1"/>
    <col min="10260" max="10260" width="41" style="104" customWidth="1"/>
    <col min="10261" max="10261" width="14.28515625" style="104" customWidth="1"/>
    <col min="10262" max="10263" width="11.5703125" style="104" customWidth="1"/>
    <col min="10264" max="10264" width="21.85546875" style="104" customWidth="1"/>
    <col min="10265" max="10456" width="11.42578125" style="104"/>
    <col min="10457" max="10457" width="21.85546875" style="104" customWidth="1"/>
    <col min="10458" max="10458" width="13.85546875" style="104" customWidth="1"/>
    <col min="10459" max="10459" width="38.7109375" style="104" customWidth="1"/>
    <col min="10460" max="10460" width="3" style="104" bestFit="1" customWidth="1"/>
    <col min="10461" max="10461" width="32.28515625" style="104" customWidth="1"/>
    <col min="10462" max="10462" width="46.28515625" style="104" customWidth="1"/>
    <col min="10463" max="10463" width="19" style="104" customWidth="1"/>
    <col min="10464" max="10464" width="11.42578125" style="104"/>
    <col min="10465" max="10465" width="17.7109375" style="104" customWidth="1"/>
    <col min="10466" max="10466" width="11.42578125" style="104"/>
    <col min="10467" max="10467" width="22.28515625" style="104" customWidth="1"/>
    <col min="10468" max="10468" width="5.28515625" style="104" customWidth="1"/>
    <col min="10469" max="10469" width="36.28515625" style="104" customWidth="1"/>
    <col min="10470" max="10470" width="5.7109375" style="104" customWidth="1"/>
    <col min="10471" max="10471" width="11.42578125" style="104"/>
    <col min="10472" max="10472" width="20.7109375" style="104" customWidth="1"/>
    <col min="10473" max="10473" width="4.85546875" style="104" customWidth="1"/>
    <col min="10474" max="10474" width="11.42578125" style="104"/>
    <col min="10475" max="10475" width="24.7109375" style="104" customWidth="1"/>
    <col min="10476" max="10476" width="12.28515625" style="104" customWidth="1"/>
    <col min="10477" max="10477" width="11.42578125" style="104"/>
    <col min="10478" max="10478" width="3.42578125" style="104" customWidth="1"/>
    <col min="10479" max="10479" width="11.42578125" style="104"/>
    <col min="10480" max="10480" width="17.7109375" style="104" customWidth="1"/>
    <col min="10481" max="10481" width="3.42578125" style="104" customWidth="1"/>
    <col min="10482" max="10482" width="11.42578125" style="104"/>
    <col min="10483" max="10483" width="23.7109375" style="104" customWidth="1"/>
    <col min="10484" max="10484" width="10" style="104" customWidth="1"/>
    <col min="10485" max="10485" width="11.42578125" style="104"/>
    <col min="10486" max="10487" width="14.7109375" style="104" customWidth="1"/>
    <col min="10488" max="10488" width="12.85546875" style="104" customWidth="1"/>
    <col min="10489" max="10489" width="3.28515625" style="104" customWidth="1"/>
    <col min="10490" max="10490" width="30.28515625" style="104" customWidth="1"/>
    <col min="10491" max="10491" width="5" style="104" customWidth="1"/>
    <col min="10492" max="10492" width="11.42578125" style="104"/>
    <col min="10493" max="10493" width="14.28515625" style="104" customWidth="1"/>
    <col min="10494" max="10494" width="5.7109375" style="104" customWidth="1"/>
    <col min="10495" max="10495" width="11.42578125" style="104"/>
    <col min="10496" max="10496" width="17.28515625" style="104" customWidth="1"/>
    <col min="10497" max="10497" width="12.7109375" style="104" customWidth="1"/>
    <col min="10498" max="10498" width="11.42578125" style="104"/>
    <col min="10499" max="10499" width="5.28515625" style="104" customWidth="1"/>
    <col min="10500" max="10500" width="11.42578125" style="104"/>
    <col min="10501" max="10501" width="17" style="104" customWidth="1"/>
    <col min="10502" max="10502" width="6.28515625" style="104" customWidth="1"/>
    <col min="10503" max="10503" width="11.42578125" style="104"/>
    <col min="10504" max="10504" width="14.28515625" style="104" customWidth="1"/>
    <col min="10505" max="10505" width="7.5703125" style="104" customWidth="1"/>
    <col min="10506" max="10506" width="11.42578125" style="104"/>
    <col min="10507" max="10508" width="14.28515625" style="104" customWidth="1"/>
    <col min="10509" max="10509" width="20.85546875" style="104" customWidth="1"/>
    <col min="10510" max="10510" width="14.42578125" style="104" customWidth="1"/>
    <col min="10511" max="10511" width="15" style="104" customWidth="1"/>
    <col min="10512" max="10512" width="2.7109375" style="104" customWidth="1"/>
    <col min="10513" max="10513" width="11.7109375" style="104" customWidth="1"/>
    <col min="10514" max="10514" width="11.5703125" style="104" customWidth="1"/>
    <col min="10515" max="10515" width="2.28515625" style="104" customWidth="1"/>
    <col min="10516" max="10516" width="41" style="104" customWidth="1"/>
    <col min="10517" max="10517" width="14.28515625" style="104" customWidth="1"/>
    <col min="10518" max="10519" width="11.5703125" style="104" customWidth="1"/>
    <col min="10520" max="10520" width="21.85546875" style="104" customWidth="1"/>
    <col min="10521" max="10712" width="11.42578125" style="104"/>
    <col min="10713" max="10713" width="21.85546875" style="104" customWidth="1"/>
    <col min="10714" max="10714" width="13.85546875" style="104" customWidth="1"/>
    <col min="10715" max="10715" width="38.7109375" style="104" customWidth="1"/>
    <col min="10716" max="10716" width="3" style="104" bestFit="1" customWidth="1"/>
    <col min="10717" max="10717" width="32.28515625" style="104" customWidth="1"/>
    <col min="10718" max="10718" width="46.28515625" style="104" customWidth="1"/>
    <col min="10719" max="10719" width="19" style="104" customWidth="1"/>
    <col min="10720" max="10720" width="11.42578125" style="104"/>
    <col min="10721" max="10721" width="17.7109375" style="104" customWidth="1"/>
    <col min="10722" max="10722" width="11.42578125" style="104"/>
    <col min="10723" max="10723" width="22.28515625" style="104" customWidth="1"/>
    <col min="10724" max="10724" width="5.28515625" style="104" customWidth="1"/>
    <col min="10725" max="10725" width="36.28515625" style="104" customWidth="1"/>
    <col min="10726" max="10726" width="5.7109375" style="104" customWidth="1"/>
    <col min="10727" max="10727" width="11.42578125" style="104"/>
    <col min="10728" max="10728" width="20.7109375" style="104" customWidth="1"/>
    <col min="10729" max="10729" width="4.85546875" style="104" customWidth="1"/>
    <col min="10730" max="10730" width="11.42578125" style="104"/>
    <col min="10731" max="10731" width="24.7109375" style="104" customWidth="1"/>
    <col min="10732" max="10732" width="12.28515625" style="104" customWidth="1"/>
    <col min="10733" max="10733" width="11.42578125" style="104"/>
    <col min="10734" max="10734" width="3.42578125" style="104" customWidth="1"/>
    <col min="10735" max="10735" width="11.42578125" style="104"/>
    <col min="10736" max="10736" width="17.7109375" style="104" customWidth="1"/>
    <col min="10737" max="10737" width="3.42578125" style="104" customWidth="1"/>
    <col min="10738" max="10738" width="11.42578125" style="104"/>
    <col min="10739" max="10739" width="23.7109375" style="104" customWidth="1"/>
    <col min="10740" max="10740" width="10" style="104" customWidth="1"/>
    <col min="10741" max="10741" width="11.42578125" style="104"/>
    <col min="10742" max="10743" width="14.7109375" style="104" customWidth="1"/>
    <col min="10744" max="10744" width="12.85546875" style="104" customWidth="1"/>
    <col min="10745" max="10745" width="3.28515625" style="104" customWidth="1"/>
    <col min="10746" max="10746" width="30.28515625" style="104" customWidth="1"/>
    <col min="10747" max="10747" width="5" style="104" customWidth="1"/>
    <col min="10748" max="10748" width="11.42578125" style="104"/>
    <col min="10749" max="10749" width="14.28515625" style="104" customWidth="1"/>
    <col min="10750" max="10750" width="5.7109375" style="104" customWidth="1"/>
    <col min="10751" max="10751" width="11.42578125" style="104"/>
    <col min="10752" max="10752" width="17.28515625" style="104" customWidth="1"/>
    <col min="10753" max="10753" width="12.7109375" style="104" customWidth="1"/>
    <col min="10754" max="10754" width="11.42578125" style="104"/>
    <col min="10755" max="10755" width="5.28515625" style="104" customWidth="1"/>
    <col min="10756" max="10756" width="11.42578125" style="104"/>
    <col min="10757" max="10757" width="17" style="104" customWidth="1"/>
    <col min="10758" max="10758" width="6.28515625" style="104" customWidth="1"/>
    <col min="10759" max="10759" width="11.42578125" style="104"/>
    <col min="10760" max="10760" width="14.28515625" style="104" customWidth="1"/>
    <col min="10761" max="10761" width="7.5703125" style="104" customWidth="1"/>
    <col min="10762" max="10762" width="11.42578125" style="104"/>
    <col min="10763" max="10764" width="14.28515625" style="104" customWidth="1"/>
    <col min="10765" max="10765" width="20.85546875" style="104" customWidth="1"/>
    <col min="10766" max="10766" width="14.42578125" style="104" customWidth="1"/>
    <col min="10767" max="10767" width="15" style="104" customWidth="1"/>
    <col min="10768" max="10768" width="2.7109375" style="104" customWidth="1"/>
    <col min="10769" max="10769" width="11.7109375" style="104" customWidth="1"/>
    <col min="10770" max="10770" width="11.5703125" style="104" customWidth="1"/>
    <col min="10771" max="10771" width="2.28515625" style="104" customWidth="1"/>
    <col min="10772" max="10772" width="41" style="104" customWidth="1"/>
    <col min="10773" max="10773" width="14.28515625" style="104" customWidth="1"/>
    <col min="10774" max="10775" width="11.5703125" style="104" customWidth="1"/>
    <col min="10776" max="10776" width="21.85546875" style="104" customWidth="1"/>
    <col min="10777" max="10968" width="11.42578125" style="104"/>
    <col min="10969" max="10969" width="21.85546875" style="104" customWidth="1"/>
    <col min="10970" max="10970" width="13.85546875" style="104" customWidth="1"/>
    <col min="10971" max="10971" width="38.7109375" style="104" customWidth="1"/>
    <col min="10972" max="10972" width="3" style="104" bestFit="1" customWidth="1"/>
    <col min="10973" max="10973" width="32.28515625" style="104" customWidth="1"/>
    <col min="10974" max="10974" width="46.28515625" style="104" customWidth="1"/>
    <col min="10975" max="10975" width="19" style="104" customWidth="1"/>
    <col min="10976" max="10976" width="11.42578125" style="104"/>
    <col min="10977" max="10977" width="17.7109375" style="104" customWidth="1"/>
    <col min="10978" max="10978" width="11.42578125" style="104"/>
    <col min="10979" max="10979" width="22.28515625" style="104" customWidth="1"/>
    <col min="10980" max="10980" width="5.28515625" style="104" customWidth="1"/>
    <col min="10981" max="10981" width="36.28515625" style="104" customWidth="1"/>
    <col min="10982" max="10982" width="5.7109375" style="104" customWidth="1"/>
    <col min="10983" max="10983" width="11.42578125" style="104"/>
    <col min="10984" max="10984" width="20.7109375" style="104" customWidth="1"/>
    <col min="10985" max="10985" width="4.85546875" style="104" customWidth="1"/>
    <col min="10986" max="10986" width="11.42578125" style="104"/>
    <col min="10987" max="10987" width="24.7109375" style="104" customWidth="1"/>
    <col min="10988" max="10988" width="12.28515625" style="104" customWidth="1"/>
    <col min="10989" max="10989" width="11.42578125" style="104"/>
    <col min="10990" max="10990" width="3.42578125" style="104" customWidth="1"/>
    <col min="10991" max="10991" width="11.42578125" style="104"/>
    <col min="10992" max="10992" width="17.7109375" style="104" customWidth="1"/>
    <col min="10993" max="10993" width="3.42578125" style="104" customWidth="1"/>
    <col min="10994" max="10994" width="11.42578125" style="104"/>
    <col min="10995" max="10995" width="23.7109375" style="104" customWidth="1"/>
    <col min="10996" max="10996" width="10" style="104" customWidth="1"/>
    <col min="10997" max="10997" width="11.42578125" style="104"/>
    <col min="10998" max="10999" width="14.7109375" style="104" customWidth="1"/>
    <col min="11000" max="11000" width="12.85546875" style="104" customWidth="1"/>
    <col min="11001" max="11001" width="3.28515625" style="104" customWidth="1"/>
    <col min="11002" max="11002" width="30.28515625" style="104" customWidth="1"/>
    <col min="11003" max="11003" width="5" style="104" customWidth="1"/>
    <col min="11004" max="11004" width="11.42578125" style="104"/>
    <col min="11005" max="11005" width="14.28515625" style="104" customWidth="1"/>
    <col min="11006" max="11006" width="5.7109375" style="104" customWidth="1"/>
    <col min="11007" max="11007" width="11.42578125" style="104"/>
    <col min="11008" max="11008" width="17.28515625" style="104" customWidth="1"/>
    <col min="11009" max="11009" width="12.7109375" style="104" customWidth="1"/>
    <col min="11010" max="11010" width="11.42578125" style="104"/>
    <col min="11011" max="11011" width="5.28515625" style="104" customWidth="1"/>
    <col min="11012" max="11012" width="11.42578125" style="104"/>
    <col min="11013" max="11013" width="17" style="104" customWidth="1"/>
    <col min="11014" max="11014" width="6.28515625" style="104" customWidth="1"/>
    <col min="11015" max="11015" width="11.42578125" style="104"/>
    <col min="11016" max="11016" width="14.28515625" style="104" customWidth="1"/>
    <col min="11017" max="11017" width="7.5703125" style="104" customWidth="1"/>
    <col min="11018" max="11018" width="11.42578125" style="104"/>
    <col min="11019" max="11020" width="14.28515625" style="104" customWidth="1"/>
    <col min="11021" max="11021" width="20.85546875" style="104" customWidth="1"/>
    <col min="11022" max="11022" width="14.42578125" style="104" customWidth="1"/>
    <col min="11023" max="11023" width="15" style="104" customWidth="1"/>
    <col min="11024" max="11024" width="2.7109375" style="104" customWidth="1"/>
    <col min="11025" max="11025" width="11.7109375" style="104" customWidth="1"/>
    <col min="11026" max="11026" width="11.5703125" style="104" customWidth="1"/>
    <col min="11027" max="11027" width="2.28515625" style="104" customWidth="1"/>
    <col min="11028" max="11028" width="41" style="104" customWidth="1"/>
    <col min="11029" max="11029" width="14.28515625" style="104" customWidth="1"/>
    <col min="11030" max="11031" width="11.5703125" style="104" customWidth="1"/>
    <col min="11032" max="11032" width="21.85546875" style="104" customWidth="1"/>
    <col min="11033" max="11224" width="11.42578125" style="104"/>
    <col min="11225" max="11225" width="21.85546875" style="104" customWidth="1"/>
    <col min="11226" max="11226" width="13.85546875" style="104" customWidth="1"/>
    <col min="11227" max="11227" width="38.7109375" style="104" customWidth="1"/>
    <col min="11228" max="11228" width="3" style="104" bestFit="1" customWidth="1"/>
    <col min="11229" max="11229" width="32.28515625" style="104" customWidth="1"/>
    <col min="11230" max="11230" width="46.28515625" style="104" customWidth="1"/>
    <col min="11231" max="11231" width="19" style="104" customWidth="1"/>
    <col min="11232" max="11232" width="11.42578125" style="104"/>
    <col min="11233" max="11233" width="17.7109375" style="104" customWidth="1"/>
    <col min="11234" max="11234" width="11.42578125" style="104"/>
    <col min="11235" max="11235" width="22.28515625" style="104" customWidth="1"/>
    <col min="11236" max="11236" width="5.28515625" style="104" customWidth="1"/>
    <col min="11237" max="11237" width="36.28515625" style="104" customWidth="1"/>
    <col min="11238" max="11238" width="5.7109375" style="104" customWidth="1"/>
    <col min="11239" max="11239" width="11.42578125" style="104"/>
    <col min="11240" max="11240" width="20.7109375" style="104" customWidth="1"/>
    <col min="11241" max="11241" width="4.85546875" style="104" customWidth="1"/>
    <col min="11242" max="11242" width="11.42578125" style="104"/>
    <col min="11243" max="11243" width="24.7109375" style="104" customWidth="1"/>
    <col min="11244" max="11244" width="12.28515625" style="104" customWidth="1"/>
    <col min="11245" max="11245" width="11.42578125" style="104"/>
    <col min="11246" max="11246" width="3.42578125" style="104" customWidth="1"/>
    <col min="11247" max="11247" width="11.42578125" style="104"/>
    <col min="11248" max="11248" width="17.7109375" style="104" customWidth="1"/>
    <col min="11249" max="11249" width="3.42578125" style="104" customWidth="1"/>
    <col min="11250" max="11250" width="11.42578125" style="104"/>
    <col min="11251" max="11251" width="23.7109375" style="104" customWidth="1"/>
    <col min="11252" max="11252" width="10" style="104" customWidth="1"/>
    <col min="11253" max="11253" width="11.42578125" style="104"/>
    <col min="11254" max="11255" width="14.7109375" style="104" customWidth="1"/>
    <col min="11256" max="11256" width="12.85546875" style="104" customWidth="1"/>
    <col min="11257" max="11257" width="3.28515625" style="104" customWidth="1"/>
    <col min="11258" max="11258" width="30.28515625" style="104" customWidth="1"/>
    <col min="11259" max="11259" width="5" style="104" customWidth="1"/>
    <col min="11260" max="11260" width="11.42578125" style="104"/>
    <col min="11261" max="11261" width="14.28515625" style="104" customWidth="1"/>
    <col min="11262" max="11262" width="5.7109375" style="104" customWidth="1"/>
    <col min="11263" max="11263" width="11.42578125" style="104"/>
    <col min="11264" max="11264" width="17.28515625" style="104" customWidth="1"/>
    <col min="11265" max="11265" width="12.7109375" style="104" customWidth="1"/>
    <col min="11266" max="11266" width="11.42578125" style="104"/>
    <col min="11267" max="11267" width="5.28515625" style="104" customWidth="1"/>
    <col min="11268" max="11268" width="11.42578125" style="104"/>
    <col min="11269" max="11269" width="17" style="104" customWidth="1"/>
    <col min="11270" max="11270" width="6.28515625" style="104" customWidth="1"/>
    <col min="11271" max="11271" width="11.42578125" style="104"/>
    <col min="11272" max="11272" width="14.28515625" style="104" customWidth="1"/>
    <col min="11273" max="11273" width="7.5703125" style="104" customWidth="1"/>
    <col min="11274" max="11274" width="11.42578125" style="104"/>
    <col min="11275" max="11276" width="14.28515625" style="104" customWidth="1"/>
    <col min="11277" max="11277" width="20.85546875" style="104" customWidth="1"/>
    <col min="11278" max="11278" width="14.42578125" style="104" customWidth="1"/>
    <col min="11279" max="11279" width="15" style="104" customWidth="1"/>
    <col min="11280" max="11280" width="2.7109375" style="104" customWidth="1"/>
    <col min="11281" max="11281" width="11.7109375" style="104" customWidth="1"/>
    <col min="11282" max="11282" width="11.5703125" style="104" customWidth="1"/>
    <col min="11283" max="11283" width="2.28515625" style="104" customWidth="1"/>
    <col min="11284" max="11284" width="41" style="104" customWidth="1"/>
    <col min="11285" max="11285" width="14.28515625" style="104" customWidth="1"/>
    <col min="11286" max="11287" width="11.5703125" style="104" customWidth="1"/>
    <col min="11288" max="11288" width="21.85546875" style="104" customWidth="1"/>
    <col min="11289" max="11480" width="11.42578125" style="104"/>
    <col min="11481" max="11481" width="21.85546875" style="104" customWidth="1"/>
    <col min="11482" max="11482" width="13.85546875" style="104" customWidth="1"/>
    <col min="11483" max="11483" width="38.7109375" style="104" customWidth="1"/>
    <col min="11484" max="11484" width="3" style="104" bestFit="1" customWidth="1"/>
    <col min="11485" max="11485" width="32.28515625" style="104" customWidth="1"/>
    <col min="11486" max="11486" width="46.28515625" style="104" customWidth="1"/>
    <col min="11487" max="11487" width="19" style="104" customWidth="1"/>
    <col min="11488" max="11488" width="11.42578125" style="104"/>
    <col min="11489" max="11489" width="17.7109375" style="104" customWidth="1"/>
    <col min="11490" max="11490" width="11.42578125" style="104"/>
    <col min="11491" max="11491" width="22.28515625" style="104" customWidth="1"/>
    <col min="11492" max="11492" width="5.28515625" style="104" customWidth="1"/>
    <col min="11493" max="11493" width="36.28515625" style="104" customWidth="1"/>
    <col min="11494" max="11494" width="5.7109375" style="104" customWidth="1"/>
    <col min="11495" max="11495" width="11.42578125" style="104"/>
    <col min="11496" max="11496" width="20.7109375" style="104" customWidth="1"/>
    <col min="11497" max="11497" width="4.85546875" style="104" customWidth="1"/>
    <col min="11498" max="11498" width="11.42578125" style="104"/>
    <col min="11499" max="11499" width="24.7109375" style="104" customWidth="1"/>
    <col min="11500" max="11500" width="12.28515625" style="104" customWidth="1"/>
    <col min="11501" max="11501" width="11.42578125" style="104"/>
    <col min="11502" max="11502" width="3.42578125" style="104" customWidth="1"/>
    <col min="11503" max="11503" width="11.42578125" style="104"/>
    <col min="11504" max="11504" width="17.7109375" style="104" customWidth="1"/>
    <col min="11505" max="11505" width="3.42578125" style="104" customWidth="1"/>
    <col min="11506" max="11506" width="11.42578125" style="104"/>
    <col min="11507" max="11507" width="23.7109375" style="104" customWidth="1"/>
    <col min="11508" max="11508" width="10" style="104" customWidth="1"/>
    <col min="11509" max="11509" width="11.42578125" style="104"/>
    <col min="11510" max="11511" width="14.7109375" style="104" customWidth="1"/>
    <col min="11512" max="11512" width="12.85546875" style="104" customWidth="1"/>
    <col min="11513" max="11513" width="3.28515625" style="104" customWidth="1"/>
    <col min="11514" max="11514" width="30.28515625" style="104" customWidth="1"/>
    <col min="11515" max="11515" width="5" style="104" customWidth="1"/>
    <col min="11516" max="11516" width="11.42578125" style="104"/>
    <col min="11517" max="11517" width="14.28515625" style="104" customWidth="1"/>
    <col min="11518" max="11518" width="5.7109375" style="104" customWidth="1"/>
    <col min="11519" max="11519" width="11.42578125" style="104"/>
    <col min="11520" max="11520" width="17.28515625" style="104" customWidth="1"/>
    <col min="11521" max="11521" width="12.7109375" style="104" customWidth="1"/>
    <col min="11522" max="11522" width="11.42578125" style="104"/>
    <col min="11523" max="11523" width="5.28515625" style="104" customWidth="1"/>
    <col min="11524" max="11524" width="11.42578125" style="104"/>
    <col min="11525" max="11525" width="17" style="104" customWidth="1"/>
    <col min="11526" max="11526" width="6.28515625" style="104" customWidth="1"/>
    <col min="11527" max="11527" width="11.42578125" style="104"/>
    <col min="11528" max="11528" width="14.28515625" style="104" customWidth="1"/>
    <col min="11529" max="11529" width="7.5703125" style="104" customWidth="1"/>
    <col min="11530" max="11530" width="11.42578125" style="104"/>
    <col min="11531" max="11532" width="14.28515625" style="104" customWidth="1"/>
    <col min="11533" max="11533" width="20.85546875" style="104" customWidth="1"/>
    <col min="11534" max="11534" width="14.42578125" style="104" customWidth="1"/>
    <col min="11535" max="11535" width="15" style="104" customWidth="1"/>
    <col min="11536" max="11536" width="2.7109375" style="104" customWidth="1"/>
    <col min="11537" max="11537" width="11.7109375" style="104" customWidth="1"/>
    <col min="11538" max="11538" width="11.5703125" style="104" customWidth="1"/>
    <col min="11539" max="11539" width="2.28515625" style="104" customWidth="1"/>
    <col min="11540" max="11540" width="41" style="104" customWidth="1"/>
    <col min="11541" max="11541" width="14.28515625" style="104" customWidth="1"/>
    <col min="11542" max="11543" width="11.5703125" style="104" customWidth="1"/>
    <col min="11544" max="11544" width="21.85546875" style="104" customWidth="1"/>
    <col min="11545" max="11736" width="11.42578125" style="104"/>
    <col min="11737" max="11737" width="21.85546875" style="104" customWidth="1"/>
    <col min="11738" max="11738" width="13.85546875" style="104" customWidth="1"/>
    <col min="11739" max="11739" width="38.7109375" style="104" customWidth="1"/>
    <col min="11740" max="11740" width="3" style="104" bestFit="1" customWidth="1"/>
    <col min="11741" max="11741" width="32.28515625" style="104" customWidth="1"/>
    <col min="11742" max="11742" width="46.28515625" style="104" customWidth="1"/>
    <col min="11743" max="11743" width="19" style="104" customWidth="1"/>
    <col min="11744" max="11744" width="11.42578125" style="104"/>
    <col min="11745" max="11745" width="17.7109375" style="104" customWidth="1"/>
    <col min="11746" max="11746" width="11.42578125" style="104"/>
    <col min="11747" max="11747" width="22.28515625" style="104" customWidth="1"/>
    <col min="11748" max="11748" width="5.28515625" style="104" customWidth="1"/>
    <col min="11749" max="11749" width="36.28515625" style="104" customWidth="1"/>
    <col min="11750" max="11750" width="5.7109375" style="104" customWidth="1"/>
    <col min="11751" max="11751" width="11.42578125" style="104"/>
    <col min="11752" max="11752" width="20.7109375" style="104" customWidth="1"/>
    <col min="11753" max="11753" width="4.85546875" style="104" customWidth="1"/>
    <col min="11754" max="11754" width="11.42578125" style="104"/>
    <col min="11755" max="11755" width="24.7109375" style="104" customWidth="1"/>
    <col min="11756" max="11756" width="12.28515625" style="104" customWidth="1"/>
    <col min="11757" max="11757" width="11.42578125" style="104"/>
    <col min="11758" max="11758" width="3.42578125" style="104" customWidth="1"/>
    <col min="11759" max="11759" width="11.42578125" style="104"/>
    <col min="11760" max="11760" width="17.7109375" style="104" customWidth="1"/>
    <col min="11761" max="11761" width="3.42578125" style="104" customWidth="1"/>
    <col min="11762" max="11762" width="11.42578125" style="104"/>
    <col min="11763" max="11763" width="23.7109375" style="104" customWidth="1"/>
    <col min="11764" max="11764" width="10" style="104" customWidth="1"/>
    <col min="11765" max="11765" width="11.42578125" style="104"/>
    <col min="11766" max="11767" width="14.7109375" style="104" customWidth="1"/>
    <col min="11768" max="11768" width="12.85546875" style="104" customWidth="1"/>
    <col min="11769" max="11769" width="3.28515625" style="104" customWidth="1"/>
    <col min="11770" max="11770" width="30.28515625" style="104" customWidth="1"/>
    <col min="11771" max="11771" width="5" style="104" customWidth="1"/>
    <col min="11772" max="11772" width="11.42578125" style="104"/>
    <col min="11773" max="11773" width="14.28515625" style="104" customWidth="1"/>
    <col min="11774" max="11774" width="5.7109375" style="104" customWidth="1"/>
    <col min="11775" max="11775" width="11.42578125" style="104"/>
    <col min="11776" max="11776" width="17.28515625" style="104" customWidth="1"/>
    <col min="11777" max="11777" width="12.7109375" style="104" customWidth="1"/>
    <col min="11778" max="11778" width="11.42578125" style="104"/>
    <col min="11779" max="11779" width="5.28515625" style="104" customWidth="1"/>
    <col min="11780" max="11780" width="11.42578125" style="104"/>
    <col min="11781" max="11781" width="17" style="104" customWidth="1"/>
    <col min="11782" max="11782" width="6.28515625" style="104" customWidth="1"/>
    <col min="11783" max="11783" width="11.42578125" style="104"/>
    <col min="11784" max="11784" width="14.28515625" style="104" customWidth="1"/>
    <col min="11785" max="11785" width="7.5703125" style="104" customWidth="1"/>
    <col min="11786" max="11786" width="11.42578125" style="104"/>
    <col min="11787" max="11788" width="14.28515625" style="104" customWidth="1"/>
    <col min="11789" max="11789" width="20.85546875" style="104" customWidth="1"/>
    <col min="11790" max="11790" width="14.42578125" style="104" customWidth="1"/>
    <col min="11791" max="11791" width="15" style="104" customWidth="1"/>
    <col min="11792" max="11792" width="2.7109375" style="104" customWidth="1"/>
    <col min="11793" max="11793" width="11.7109375" style="104" customWidth="1"/>
    <col min="11794" max="11794" width="11.5703125" style="104" customWidth="1"/>
    <col min="11795" max="11795" width="2.28515625" style="104" customWidth="1"/>
    <col min="11796" max="11796" width="41" style="104" customWidth="1"/>
    <col min="11797" max="11797" width="14.28515625" style="104" customWidth="1"/>
    <col min="11798" max="11799" width="11.5703125" style="104" customWidth="1"/>
    <col min="11800" max="11800" width="21.85546875" style="104" customWidth="1"/>
    <col min="11801" max="11992" width="11.42578125" style="104"/>
    <col min="11993" max="11993" width="21.85546875" style="104" customWidth="1"/>
    <col min="11994" max="11994" width="13.85546875" style="104" customWidth="1"/>
    <col min="11995" max="11995" width="38.7109375" style="104" customWidth="1"/>
    <col min="11996" max="11996" width="3" style="104" bestFit="1" customWidth="1"/>
    <col min="11997" max="11997" width="32.28515625" style="104" customWidth="1"/>
    <col min="11998" max="11998" width="46.28515625" style="104" customWidth="1"/>
    <col min="11999" max="11999" width="19" style="104" customWidth="1"/>
    <col min="12000" max="12000" width="11.42578125" style="104"/>
    <col min="12001" max="12001" width="17.7109375" style="104" customWidth="1"/>
    <col min="12002" max="12002" width="11.42578125" style="104"/>
    <col min="12003" max="12003" width="22.28515625" style="104" customWidth="1"/>
    <col min="12004" max="12004" width="5.28515625" style="104" customWidth="1"/>
    <col min="12005" max="12005" width="36.28515625" style="104" customWidth="1"/>
    <col min="12006" max="12006" width="5.7109375" style="104" customWidth="1"/>
    <col min="12007" max="12007" width="11.42578125" style="104"/>
    <col min="12008" max="12008" width="20.7109375" style="104" customWidth="1"/>
    <col min="12009" max="12009" width="4.85546875" style="104" customWidth="1"/>
    <col min="12010" max="12010" width="11.42578125" style="104"/>
    <col min="12011" max="12011" width="24.7109375" style="104" customWidth="1"/>
    <col min="12012" max="12012" width="12.28515625" style="104" customWidth="1"/>
    <col min="12013" max="12013" width="11.42578125" style="104"/>
    <col min="12014" max="12014" width="3.42578125" style="104" customWidth="1"/>
    <col min="12015" max="12015" width="11.42578125" style="104"/>
    <col min="12016" max="12016" width="17.7109375" style="104" customWidth="1"/>
    <col min="12017" max="12017" width="3.42578125" style="104" customWidth="1"/>
    <col min="12018" max="12018" width="11.42578125" style="104"/>
    <col min="12019" max="12019" width="23.7109375" style="104" customWidth="1"/>
    <col min="12020" max="12020" width="10" style="104" customWidth="1"/>
    <col min="12021" max="12021" width="11.42578125" style="104"/>
    <col min="12022" max="12023" width="14.7109375" style="104" customWidth="1"/>
    <col min="12024" max="12024" width="12.85546875" style="104" customWidth="1"/>
    <col min="12025" max="12025" width="3.28515625" style="104" customWidth="1"/>
    <col min="12026" max="12026" width="30.28515625" style="104" customWidth="1"/>
    <col min="12027" max="12027" width="5" style="104" customWidth="1"/>
    <col min="12028" max="12028" width="11.42578125" style="104"/>
    <col min="12029" max="12029" width="14.28515625" style="104" customWidth="1"/>
    <col min="12030" max="12030" width="5.7109375" style="104" customWidth="1"/>
    <col min="12031" max="12031" width="11.42578125" style="104"/>
    <col min="12032" max="12032" width="17.28515625" style="104" customWidth="1"/>
    <col min="12033" max="12033" width="12.7109375" style="104" customWidth="1"/>
    <col min="12034" max="12034" width="11.42578125" style="104"/>
    <col min="12035" max="12035" width="5.28515625" style="104" customWidth="1"/>
    <col min="12036" max="12036" width="11.42578125" style="104"/>
    <col min="12037" max="12037" width="17" style="104" customWidth="1"/>
    <col min="12038" max="12038" width="6.28515625" style="104" customWidth="1"/>
    <col min="12039" max="12039" width="11.42578125" style="104"/>
    <col min="12040" max="12040" width="14.28515625" style="104" customWidth="1"/>
    <col min="12041" max="12041" width="7.5703125" style="104" customWidth="1"/>
    <col min="12042" max="12042" width="11.42578125" style="104"/>
    <col min="12043" max="12044" width="14.28515625" style="104" customWidth="1"/>
    <col min="12045" max="12045" width="20.85546875" style="104" customWidth="1"/>
    <col min="12046" max="12046" width="14.42578125" style="104" customWidth="1"/>
    <col min="12047" max="12047" width="15" style="104" customWidth="1"/>
    <col min="12048" max="12048" width="2.7109375" style="104" customWidth="1"/>
    <col min="12049" max="12049" width="11.7109375" style="104" customWidth="1"/>
    <col min="12050" max="12050" width="11.5703125" style="104" customWidth="1"/>
    <col min="12051" max="12051" width="2.28515625" style="104" customWidth="1"/>
    <col min="12052" max="12052" width="41" style="104" customWidth="1"/>
    <col min="12053" max="12053" width="14.28515625" style="104" customWidth="1"/>
    <col min="12054" max="12055" width="11.5703125" style="104" customWidth="1"/>
    <col min="12056" max="12056" width="21.85546875" style="104" customWidth="1"/>
    <col min="12057" max="12248" width="11.42578125" style="104"/>
    <col min="12249" max="12249" width="21.85546875" style="104" customWidth="1"/>
    <col min="12250" max="12250" width="13.85546875" style="104" customWidth="1"/>
    <col min="12251" max="12251" width="38.7109375" style="104" customWidth="1"/>
    <col min="12252" max="12252" width="3" style="104" bestFit="1" customWidth="1"/>
    <col min="12253" max="12253" width="32.28515625" style="104" customWidth="1"/>
    <col min="12254" max="12254" width="46.28515625" style="104" customWidth="1"/>
    <col min="12255" max="12255" width="19" style="104" customWidth="1"/>
    <col min="12256" max="12256" width="11.42578125" style="104"/>
    <col min="12257" max="12257" width="17.7109375" style="104" customWidth="1"/>
    <col min="12258" max="12258" width="11.42578125" style="104"/>
    <col min="12259" max="12259" width="22.28515625" style="104" customWidth="1"/>
    <col min="12260" max="12260" width="5.28515625" style="104" customWidth="1"/>
    <col min="12261" max="12261" width="36.28515625" style="104" customWidth="1"/>
    <col min="12262" max="12262" width="5.7109375" style="104" customWidth="1"/>
    <col min="12263" max="12263" width="11.42578125" style="104"/>
    <col min="12264" max="12264" width="20.7109375" style="104" customWidth="1"/>
    <col min="12265" max="12265" width="4.85546875" style="104" customWidth="1"/>
    <col min="12266" max="12266" width="11.42578125" style="104"/>
    <col min="12267" max="12267" width="24.7109375" style="104" customWidth="1"/>
    <col min="12268" max="12268" width="12.28515625" style="104" customWidth="1"/>
    <col min="12269" max="12269" width="11.42578125" style="104"/>
    <col min="12270" max="12270" width="3.42578125" style="104" customWidth="1"/>
    <col min="12271" max="12271" width="11.42578125" style="104"/>
    <col min="12272" max="12272" width="17.7109375" style="104" customWidth="1"/>
    <col min="12273" max="12273" width="3.42578125" style="104" customWidth="1"/>
    <col min="12274" max="12274" width="11.42578125" style="104"/>
    <col min="12275" max="12275" width="23.7109375" style="104" customWidth="1"/>
    <col min="12276" max="12276" width="10" style="104" customWidth="1"/>
    <col min="12277" max="12277" width="11.42578125" style="104"/>
    <col min="12278" max="12279" width="14.7109375" style="104" customWidth="1"/>
    <col min="12280" max="12280" width="12.85546875" style="104" customWidth="1"/>
    <col min="12281" max="12281" width="3.28515625" style="104" customWidth="1"/>
    <col min="12282" max="12282" width="30.28515625" style="104" customWidth="1"/>
    <col min="12283" max="12283" width="5" style="104" customWidth="1"/>
    <col min="12284" max="12284" width="11.42578125" style="104"/>
    <col min="12285" max="12285" width="14.28515625" style="104" customWidth="1"/>
    <col min="12286" max="12286" width="5.7109375" style="104" customWidth="1"/>
    <col min="12287" max="12287" width="11.42578125" style="104"/>
    <col min="12288" max="12288" width="17.28515625" style="104" customWidth="1"/>
    <col min="12289" max="12289" width="12.7109375" style="104" customWidth="1"/>
    <col min="12290" max="12290" width="11.42578125" style="104"/>
    <col min="12291" max="12291" width="5.28515625" style="104" customWidth="1"/>
    <col min="12292" max="12292" width="11.42578125" style="104"/>
    <col min="12293" max="12293" width="17" style="104" customWidth="1"/>
    <col min="12294" max="12294" width="6.28515625" style="104" customWidth="1"/>
    <col min="12295" max="12295" width="11.42578125" style="104"/>
    <col min="12296" max="12296" width="14.28515625" style="104" customWidth="1"/>
    <col min="12297" max="12297" width="7.5703125" style="104" customWidth="1"/>
    <col min="12298" max="12298" width="11.42578125" style="104"/>
    <col min="12299" max="12300" width="14.28515625" style="104" customWidth="1"/>
    <col min="12301" max="12301" width="20.85546875" style="104" customWidth="1"/>
    <col min="12302" max="12302" width="14.42578125" style="104" customWidth="1"/>
    <col min="12303" max="12303" width="15" style="104" customWidth="1"/>
    <col min="12304" max="12304" width="2.7109375" style="104" customWidth="1"/>
    <col min="12305" max="12305" width="11.7109375" style="104" customWidth="1"/>
    <col min="12306" max="12306" width="11.5703125" style="104" customWidth="1"/>
    <col min="12307" max="12307" width="2.28515625" style="104" customWidth="1"/>
    <col min="12308" max="12308" width="41" style="104" customWidth="1"/>
    <col min="12309" max="12309" width="14.28515625" style="104" customWidth="1"/>
    <col min="12310" max="12311" width="11.5703125" style="104" customWidth="1"/>
    <col min="12312" max="12312" width="21.85546875" style="104" customWidth="1"/>
    <col min="12313" max="12504" width="11.42578125" style="104"/>
    <col min="12505" max="12505" width="21.85546875" style="104" customWidth="1"/>
    <col min="12506" max="12506" width="13.85546875" style="104" customWidth="1"/>
    <col min="12507" max="12507" width="38.7109375" style="104" customWidth="1"/>
    <col min="12508" max="12508" width="3" style="104" bestFit="1" customWidth="1"/>
    <col min="12509" max="12509" width="32.28515625" style="104" customWidth="1"/>
    <col min="12510" max="12510" width="46.28515625" style="104" customWidth="1"/>
    <col min="12511" max="12511" width="19" style="104" customWidth="1"/>
    <col min="12512" max="12512" width="11.42578125" style="104"/>
    <col min="12513" max="12513" width="17.7109375" style="104" customWidth="1"/>
    <col min="12514" max="12514" width="11.42578125" style="104"/>
    <col min="12515" max="12515" width="22.28515625" style="104" customWidth="1"/>
    <col min="12516" max="12516" width="5.28515625" style="104" customWidth="1"/>
    <col min="12517" max="12517" width="36.28515625" style="104" customWidth="1"/>
    <col min="12518" max="12518" width="5.7109375" style="104" customWidth="1"/>
    <col min="12519" max="12519" width="11.42578125" style="104"/>
    <col min="12520" max="12520" width="20.7109375" style="104" customWidth="1"/>
    <col min="12521" max="12521" width="4.85546875" style="104" customWidth="1"/>
    <col min="12522" max="12522" width="11.42578125" style="104"/>
    <col min="12523" max="12523" width="24.7109375" style="104" customWidth="1"/>
    <col min="12524" max="12524" width="12.28515625" style="104" customWidth="1"/>
    <col min="12525" max="12525" width="11.42578125" style="104"/>
    <col min="12526" max="12526" width="3.42578125" style="104" customWidth="1"/>
    <col min="12527" max="12527" width="11.42578125" style="104"/>
    <col min="12528" max="12528" width="17.7109375" style="104" customWidth="1"/>
    <col min="12529" max="12529" width="3.42578125" style="104" customWidth="1"/>
    <col min="12530" max="12530" width="11.42578125" style="104"/>
    <col min="12531" max="12531" width="23.7109375" style="104" customWidth="1"/>
    <col min="12532" max="12532" width="10" style="104" customWidth="1"/>
    <col min="12533" max="12533" width="11.42578125" style="104"/>
    <col min="12534" max="12535" width="14.7109375" style="104" customWidth="1"/>
    <col min="12536" max="12536" width="12.85546875" style="104" customWidth="1"/>
    <col min="12537" max="12537" width="3.28515625" style="104" customWidth="1"/>
    <col min="12538" max="12538" width="30.28515625" style="104" customWidth="1"/>
    <col min="12539" max="12539" width="5" style="104" customWidth="1"/>
    <col min="12540" max="12540" width="11.42578125" style="104"/>
    <col min="12541" max="12541" width="14.28515625" style="104" customWidth="1"/>
    <col min="12542" max="12542" width="5.7109375" style="104" customWidth="1"/>
    <col min="12543" max="12543" width="11.42578125" style="104"/>
    <col min="12544" max="12544" width="17.28515625" style="104" customWidth="1"/>
    <col min="12545" max="12545" width="12.7109375" style="104" customWidth="1"/>
    <col min="12546" max="12546" width="11.42578125" style="104"/>
    <col min="12547" max="12547" width="5.28515625" style="104" customWidth="1"/>
    <col min="12548" max="12548" width="11.42578125" style="104"/>
    <col min="12549" max="12549" width="17" style="104" customWidth="1"/>
    <col min="12550" max="12550" width="6.28515625" style="104" customWidth="1"/>
    <col min="12551" max="12551" width="11.42578125" style="104"/>
    <col min="12552" max="12552" width="14.28515625" style="104" customWidth="1"/>
    <col min="12553" max="12553" width="7.5703125" style="104" customWidth="1"/>
    <col min="12554" max="12554" width="11.42578125" style="104"/>
    <col min="12555" max="12556" width="14.28515625" style="104" customWidth="1"/>
    <col min="12557" max="12557" width="20.85546875" style="104" customWidth="1"/>
    <col min="12558" max="12558" width="14.42578125" style="104" customWidth="1"/>
    <col min="12559" max="12559" width="15" style="104" customWidth="1"/>
    <col min="12560" max="12560" width="2.7109375" style="104" customWidth="1"/>
    <col min="12561" max="12561" width="11.7109375" style="104" customWidth="1"/>
    <col min="12562" max="12562" width="11.5703125" style="104" customWidth="1"/>
    <col min="12563" max="12563" width="2.28515625" style="104" customWidth="1"/>
    <col min="12564" max="12564" width="41" style="104" customWidth="1"/>
    <col min="12565" max="12565" width="14.28515625" style="104" customWidth="1"/>
    <col min="12566" max="12567" width="11.5703125" style="104" customWidth="1"/>
    <col min="12568" max="12568" width="21.85546875" style="104" customWidth="1"/>
    <col min="12569" max="12760" width="11.42578125" style="104"/>
    <col min="12761" max="12761" width="21.85546875" style="104" customWidth="1"/>
    <col min="12762" max="12762" width="13.85546875" style="104" customWidth="1"/>
    <col min="12763" max="12763" width="38.7109375" style="104" customWidth="1"/>
    <col min="12764" max="12764" width="3" style="104" bestFit="1" customWidth="1"/>
    <col min="12765" max="12765" width="32.28515625" style="104" customWidth="1"/>
    <col min="12766" max="12766" width="46.28515625" style="104" customWidth="1"/>
    <col min="12767" max="12767" width="19" style="104" customWidth="1"/>
    <col min="12768" max="12768" width="11.42578125" style="104"/>
    <col min="12769" max="12769" width="17.7109375" style="104" customWidth="1"/>
    <col min="12770" max="12770" width="11.42578125" style="104"/>
    <col min="12771" max="12771" width="22.28515625" style="104" customWidth="1"/>
    <col min="12772" max="12772" width="5.28515625" style="104" customWidth="1"/>
    <col min="12773" max="12773" width="36.28515625" style="104" customWidth="1"/>
    <col min="12774" max="12774" width="5.7109375" style="104" customWidth="1"/>
    <col min="12775" max="12775" width="11.42578125" style="104"/>
    <col min="12776" max="12776" width="20.7109375" style="104" customWidth="1"/>
    <col min="12777" max="12777" width="4.85546875" style="104" customWidth="1"/>
    <col min="12778" max="12778" width="11.42578125" style="104"/>
    <col min="12779" max="12779" width="24.7109375" style="104" customWidth="1"/>
    <col min="12780" max="12780" width="12.28515625" style="104" customWidth="1"/>
    <col min="12781" max="12781" width="11.42578125" style="104"/>
    <col min="12782" max="12782" width="3.42578125" style="104" customWidth="1"/>
    <col min="12783" max="12783" width="11.42578125" style="104"/>
    <col min="12784" max="12784" width="17.7109375" style="104" customWidth="1"/>
    <col min="12785" max="12785" width="3.42578125" style="104" customWidth="1"/>
    <col min="12786" max="12786" width="11.42578125" style="104"/>
    <col min="12787" max="12787" width="23.7109375" style="104" customWidth="1"/>
    <col min="12788" max="12788" width="10" style="104" customWidth="1"/>
    <col min="12789" max="12789" width="11.42578125" style="104"/>
    <col min="12790" max="12791" width="14.7109375" style="104" customWidth="1"/>
    <col min="12792" max="12792" width="12.85546875" style="104" customWidth="1"/>
    <col min="12793" max="12793" width="3.28515625" style="104" customWidth="1"/>
    <col min="12794" max="12794" width="30.28515625" style="104" customWidth="1"/>
    <col min="12795" max="12795" width="5" style="104" customWidth="1"/>
    <col min="12796" max="12796" width="11.42578125" style="104"/>
    <col min="12797" max="12797" width="14.28515625" style="104" customWidth="1"/>
    <col min="12798" max="12798" width="5.7109375" style="104" customWidth="1"/>
    <col min="12799" max="12799" width="11.42578125" style="104"/>
    <col min="12800" max="12800" width="17.28515625" style="104" customWidth="1"/>
    <col min="12801" max="12801" width="12.7109375" style="104" customWidth="1"/>
    <col min="12802" max="12802" width="11.42578125" style="104"/>
    <col min="12803" max="12803" width="5.28515625" style="104" customWidth="1"/>
    <col min="12804" max="12804" width="11.42578125" style="104"/>
    <col min="12805" max="12805" width="17" style="104" customWidth="1"/>
    <col min="12806" max="12806" width="6.28515625" style="104" customWidth="1"/>
    <col min="12807" max="12807" width="11.42578125" style="104"/>
    <col min="12808" max="12808" width="14.28515625" style="104" customWidth="1"/>
    <col min="12809" max="12809" width="7.5703125" style="104" customWidth="1"/>
    <col min="12810" max="12810" width="11.42578125" style="104"/>
    <col min="12811" max="12812" width="14.28515625" style="104" customWidth="1"/>
    <col min="12813" max="12813" width="20.85546875" style="104" customWidth="1"/>
    <col min="12814" max="12814" width="14.42578125" style="104" customWidth="1"/>
    <col min="12815" max="12815" width="15" style="104" customWidth="1"/>
    <col min="12816" max="12816" width="2.7109375" style="104" customWidth="1"/>
    <col min="12817" max="12817" width="11.7109375" style="104" customWidth="1"/>
    <col min="12818" max="12818" width="11.5703125" style="104" customWidth="1"/>
    <col min="12819" max="12819" width="2.28515625" style="104" customWidth="1"/>
    <col min="12820" max="12820" width="41" style="104" customWidth="1"/>
    <col min="12821" max="12821" width="14.28515625" style="104" customWidth="1"/>
    <col min="12822" max="12823" width="11.5703125" style="104" customWidth="1"/>
    <col min="12824" max="12824" width="21.85546875" style="104" customWidth="1"/>
    <col min="12825" max="13016" width="11.42578125" style="104"/>
    <col min="13017" max="13017" width="21.85546875" style="104" customWidth="1"/>
    <col min="13018" max="13018" width="13.85546875" style="104" customWidth="1"/>
    <col min="13019" max="13019" width="38.7109375" style="104" customWidth="1"/>
    <col min="13020" max="13020" width="3" style="104" bestFit="1" customWidth="1"/>
    <col min="13021" max="13021" width="32.28515625" style="104" customWidth="1"/>
    <col min="13022" max="13022" width="46.28515625" style="104" customWidth="1"/>
    <col min="13023" max="13023" width="19" style="104" customWidth="1"/>
    <col min="13024" max="13024" width="11.42578125" style="104"/>
    <col min="13025" max="13025" width="17.7109375" style="104" customWidth="1"/>
    <col min="13026" max="13026" width="11.42578125" style="104"/>
    <col min="13027" max="13027" width="22.28515625" style="104" customWidth="1"/>
    <col min="13028" max="13028" width="5.28515625" style="104" customWidth="1"/>
    <col min="13029" max="13029" width="36.28515625" style="104" customWidth="1"/>
    <col min="13030" max="13030" width="5.7109375" style="104" customWidth="1"/>
    <col min="13031" max="13031" width="11.42578125" style="104"/>
    <col min="13032" max="13032" width="20.7109375" style="104" customWidth="1"/>
    <col min="13033" max="13033" width="4.85546875" style="104" customWidth="1"/>
    <col min="13034" max="13034" width="11.42578125" style="104"/>
    <col min="13035" max="13035" width="24.7109375" style="104" customWidth="1"/>
    <col min="13036" max="13036" width="12.28515625" style="104" customWidth="1"/>
    <col min="13037" max="13037" width="11.42578125" style="104"/>
    <col min="13038" max="13038" width="3.42578125" style="104" customWidth="1"/>
    <col min="13039" max="13039" width="11.42578125" style="104"/>
    <col min="13040" max="13040" width="17.7109375" style="104" customWidth="1"/>
    <col min="13041" max="13041" width="3.42578125" style="104" customWidth="1"/>
    <col min="13042" max="13042" width="11.42578125" style="104"/>
    <col min="13043" max="13043" width="23.7109375" style="104" customWidth="1"/>
    <col min="13044" max="13044" width="10" style="104" customWidth="1"/>
    <col min="13045" max="13045" width="11.42578125" style="104"/>
    <col min="13046" max="13047" width="14.7109375" style="104" customWidth="1"/>
    <col min="13048" max="13048" width="12.85546875" style="104" customWidth="1"/>
    <col min="13049" max="13049" width="3.28515625" style="104" customWidth="1"/>
    <col min="13050" max="13050" width="30.28515625" style="104" customWidth="1"/>
    <col min="13051" max="13051" width="5" style="104" customWidth="1"/>
    <col min="13052" max="13052" width="11.42578125" style="104"/>
    <col min="13053" max="13053" width="14.28515625" style="104" customWidth="1"/>
    <col min="13054" max="13054" width="5.7109375" style="104" customWidth="1"/>
    <col min="13055" max="13055" width="11.42578125" style="104"/>
    <col min="13056" max="13056" width="17.28515625" style="104" customWidth="1"/>
    <col min="13057" max="13057" width="12.7109375" style="104" customWidth="1"/>
    <col min="13058" max="13058" width="11.42578125" style="104"/>
    <col min="13059" max="13059" width="5.28515625" style="104" customWidth="1"/>
    <col min="13060" max="13060" width="11.42578125" style="104"/>
    <col min="13061" max="13061" width="17" style="104" customWidth="1"/>
    <col min="13062" max="13062" width="6.28515625" style="104" customWidth="1"/>
    <col min="13063" max="13063" width="11.42578125" style="104"/>
    <col min="13064" max="13064" width="14.28515625" style="104" customWidth="1"/>
    <col min="13065" max="13065" width="7.5703125" style="104" customWidth="1"/>
    <col min="13066" max="13066" width="11.42578125" style="104"/>
    <col min="13067" max="13068" width="14.28515625" style="104" customWidth="1"/>
    <col min="13069" max="13069" width="20.85546875" style="104" customWidth="1"/>
    <col min="13070" max="13070" width="14.42578125" style="104" customWidth="1"/>
    <col min="13071" max="13071" width="15" style="104" customWidth="1"/>
    <col min="13072" max="13072" width="2.7109375" style="104" customWidth="1"/>
    <col min="13073" max="13073" width="11.7109375" style="104" customWidth="1"/>
    <col min="13074" max="13074" width="11.5703125" style="104" customWidth="1"/>
    <col min="13075" max="13075" width="2.28515625" style="104" customWidth="1"/>
    <col min="13076" max="13076" width="41" style="104" customWidth="1"/>
    <col min="13077" max="13077" width="14.28515625" style="104" customWidth="1"/>
    <col min="13078" max="13079" width="11.5703125" style="104" customWidth="1"/>
    <col min="13080" max="13080" width="21.85546875" style="104" customWidth="1"/>
    <col min="13081" max="13272" width="11.42578125" style="104"/>
    <col min="13273" max="13273" width="21.85546875" style="104" customWidth="1"/>
    <col min="13274" max="13274" width="13.85546875" style="104" customWidth="1"/>
    <col min="13275" max="13275" width="38.7109375" style="104" customWidth="1"/>
    <col min="13276" max="13276" width="3" style="104" bestFit="1" customWidth="1"/>
    <col min="13277" max="13277" width="32.28515625" style="104" customWidth="1"/>
    <col min="13278" max="13278" width="46.28515625" style="104" customWidth="1"/>
    <col min="13279" max="13279" width="19" style="104" customWidth="1"/>
    <col min="13280" max="13280" width="11.42578125" style="104"/>
    <col min="13281" max="13281" width="17.7109375" style="104" customWidth="1"/>
    <col min="13282" max="13282" width="11.42578125" style="104"/>
    <col min="13283" max="13283" width="22.28515625" style="104" customWidth="1"/>
    <col min="13284" max="13284" width="5.28515625" style="104" customWidth="1"/>
    <col min="13285" max="13285" width="36.28515625" style="104" customWidth="1"/>
    <col min="13286" max="13286" width="5.7109375" style="104" customWidth="1"/>
    <col min="13287" max="13287" width="11.42578125" style="104"/>
    <col min="13288" max="13288" width="20.7109375" style="104" customWidth="1"/>
    <col min="13289" max="13289" width="4.85546875" style="104" customWidth="1"/>
    <col min="13290" max="13290" width="11.42578125" style="104"/>
    <col min="13291" max="13291" width="24.7109375" style="104" customWidth="1"/>
    <col min="13292" max="13292" width="12.28515625" style="104" customWidth="1"/>
    <col min="13293" max="13293" width="11.42578125" style="104"/>
    <col min="13294" max="13294" width="3.42578125" style="104" customWidth="1"/>
    <col min="13295" max="13295" width="11.42578125" style="104"/>
    <col min="13296" max="13296" width="17.7109375" style="104" customWidth="1"/>
    <col min="13297" max="13297" width="3.42578125" style="104" customWidth="1"/>
    <col min="13298" max="13298" width="11.42578125" style="104"/>
    <col min="13299" max="13299" width="23.7109375" style="104" customWidth="1"/>
    <col min="13300" max="13300" width="10" style="104" customWidth="1"/>
    <col min="13301" max="13301" width="11.42578125" style="104"/>
    <col min="13302" max="13303" width="14.7109375" style="104" customWidth="1"/>
    <col min="13304" max="13304" width="12.85546875" style="104" customWidth="1"/>
    <col min="13305" max="13305" width="3.28515625" style="104" customWidth="1"/>
    <col min="13306" max="13306" width="30.28515625" style="104" customWidth="1"/>
    <col min="13307" max="13307" width="5" style="104" customWidth="1"/>
    <col min="13308" max="13308" width="11.42578125" style="104"/>
    <col min="13309" max="13309" width="14.28515625" style="104" customWidth="1"/>
    <col min="13310" max="13310" width="5.7109375" style="104" customWidth="1"/>
    <col min="13311" max="13311" width="11.42578125" style="104"/>
    <col min="13312" max="13312" width="17.28515625" style="104" customWidth="1"/>
    <col min="13313" max="13313" width="12.7109375" style="104" customWidth="1"/>
    <col min="13314" max="13314" width="11.42578125" style="104"/>
    <col min="13315" max="13315" width="5.28515625" style="104" customWidth="1"/>
    <col min="13316" max="13316" width="11.42578125" style="104"/>
    <col min="13317" max="13317" width="17" style="104" customWidth="1"/>
    <col min="13318" max="13318" width="6.28515625" style="104" customWidth="1"/>
    <col min="13319" max="13319" width="11.42578125" style="104"/>
    <col min="13320" max="13320" width="14.28515625" style="104" customWidth="1"/>
    <col min="13321" max="13321" width="7.5703125" style="104" customWidth="1"/>
    <col min="13322" max="13322" width="11.42578125" style="104"/>
    <col min="13323" max="13324" width="14.28515625" style="104" customWidth="1"/>
    <col min="13325" max="13325" width="20.85546875" style="104" customWidth="1"/>
    <col min="13326" max="13326" width="14.42578125" style="104" customWidth="1"/>
    <col min="13327" max="13327" width="15" style="104" customWidth="1"/>
    <col min="13328" max="13328" width="2.7109375" style="104" customWidth="1"/>
    <col min="13329" max="13329" width="11.7109375" style="104" customWidth="1"/>
    <col min="13330" max="13330" width="11.5703125" style="104" customWidth="1"/>
    <col min="13331" max="13331" width="2.28515625" style="104" customWidth="1"/>
    <col min="13332" max="13332" width="41" style="104" customWidth="1"/>
    <col min="13333" max="13333" width="14.28515625" style="104" customWidth="1"/>
    <col min="13334" max="13335" width="11.5703125" style="104" customWidth="1"/>
    <col min="13336" max="13336" width="21.85546875" style="104" customWidth="1"/>
    <col min="13337" max="13528" width="11.42578125" style="104"/>
    <col min="13529" max="13529" width="21.85546875" style="104" customWidth="1"/>
    <col min="13530" max="13530" width="13.85546875" style="104" customWidth="1"/>
    <col min="13531" max="13531" width="38.7109375" style="104" customWidth="1"/>
    <col min="13532" max="13532" width="3" style="104" bestFit="1" customWidth="1"/>
    <col min="13533" max="13533" width="32.28515625" style="104" customWidth="1"/>
    <col min="13534" max="13534" width="46.28515625" style="104" customWidth="1"/>
    <col min="13535" max="13535" width="19" style="104" customWidth="1"/>
    <col min="13536" max="13536" width="11.42578125" style="104"/>
    <col min="13537" max="13537" width="17.7109375" style="104" customWidth="1"/>
    <col min="13538" max="13538" width="11.42578125" style="104"/>
    <col min="13539" max="13539" width="22.28515625" style="104" customWidth="1"/>
    <col min="13540" max="13540" width="5.28515625" style="104" customWidth="1"/>
    <col min="13541" max="13541" width="36.28515625" style="104" customWidth="1"/>
    <col min="13542" max="13542" width="5.7109375" style="104" customWidth="1"/>
    <col min="13543" max="13543" width="11.42578125" style="104"/>
    <col min="13544" max="13544" width="20.7109375" style="104" customWidth="1"/>
    <col min="13545" max="13545" width="4.85546875" style="104" customWidth="1"/>
    <col min="13546" max="13546" width="11.42578125" style="104"/>
    <col min="13547" max="13547" width="24.7109375" style="104" customWidth="1"/>
    <col min="13548" max="13548" width="12.28515625" style="104" customWidth="1"/>
    <col min="13549" max="13549" width="11.42578125" style="104"/>
    <col min="13550" max="13550" width="3.42578125" style="104" customWidth="1"/>
    <col min="13551" max="13551" width="11.42578125" style="104"/>
    <col min="13552" max="13552" width="17.7109375" style="104" customWidth="1"/>
    <col min="13553" max="13553" width="3.42578125" style="104" customWidth="1"/>
    <col min="13554" max="13554" width="11.42578125" style="104"/>
    <col min="13555" max="13555" width="23.7109375" style="104" customWidth="1"/>
    <col min="13556" max="13556" width="10" style="104" customWidth="1"/>
    <col min="13557" max="13557" width="11.42578125" style="104"/>
    <col min="13558" max="13559" width="14.7109375" style="104" customWidth="1"/>
    <col min="13560" max="13560" width="12.85546875" style="104" customWidth="1"/>
    <col min="13561" max="13561" width="3.28515625" style="104" customWidth="1"/>
    <col min="13562" max="13562" width="30.28515625" style="104" customWidth="1"/>
    <col min="13563" max="13563" width="5" style="104" customWidth="1"/>
    <col min="13564" max="13564" width="11.42578125" style="104"/>
    <col min="13565" max="13565" width="14.28515625" style="104" customWidth="1"/>
    <col min="13566" max="13566" width="5.7109375" style="104" customWidth="1"/>
    <col min="13567" max="13567" width="11.42578125" style="104"/>
    <col min="13568" max="13568" width="17.28515625" style="104" customWidth="1"/>
    <col min="13569" max="13569" width="12.7109375" style="104" customWidth="1"/>
    <col min="13570" max="13570" width="11.42578125" style="104"/>
    <col min="13571" max="13571" width="5.28515625" style="104" customWidth="1"/>
    <col min="13572" max="13572" width="11.42578125" style="104"/>
    <col min="13573" max="13573" width="17" style="104" customWidth="1"/>
    <col min="13574" max="13574" width="6.28515625" style="104" customWidth="1"/>
    <col min="13575" max="13575" width="11.42578125" style="104"/>
    <col min="13576" max="13576" width="14.28515625" style="104" customWidth="1"/>
    <col min="13577" max="13577" width="7.5703125" style="104" customWidth="1"/>
    <col min="13578" max="13578" width="11.42578125" style="104"/>
    <col min="13579" max="13580" width="14.28515625" style="104" customWidth="1"/>
    <col min="13581" max="13581" width="20.85546875" style="104" customWidth="1"/>
    <col min="13582" max="13582" width="14.42578125" style="104" customWidth="1"/>
    <col min="13583" max="13583" width="15" style="104" customWidth="1"/>
    <col min="13584" max="13584" width="2.7109375" style="104" customWidth="1"/>
    <col min="13585" max="13585" width="11.7109375" style="104" customWidth="1"/>
    <col min="13586" max="13586" width="11.5703125" style="104" customWidth="1"/>
    <col min="13587" max="13587" width="2.28515625" style="104" customWidth="1"/>
    <col min="13588" max="13588" width="41" style="104" customWidth="1"/>
    <col min="13589" max="13589" width="14.28515625" style="104" customWidth="1"/>
    <col min="13590" max="13591" width="11.5703125" style="104" customWidth="1"/>
    <col min="13592" max="13592" width="21.85546875" style="104" customWidth="1"/>
    <col min="13593" max="13784" width="11.42578125" style="104"/>
    <col min="13785" max="13785" width="21.85546875" style="104" customWidth="1"/>
    <col min="13786" max="13786" width="13.85546875" style="104" customWidth="1"/>
    <col min="13787" max="13787" width="38.7109375" style="104" customWidth="1"/>
    <col min="13788" max="13788" width="3" style="104" bestFit="1" customWidth="1"/>
    <col min="13789" max="13789" width="32.28515625" style="104" customWidth="1"/>
    <col min="13790" max="13790" width="46.28515625" style="104" customWidth="1"/>
    <col min="13791" max="13791" width="19" style="104" customWidth="1"/>
    <col min="13792" max="13792" width="11.42578125" style="104"/>
    <col min="13793" max="13793" width="17.7109375" style="104" customWidth="1"/>
    <col min="13794" max="13794" width="11.42578125" style="104"/>
    <col min="13795" max="13795" width="22.28515625" style="104" customWidth="1"/>
    <col min="13796" max="13796" width="5.28515625" style="104" customWidth="1"/>
    <col min="13797" max="13797" width="36.28515625" style="104" customWidth="1"/>
    <col min="13798" max="13798" width="5.7109375" style="104" customWidth="1"/>
    <col min="13799" max="13799" width="11.42578125" style="104"/>
    <col min="13800" max="13800" width="20.7109375" style="104" customWidth="1"/>
    <col min="13801" max="13801" width="4.85546875" style="104" customWidth="1"/>
    <col min="13802" max="13802" width="11.42578125" style="104"/>
    <col min="13803" max="13803" width="24.7109375" style="104" customWidth="1"/>
    <col min="13804" max="13804" width="12.28515625" style="104" customWidth="1"/>
    <col min="13805" max="13805" width="11.42578125" style="104"/>
    <col min="13806" max="13806" width="3.42578125" style="104" customWidth="1"/>
    <col min="13807" max="13807" width="11.42578125" style="104"/>
    <col min="13808" max="13808" width="17.7109375" style="104" customWidth="1"/>
    <col min="13809" max="13809" width="3.42578125" style="104" customWidth="1"/>
    <col min="13810" max="13810" width="11.42578125" style="104"/>
    <col min="13811" max="13811" width="23.7109375" style="104" customWidth="1"/>
    <col min="13812" max="13812" width="10" style="104" customWidth="1"/>
    <col min="13813" max="13813" width="11.42578125" style="104"/>
    <col min="13814" max="13815" width="14.7109375" style="104" customWidth="1"/>
    <col min="13816" max="13816" width="12.85546875" style="104" customWidth="1"/>
    <col min="13817" max="13817" width="3.28515625" style="104" customWidth="1"/>
    <col min="13818" max="13818" width="30.28515625" style="104" customWidth="1"/>
    <col min="13819" max="13819" width="5" style="104" customWidth="1"/>
    <col min="13820" max="13820" width="11.42578125" style="104"/>
    <col min="13821" max="13821" width="14.28515625" style="104" customWidth="1"/>
    <col min="13822" max="13822" width="5.7109375" style="104" customWidth="1"/>
    <col min="13823" max="13823" width="11.42578125" style="104"/>
    <col min="13824" max="13824" width="17.28515625" style="104" customWidth="1"/>
    <col min="13825" max="13825" width="12.7109375" style="104" customWidth="1"/>
    <col min="13826" max="13826" width="11.42578125" style="104"/>
    <col min="13827" max="13827" width="5.28515625" style="104" customWidth="1"/>
    <col min="13828" max="13828" width="11.42578125" style="104"/>
    <col min="13829" max="13829" width="17" style="104" customWidth="1"/>
    <col min="13830" max="13830" width="6.28515625" style="104" customWidth="1"/>
    <col min="13831" max="13831" width="11.42578125" style="104"/>
    <col min="13832" max="13832" width="14.28515625" style="104" customWidth="1"/>
    <col min="13833" max="13833" width="7.5703125" style="104" customWidth="1"/>
    <col min="13834" max="13834" width="11.42578125" style="104"/>
    <col min="13835" max="13836" width="14.28515625" style="104" customWidth="1"/>
    <col min="13837" max="13837" width="20.85546875" style="104" customWidth="1"/>
    <col min="13838" max="13838" width="14.42578125" style="104" customWidth="1"/>
    <col min="13839" max="13839" width="15" style="104" customWidth="1"/>
    <col min="13840" max="13840" width="2.7109375" style="104" customWidth="1"/>
    <col min="13841" max="13841" width="11.7109375" style="104" customWidth="1"/>
    <col min="13842" max="13842" width="11.5703125" style="104" customWidth="1"/>
    <col min="13843" max="13843" width="2.28515625" style="104" customWidth="1"/>
    <col min="13844" max="13844" width="41" style="104" customWidth="1"/>
    <col min="13845" max="13845" width="14.28515625" style="104" customWidth="1"/>
    <col min="13846" max="13847" width="11.5703125" style="104" customWidth="1"/>
    <col min="13848" max="13848" width="21.85546875" style="104" customWidth="1"/>
    <col min="13849" max="14040" width="11.42578125" style="104"/>
    <col min="14041" max="14041" width="21.85546875" style="104" customWidth="1"/>
    <col min="14042" max="14042" width="13.85546875" style="104" customWidth="1"/>
    <col min="14043" max="14043" width="38.7109375" style="104" customWidth="1"/>
    <col min="14044" max="14044" width="3" style="104" bestFit="1" customWidth="1"/>
    <col min="14045" max="14045" width="32.28515625" style="104" customWidth="1"/>
    <col min="14046" max="14046" width="46.28515625" style="104" customWidth="1"/>
    <col min="14047" max="14047" width="19" style="104" customWidth="1"/>
    <col min="14048" max="14048" width="11.42578125" style="104"/>
    <col min="14049" max="14049" width="17.7109375" style="104" customWidth="1"/>
    <col min="14050" max="14050" width="11.42578125" style="104"/>
    <col min="14051" max="14051" width="22.28515625" style="104" customWidth="1"/>
    <col min="14052" max="14052" width="5.28515625" style="104" customWidth="1"/>
    <col min="14053" max="14053" width="36.28515625" style="104" customWidth="1"/>
    <col min="14054" max="14054" width="5.7109375" style="104" customWidth="1"/>
    <col min="14055" max="14055" width="11.42578125" style="104"/>
    <col min="14056" max="14056" width="20.7109375" style="104" customWidth="1"/>
    <col min="14057" max="14057" width="4.85546875" style="104" customWidth="1"/>
    <col min="14058" max="14058" width="11.42578125" style="104"/>
    <col min="14059" max="14059" width="24.7109375" style="104" customWidth="1"/>
    <col min="14060" max="14060" width="12.28515625" style="104" customWidth="1"/>
    <col min="14061" max="14061" width="11.42578125" style="104"/>
    <col min="14062" max="14062" width="3.42578125" style="104" customWidth="1"/>
    <col min="14063" max="14063" width="11.42578125" style="104"/>
    <col min="14064" max="14064" width="17.7109375" style="104" customWidth="1"/>
    <col min="14065" max="14065" width="3.42578125" style="104" customWidth="1"/>
    <col min="14066" max="14066" width="11.42578125" style="104"/>
    <col min="14067" max="14067" width="23.7109375" style="104" customWidth="1"/>
    <col min="14068" max="14068" width="10" style="104" customWidth="1"/>
    <col min="14069" max="14069" width="11.42578125" style="104"/>
    <col min="14070" max="14071" width="14.7109375" style="104" customWidth="1"/>
    <col min="14072" max="14072" width="12.85546875" style="104" customWidth="1"/>
    <col min="14073" max="14073" width="3.28515625" style="104" customWidth="1"/>
    <col min="14074" max="14074" width="30.28515625" style="104" customWidth="1"/>
    <col min="14075" max="14075" width="5" style="104" customWidth="1"/>
    <col min="14076" max="14076" width="11.42578125" style="104"/>
    <col min="14077" max="14077" width="14.28515625" style="104" customWidth="1"/>
    <col min="14078" max="14078" width="5.7109375" style="104" customWidth="1"/>
    <col min="14079" max="14079" width="11.42578125" style="104"/>
    <col min="14080" max="14080" width="17.28515625" style="104" customWidth="1"/>
    <col min="14081" max="14081" width="12.7109375" style="104" customWidth="1"/>
    <col min="14082" max="14082" width="11.42578125" style="104"/>
    <col min="14083" max="14083" width="5.28515625" style="104" customWidth="1"/>
    <col min="14084" max="14084" width="11.42578125" style="104"/>
    <col min="14085" max="14085" width="17" style="104" customWidth="1"/>
    <col min="14086" max="14086" width="6.28515625" style="104" customWidth="1"/>
    <col min="14087" max="14087" width="11.42578125" style="104"/>
    <col min="14088" max="14088" width="14.28515625" style="104" customWidth="1"/>
    <col min="14089" max="14089" width="7.5703125" style="104" customWidth="1"/>
    <col min="14090" max="14090" width="11.42578125" style="104"/>
    <col min="14091" max="14092" width="14.28515625" style="104" customWidth="1"/>
    <col min="14093" max="14093" width="20.85546875" style="104" customWidth="1"/>
    <col min="14094" max="14094" width="14.42578125" style="104" customWidth="1"/>
    <col min="14095" max="14095" width="15" style="104" customWidth="1"/>
    <col min="14096" max="14096" width="2.7109375" style="104" customWidth="1"/>
    <col min="14097" max="14097" width="11.7109375" style="104" customWidth="1"/>
    <col min="14098" max="14098" width="11.5703125" style="104" customWidth="1"/>
    <col min="14099" max="14099" width="2.28515625" style="104" customWidth="1"/>
    <col min="14100" max="14100" width="41" style="104" customWidth="1"/>
    <col min="14101" max="14101" width="14.28515625" style="104" customWidth="1"/>
    <col min="14102" max="14103" width="11.5703125" style="104" customWidth="1"/>
    <col min="14104" max="14104" width="21.85546875" style="104" customWidth="1"/>
    <col min="14105" max="14296" width="11.42578125" style="104"/>
    <col min="14297" max="14297" width="21.85546875" style="104" customWidth="1"/>
    <col min="14298" max="14298" width="13.85546875" style="104" customWidth="1"/>
    <col min="14299" max="14299" width="38.7109375" style="104" customWidth="1"/>
    <col min="14300" max="14300" width="3" style="104" bestFit="1" customWidth="1"/>
    <col min="14301" max="14301" width="32.28515625" style="104" customWidth="1"/>
    <col min="14302" max="14302" width="46.28515625" style="104" customWidth="1"/>
    <col min="14303" max="14303" width="19" style="104" customWidth="1"/>
    <col min="14304" max="14304" width="11.42578125" style="104"/>
    <col min="14305" max="14305" width="17.7109375" style="104" customWidth="1"/>
    <col min="14306" max="14306" width="11.42578125" style="104"/>
    <col min="14307" max="14307" width="22.28515625" style="104" customWidth="1"/>
    <col min="14308" max="14308" width="5.28515625" style="104" customWidth="1"/>
    <col min="14309" max="14309" width="36.28515625" style="104" customWidth="1"/>
    <col min="14310" max="14310" width="5.7109375" style="104" customWidth="1"/>
    <col min="14311" max="14311" width="11.42578125" style="104"/>
    <col min="14312" max="14312" width="20.7109375" style="104" customWidth="1"/>
    <col min="14313" max="14313" width="4.85546875" style="104" customWidth="1"/>
    <col min="14314" max="14314" width="11.42578125" style="104"/>
    <col min="14315" max="14315" width="24.7109375" style="104" customWidth="1"/>
    <col min="14316" max="14316" width="12.28515625" style="104" customWidth="1"/>
    <col min="14317" max="14317" width="11.42578125" style="104"/>
    <col min="14318" max="14318" width="3.42578125" style="104" customWidth="1"/>
    <col min="14319" max="14319" width="11.42578125" style="104"/>
    <col min="14320" max="14320" width="17.7109375" style="104" customWidth="1"/>
    <col min="14321" max="14321" width="3.42578125" style="104" customWidth="1"/>
    <col min="14322" max="14322" width="11.42578125" style="104"/>
    <col min="14323" max="14323" width="23.7109375" style="104" customWidth="1"/>
    <col min="14324" max="14324" width="10" style="104" customWidth="1"/>
    <col min="14325" max="14325" width="11.42578125" style="104"/>
    <col min="14326" max="14327" width="14.7109375" style="104" customWidth="1"/>
    <col min="14328" max="14328" width="12.85546875" style="104" customWidth="1"/>
    <col min="14329" max="14329" width="3.28515625" style="104" customWidth="1"/>
    <col min="14330" max="14330" width="30.28515625" style="104" customWidth="1"/>
    <col min="14331" max="14331" width="5" style="104" customWidth="1"/>
    <col min="14332" max="14332" width="11.42578125" style="104"/>
    <col min="14333" max="14333" width="14.28515625" style="104" customWidth="1"/>
    <col min="14334" max="14334" width="5.7109375" style="104" customWidth="1"/>
    <col min="14335" max="14335" width="11.42578125" style="104"/>
    <col min="14336" max="14336" width="17.28515625" style="104" customWidth="1"/>
    <col min="14337" max="14337" width="12.7109375" style="104" customWidth="1"/>
    <col min="14338" max="14338" width="11.42578125" style="104"/>
    <col min="14339" max="14339" width="5.28515625" style="104" customWidth="1"/>
    <col min="14340" max="14340" width="11.42578125" style="104"/>
    <col min="14341" max="14341" width="17" style="104" customWidth="1"/>
    <col min="14342" max="14342" width="6.28515625" style="104" customWidth="1"/>
    <col min="14343" max="14343" width="11.42578125" style="104"/>
    <col min="14344" max="14344" width="14.28515625" style="104" customWidth="1"/>
    <col min="14345" max="14345" width="7.5703125" style="104" customWidth="1"/>
    <col min="14346" max="14346" width="11.42578125" style="104"/>
    <col min="14347" max="14348" width="14.28515625" style="104" customWidth="1"/>
    <col min="14349" max="14349" width="20.85546875" style="104" customWidth="1"/>
    <col min="14350" max="14350" width="14.42578125" style="104" customWidth="1"/>
    <col min="14351" max="14351" width="15" style="104" customWidth="1"/>
    <col min="14352" max="14352" width="2.7109375" style="104" customWidth="1"/>
    <col min="14353" max="14353" width="11.7109375" style="104" customWidth="1"/>
    <col min="14354" max="14354" width="11.5703125" style="104" customWidth="1"/>
    <col min="14355" max="14355" width="2.28515625" style="104" customWidth="1"/>
    <col min="14356" max="14356" width="41" style="104" customWidth="1"/>
    <col min="14357" max="14357" width="14.28515625" style="104" customWidth="1"/>
    <col min="14358" max="14359" width="11.5703125" style="104" customWidth="1"/>
    <col min="14360" max="14360" width="21.85546875" style="104" customWidth="1"/>
    <col min="14361" max="14552" width="11.42578125" style="104"/>
    <col min="14553" max="14553" width="21.85546875" style="104" customWidth="1"/>
    <col min="14554" max="14554" width="13.85546875" style="104" customWidth="1"/>
    <col min="14555" max="14555" width="38.7109375" style="104" customWidth="1"/>
    <col min="14556" max="14556" width="3" style="104" bestFit="1" customWidth="1"/>
    <col min="14557" max="14557" width="32.28515625" style="104" customWidth="1"/>
    <col min="14558" max="14558" width="46.28515625" style="104" customWidth="1"/>
    <col min="14559" max="14559" width="19" style="104" customWidth="1"/>
    <col min="14560" max="14560" width="11.42578125" style="104"/>
    <col min="14561" max="14561" width="17.7109375" style="104" customWidth="1"/>
    <col min="14562" max="14562" width="11.42578125" style="104"/>
    <col min="14563" max="14563" width="22.28515625" style="104" customWidth="1"/>
    <col min="14564" max="14564" width="5.28515625" style="104" customWidth="1"/>
    <col min="14565" max="14565" width="36.28515625" style="104" customWidth="1"/>
    <col min="14566" max="14566" width="5.7109375" style="104" customWidth="1"/>
    <col min="14567" max="14567" width="11.42578125" style="104"/>
    <col min="14568" max="14568" width="20.7109375" style="104" customWidth="1"/>
    <col min="14569" max="14569" width="4.85546875" style="104" customWidth="1"/>
    <col min="14570" max="14570" width="11.42578125" style="104"/>
    <col min="14571" max="14571" width="24.7109375" style="104" customWidth="1"/>
    <col min="14572" max="14572" width="12.28515625" style="104" customWidth="1"/>
    <col min="14573" max="14573" width="11.42578125" style="104"/>
    <col min="14574" max="14574" width="3.42578125" style="104" customWidth="1"/>
    <col min="14575" max="14575" width="11.42578125" style="104"/>
    <col min="14576" max="14576" width="17.7109375" style="104" customWidth="1"/>
    <col min="14577" max="14577" width="3.42578125" style="104" customWidth="1"/>
    <col min="14578" max="14578" width="11.42578125" style="104"/>
    <col min="14579" max="14579" width="23.7109375" style="104" customWidth="1"/>
    <col min="14580" max="14580" width="10" style="104" customWidth="1"/>
    <col min="14581" max="14581" width="11.42578125" style="104"/>
    <col min="14582" max="14583" width="14.7109375" style="104" customWidth="1"/>
    <col min="14584" max="14584" width="12.85546875" style="104" customWidth="1"/>
    <col min="14585" max="14585" width="3.28515625" style="104" customWidth="1"/>
    <col min="14586" max="14586" width="30.28515625" style="104" customWidth="1"/>
    <col min="14587" max="14587" width="5" style="104" customWidth="1"/>
    <col min="14588" max="14588" width="11.42578125" style="104"/>
    <col min="14589" max="14589" width="14.28515625" style="104" customWidth="1"/>
    <col min="14590" max="14590" width="5.7109375" style="104" customWidth="1"/>
    <col min="14591" max="14591" width="11.42578125" style="104"/>
    <col min="14592" max="14592" width="17.28515625" style="104" customWidth="1"/>
    <col min="14593" max="14593" width="12.7109375" style="104" customWidth="1"/>
    <col min="14594" max="14594" width="11.42578125" style="104"/>
    <col min="14595" max="14595" width="5.28515625" style="104" customWidth="1"/>
    <col min="14596" max="14596" width="11.42578125" style="104"/>
    <col min="14597" max="14597" width="17" style="104" customWidth="1"/>
    <col min="14598" max="14598" width="6.28515625" style="104" customWidth="1"/>
    <col min="14599" max="14599" width="11.42578125" style="104"/>
    <col min="14600" max="14600" width="14.28515625" style="104" customWidth="1"/>
    <col min="14601" max="14601" width="7.5703125" style="104" customWidth="1"/>
    <col min="14602" max="14602" width="11.42578125" style="104"/>
    <col min="14603" max="14604" width="14.28515625" style="104" customWidth="1"/>
    <col min="14605" max="14605" width="20.85546875" style="104" customWidth="1"/>
    <col min="14606" max="14606" width="14.42578125" style="104" customWidth="1"/>
    <col min="14607" max="14607" width="15" style="104" customWidth="1"/>
    <col min="14608" max="14608" width="2.7109375" style="104" customWidth="1"/>
    <col min="14609" max="14609" width="11.7109375" style="104" customWidth="1"/>
    <col min="14610" max="14610" width="11.5703125" style="104" customWidth="1"/>
    <col min="14611" max="14611" width="2.28515625" style="104" customWidth="1"/>
    <col min="14612" max="14612" width="41" style="104" customWidth="1"/>
    <col min="14613" max="14613" width="14.28515625" style="104" customWidth="1"/>
    <col min="14614" max="14615" width="11.5703125" style="104" customWidth="1"/>
    <col min="14616" max="14616" width="21.85546875" style="104" customWidth="1"/>
    <col min="14617" max="14808" width="11.42578125" style="104"/>
    <col min="14809" max="14809" width="21.85546875" style="104" customWidth="1"/>
    <col min="14810" max="14810" width="13.85546875" style="104" customWidth="1"/>
    <col min="14811" max="14811" width="38.7109375" style="104" customWidth="1"/>
    <col min="14812" max="14812" width="3" style="104" bestFit="1" customWidth="1"/>
    <col min="14813" max="14813" width="32.28515625" style="104" customWidth="1"/>
    <col min="14814" max="14814" width="46.28515625" style="104" customWidth="1"/>
    <col min="14815" max="14815" width="19" style="104" customWidth="1"/>
    <col min="14816" max="14816" width="11.42578125" style="104"/>
    <col min="14817" max="14817" width="17.7109375" style="104" customWidth="1"/>
    <col min="14818" max="14818" width="11.42578125" style="104"/>
    <col min="14819" max="14819" width="22.28515625" style="104" customWidth="1"/>
    <col min="14820" max="14820" width="5.28515625" style="104" customWidth="1"/>
    <col min="14821" max="14821" width="36.28515625" style="104" customWidth="1"/>
    <col min="14822" max="14822" width="5.7109375" style="104" customWidth="1"/>
    <col min="14823" max="14823" width="11.42578125" style="104"/>
    <col min="14824" max="14824" width="20.7109375" style="104" customWidth="1"/>
    <col min="14825" max="14825" width="4.85546875" style="104" customWidth="1"/>
    <col min="14826" max="14826" width="11.42578125" style="104"/>
    <col min="14827" max="14827" width="24.7109375" style="104" customWidth="1"/>
    <col min="14828" max="14828" width="12.28515625" style="104" customWidth="1"/>
    <col min="14829" max="14829" width="11.42578125" style="104"/>
    <col min="14830" max="14830" width="3.42578125" style="104" customWidth="1"/>
    <col min="14831" max="14831" width="11.42578125" style="104"/>
    <col min="14832" max="14832" width="17.7109375" style="104" customWidth="1"/>
    <col min="14833" max="14833" width="3.42578125" style="104" customWidth="1"/>
    <col min="14834" max="14834" width="11.42578125" style="104"/>
    <col min="14835" max="14835" width="23.7109375" style="104" customWidth="1"/>
    <col min="14836" max="14836" width="10" style="104" customWidth="1"/>
    <col min="14837" max="14837" width="11.42578125" style="104"/>
    <col min="14838" max="14839" width="14.7109375" style="104" customWidth="1"/>
    <col min="14840" max="14840" width="12.85546875" style="104" customWidth="1"/>
    <col min="14841" max="14841" width="3.28515625" style="104" customWidth="1"/>
    <col min="14842" max="14842" width="30.28515625" style="104" customWidth="1"/>
    <col min="14843" max="14843" width="5" style="104" customWidth="1"/>
    <col min="14844" max="14844" width="11.42578125" style="104"/>
    <col min="14845" max="14845" width="14.28515625" style="104" customWidth="1"/>
    <col min="14846" max="14846" width="5.7109375" style="104" customWidth="1"/>
    <col min="14847" max="14847" width="11.42578125" style="104"/>
    <col min="14848" max="14848" width="17.28515625" style="104" customWidth="1"/>
    <col min="14849" max="14849" width="12.7109375" style="104" customWidth="1"/>
    <col min="14850" max="14850" width="11.42578125" style="104"/>
    <col min="14851" max="14851" width="5.28515625" style="104" customWidth="1"/>
    <col min="14852" max="14852" width="11.42578125" style="104"/>
    <col min="14853" max="14853" width="17" style="104" customWidth="1"/>
    <col min="14854" max="14854" width="6.28515625" style="104" customWidth="1"/>
    <col min="14855" max="14855" width="11.42578125" style="104"/>
    <col min="14856" max="14856" width="14.28515625" style="104" customWidth="1"/>
    <col min="14857" max="14857" width="7.5703125" style="104" customWidth="1"/>
    <col min="14858" max="14858" width="11.42578125" style="104"/>
    <col min="14859" max="14860" width="14.28515625" style="104" customWidth="1"/>
    <col min="14861" max="14861" width="20.85546875" style="104" customWidth="1"/>
    <col min="14862" max="14862" width="14.42578125" style="104" customWidth="1"/>
    <col min="14863" max="14863" width="15" style="104" customWidth="1"/>
    <col min="14864" max="14864" width="2.7109375" style="104" customWidth="1"/>
    <col min="14865" max="14865" width="11.7109375" style="104" customWidth="1"/>
    <col min="14866" max="14866" width="11.5703125" style="104" customWidth="1"/>
    <col min="14867" max="14867" width="2.28515625" style="104" customWidth="1"/>
    <col min="14868" max="14868" width="41" style="104" customWidth="1"/>
    <col min="14869" max="14869" width="14.28515625" style="104" customWidth="1"/>
    <col min="14870" max="14871" width="11.5703125" style="104" customWidth="1"/>
    <col min="14872" max="14872" width="21.85546875" style="104" customWidth="1"/>
    <col min="14873" max="15064" width="11.42578125" style="104"/>
    <col min="15065" max="15065" width="21.85546875" style="104" customWidth="1"/>
    <col min="15066" max="15066" width="13.85546875" style="104" customWidth="1"/>
    <col min="15067" max="15067" width="38.7109375" style="104" customWidth="1"/>
    <col min="15068" max="15068" width="3" style="104" bestFit="1" customWidth="1"/>
    <col min="15069" max="15069" width="32.28515625" style="104" customWidth="1"/>
    <col min="15070" max="15070" width="46.28515625" style="104" customWidth="1"/>
    <col min="15071" max="15071" width="19" style="104" customWidth="1"/>
    <col min="15072" max="15072" width="11.42578125" style="104"/>
    <col min="15073" max="15073" width="17.7109375" style="104" customWidth="1"/>
    <col min="15074" max="15074" width="11.42578125" style="104"/>
    <col min="15075" max="15075" width="22.28515625" style="104" customWidth="1"/>
    <col min="15076" max="15076" width="5.28515625" style="104" customWidth="1"/>
    <col min="15077" max="15077" width="36.28515625" style="104" customWidth="1"/>
    <col min="15078" max="15078" width="5.7109375" style="104" customWidth="1"/>
    <col min="15079" max="15079" width="11.42578125" style="104"/>
    <col min="15080" max="15080" width="20.7109375" style="104" customWidth="1"/>
    <col min="15081" max="15081" width="4.85546875" style="104" customWidth="1"/>
    <col min="15082" max="15082" width="11.42578125" style="104"/>
    <col min="15083" max="15083" width="24.7109375" style="104" customWidth="1"/>
    <col min="15084" max="15084" width="12.28515625" style="104" customWidth="1"/>
    <col min="15085" max="15085" width="11.42578125" style="104"/>
    <col min="15086" max="15086" width="3.42578125" style="104" customWidth="1"/>
    <col min="15087" max="15087" width="11.42578125" style="104"/>
    <col min="15088" max="15088" width="17.7109375" style="104" customWidth="1"/>
    <col min="15089" max="15089" width="3.42578125" style="104" customWidth="1"/>
    <col min="15090" max="15090" width="11.42578125" style="104"/>
    <col min="15091" max="15091" width="23.7109375" style="104" customWidth="1"/>
    <col min="15092" max="15092" width="10" style="104" customWidth="1"/>
    <col min="15093" max="15093" width="11.42578125" style="104"/>
    <col min="15094" max="15095" width="14.7109375" style="104" customWidth="1"/>
    <col min="15096" max="15096" width="12.85546875" style="104" customWidth="1"/>
    <col min="15097" max="15097" width="3.28515625" style="104" customWidth="1"/>
    <col min="15098" max="15098" width="30.28515625" style="104" customWidth="1"/>
    <col min="15099" max="15099" width="5" style="104" customWidth="1"/>
    <col min="15100" max="15100" width="11.42578125" style="104"/>
    <col min="15101" max="15101" width="14.28515625" style="104" customWidth="1"/>
    <col min="15102" max="15102" width="5.7109375" style="104" customWidth="1"/>
    <col min="15103" max="15103" width="11.42578125" style="104"/>
    <col min="15104" max="15104" width="17.28515625" style="104" customWidth="1"/>
    <col min="15105" max="15105" width="12.7109375" style="104" customWidth="1"/>
    <col min="15106" max="15106" width="11.42578125" style="104"/>
    <col min="15107" max="15107" width="5.28515625" style="104" customWidth="1"/>
    <col min="15108" max="15108" width="11.42578125" style="104"/>
    <col min="15109" max="15109" width="17" style="104" customWidth="1"/>
    <col min="15110" max="15110" width="6.28515625" style="104" customWidth="1"/>
    <col min="15111" max="15111" width="11.42578125" style="104"/>
    <col min="15112" max="15112" width="14.28515625" style="104" customWidth="1"/>
    <col min="15113" max="15113" width="7.5703125" style="104" customWidth="1"/>
    <col min="15114" max="15114" width="11.42578125" style="104"/>
    <col min="15115" max="15116" width="14.28515625" style="104" customWidth="1"/>
    <col min="15117" max="15117" width="20.85546875" style="104" customWidth="1"/>
    <col min="15118" max="15118" width="14.42578125" style="104" customWidth="1"/>
    <col min="15119" max="15119" width="15" style="104" customWidth="1"/>
    <col min="15120" max="15120" width="2.7109375" style="104" customWidth="1"/>
    <col min="15121" max="15121" width="11.7109375" style="104" customWidth="1"/>
    <col min="15122" max="15122" width="11.5703125" style="104" customWidth="1"/>
    <col min="15123" max="15123" width="2.28515625" style="104" customWidth="1"/>
    <col min="15124" max="15124" width="41" style="104" customWidth="1"/>
    <col min="15125" max="15125" width="14.28515625" style="104" customWidth="1"/>
    <col min="15126" max="15127" width="11.5703125" style="104" customWidth="1"/>
    <col min="15128" max="15128" width="21.85546875" style="104" customWidth="1"/>
    <col min="15129" max="15320" width="11.42578125" style="104"/>
    <col min="15321" max="15321" width="21.85546875" style="104" customWidth="1"/>
    <col min="15322" max="15322" width="13.85546875" style="104" customWidth="1"/>
    <col min="15323" max="15323" width="38.7109375" style="104" customWidth="1"/>
    <col min="15324" max="15324" width="3" style="104" bestFit="1" customWidth="1"/>
    <col min="15325" max="15325" width="32.28515625" style="104" customWidth="1"/>
    <col min="15326" max="15326" width="46.28515625" style="104" customWidth="1"/>
    <col min="15327" max="15327" width="19" style="104" customWidth="1"/>
    <col min="15328" max="15328" width="11.42578125" style="104"/>
    <col min="15329" max="15329" width="17.7109375" style="104" customWidth="1"/>
    <col min="15330" max="15330" width="11.42578125" style="104"/>
    <col min="15331" max="15331" width="22.28515625" style="104" customWidth="1"/>
    <col min="15332" max="15332" width="5.28515625" style="104" customWidth="1"/>
    <col min="15333" max="15333" width="36.28515625" style="104" customWidth="1"/>
    <col min="15334" max="15334" width="5.7109375" style="104" customWidth="1"/>
    <col min="15335" max="15335" width="11.42578125" style="104"/>
    <col min="15336" max="15336" width="20.7109375" style="104" customWidth="1"/>
    <col min="15337" max="15337" width="4.85546875" style="104" customWidth="1"/>
    <col min="15338" max="15338" width="11.42578125" style="104"/>
    <col min="15339" max="15339" width="24.7109375" style="104" customWidth="1"/>
    <col min="15340" max="15340" width="12.28515625" style="104" customWidth="1"/>
    <col min="15341" max="15341" width="11.42578125" style="104"/>
    <col min="15342" max="15342" width="3.42578125" style="104" customWidth="1"/>
    <col min="15343" max="15343" width="11.42578125" style="104"/>
    <col min="15344" max="15344" width="17.7109375" style="104" customWidth="1"/>
    <col min="15345" max="15345" width="3.42578125" style="104" customWidth="1"/>
    <col min="15346" max="15346" width="11.42578125" style="104"/>
    <col min="15347" max="15347" width="23.7109375" style="104" customWidth="1"/>
    <col min="15348" max="15348" width="10" style="104" customWidth="1"/>
    <col min="15349" max="15349" width="11.42578125" style="104"/>
    <col min="15350" max="15351" width="14.7109375" style="104" customWidth="1"/>
    <col min="15352" max="15352" width="12.85546875" style="104" customWidth="1"/>
    <col min="15353" max="15353" width="3.28515625" style="104" customWidth="1"/>
    <col min="15354" max="15354" width="30.28515625" style="104" customWidth="1"/>
    <col min="15355" max="15355" width="5" style="104" customWidth="1"/>
    <col min="15356" max="15356" width="11.42578125" style="104"/>
    <col min="15357" max="15357" width="14.28515625" style="104" customWidth="1"/>
    <col min="15358" max="15358" width="5.7109375" style="104" customWidth="1"/>
    <col min="15359" max="15359" width="11.42578125" style="104"/>
    <col min="15360" max="15360" width="17.28515625" style="104" customWidth="1"/>
    <col min="15361" max="15361" width="12.7109375" style="104" customWidth="1"/>
    <col min="15362" max="15362" width="11.42578125" style="104"/>
    <col min="15363" max="15363" width="5.28515625" style="104" customWidth="1"/>
    <col min="15364" max="15364" width="11.42578125" style="104"/>
    <col min="15365" max="15365" width="17" style="104" customWidth="1"/>
    <col min="15366" max="15366" width="6.28515625" style="104" customWidth="1"/>
    <col min="15367" max="15367" width="11.42578125" style="104"/>
    <col min="15368" max="15368" width="14.28515625" style="104" customWidth="1"/>
    <col min="15369" max="15369" width="7.5703125" style="104" customWidth="1"/>
    <col min="15370" max="15370" width="11.42578125" style="104"/>
    <col min="15371" max="15372" width="14.28515625" style="104" customWidth="1"/>
    <col min="15373" max="15373" width="20.85546875" style="104" customWidth="1"/>
    <col min="15374" max="15374" width="14.42578125" style="104" customWidth="1"/>
    <col min="15375" max="15375" width="15" style="104" customWidth="1"/>
    <col min="15376" max="15376" width="2.7109375" style="104" customWidth="1"/>
    <col min="15377" max="15377" width="11.7109375" style="104" customWidth="1"/>
    <col min="15378" max="15378" width="11.5703125" style="104" customWidth="1"/>
    <col min="15379" max="15379" width="2.28515625" style="104" customWidth="1"/>
    <col min="15380" max="15380" width="41" style="104" customWidth="1"/>
    <col min="15381" max="15381" width="14.28515625" style="104" customWidth="1"/>
    <col min="15382" max="15383" width="11.5703125" style="104" customWidth="1"/>
    <col min="15384" max="15384" width="21.85546875" style="104" customWidth="1"/>
    <col min="15385" max="15576" width="11.42578125" style="104"/>
    <col min="15577" max="15577" width="21.85546875" style="104" customWidth="1"/>
    <col min="15578" max="15578" width="13.85546875" style="104" customWidth="1"/>
    <col min="15579" max="15579" width="38.7109375" style="104" customWidth="1"/>
    <col min="15580" max="15580" width="3" style="104" bestFit="1" customWidth="1"/>
    <col min="15581" max="15581" width="32.28515625" style="104" customWidth="1"/>
    <col min="15582" max="15582" width="46.28515625" style="104" customWidth="1"/>
    <col min="15583" max="15583" width="19" style="104" customWidth="1"/>
    <col min="15584" max="15584" width="11.42578125" style="104"/>
    <col min="15585" max="15585" width="17.7109375" style="104" customWidth="1"/>
    <col min="15586" max="15586" width="11.42578125" style="104"/>
    <col min="15587" max="15587" width="22.28515625" style="104" customWidth="1"/>
    <col min="15588" max="15588" width="5.28515625" style="104" customWidth="1"/>
    <col min="15589" max="15589" width="36.28515625" style="104" customWidth="1"/>
    <col min="15590" max="15590" width="5.7109375" style="104" customWidth="1"/>
    <col min="15591" max="15591" width="11.42578125" style="104"/>
    <col min="15592" max="15592" width="20.7109375" style="104" customWidth="1"/>
    <col min="15593" max="15593" width="4.85546875" style="104" customWidth="1"/>
    <col min="15594" max="15594" width="11.42578125" style="104"/>
    <col min="15595" max="15595" width="24.7109375" style="104" customWidth="1"/>
    <col min="15596" max="15596" width="12.28515625" style="104" customWidth="1"/>
    <col min="15597" max="15597" width="11.42578125" style="104"/>
    <col min="15598" max="15598" width="3.42578125" style="104" customWidth="1"/>
    <col min="15599" max="15599" width="11.42578125" style="104"/>
    <col min="15600" max="15600" width="17.7109375" style="104" customWidth="1"/>
    <col min="15601" max="15601" width="3.42578125" style="104" customWidth="1"/>
    <col min="15602" max="15602" width="11.42578125" style="104"/>
    <col min="15603" max="15603" width="23.7109375" style="104" customWidth="1"/>
    <col min="15604" max="15604" width="10" style="104" customWidth="1"/>
    <col min="15605" max="15605" width="11.42578125" style="104"/>
    <col min="15606" max="15607" width="14.7109375" style="104" customWidth="1"/>
    <col min="15608" max="15608" width="12.85546875" style="104" customWidth="1"/>
    <col min="15609" max="15609" width="3.28515625" style="104" customWidth="1"/>
    <col min="15610" max="15610" width="30.28515625" style="104" customWidth="1"/>
    <col min="15611" max="15611" width="5" style="104" customWidth="1"/>
    <col min="15612" max="15612" width="11.42578125" style="104"/>
    <col min="15613" max="15613" width="14.28515625" style="104" customWidth="1"/>
    <col min="15614" max="15614" width="5.7109375" style="104" customWidth="1"/>
    <col min="15615" max="15615" width="11.42578125" style="104"/>
    <col min="15616" max="15616" width="17.28515625" style="104" customWidth="1"/>
    <col min="15617" max="15617" width="12.7109375" style="104" customWidth="1"/>
    <col min="15618" max="15618" width="11.42578125" style="104"/>
    <col min="15619" max="15619" width="5.28515625" style="104" customWidth="1"/>
    <col min="15620" max="15620" width="11.42578125" style="104"/>
    <col min="15621" max="15621" width="17" style="104" customWidth="1"/>
    <col min="15622" max="15622" width="6.28515625" style="104" customWidth="1"/>
    <col min="15623" max="15623" width="11.42578125" style="104"/>
    <col min="15624" max="15624" width="14.28515625" style="104" customWidth="1"/>
    <col min="15625" max="15625" width="7.5703125" style="104" customWidth="1"/>
    <col min="15626" max="15626" width="11.42578125" style="104"/>
    <col min="15627" max="15628" width="14.28515625" style="104" customWidth="1"/>
    <col min="15629" max="15629" width="20.85546875" style="104" customWidth="1"/>
    <col min="15630" max="15630" width="14.42578125" style="104" customWidth="1"/>
    <col min="15631" max="15631" width="15" style="104" customWidth="1"/>
    <col min="15632" max="15632" width="2.7109375" style="104" customWidth="1"/>
    <col min="15633" max="15633" width="11.7109375" style="104" customWidth="1"/>
    <col min="15634" max="15634" width="11.5703125" style="104" customWidth="1"/>
    <col min="15635" max="15635" width="2.28515625" style="104" customWidth="1"/>
    <col min="15636" max="15636" width="41" style="104" customWidth="1"/>
    <col min="15637" max="15637" width="14.28515625" style="104" customWidth="1"/>
    <col min="15638" max="15639" width="11.5703125" style="104" customWidth="1"/>
    <col min="15640" max="15640" width="21.85546875" style="104" customWidth="1"/>
    <col min="15641" max="15832" width="11.42578125" style="104"/>
    <col min="15833" max="15833" width="21.85546875" style="104" customWidth="1"/>
    <col min="15834" max="15834" width="13.85546875" style="104" customWidth="1"/>
    <col min="15835" max="15835" width="38.7109375" style="104" customWidth="1"/>
    <col min="15836" max="15836" width="3" style="104" bestFit="1" customWidth="1"/>
    <col min="15837" max="15837" width="32.28515625" style="104" customWidth="1"/>
    <col min="15838" max="15838" width="46.28515625" style="104" customWidth="1"/>
    <col min="15839" max="15839" width="19" style="104" customWidth="1"/>
    <col min="15840" max="15840" width="11.42578125" style="104"/>
    <col min="15841" max="15841" width="17.7109375" style="104" customWidth="1"/>
    <col min="15842" max="15842" width="11.42578125" style="104"/>
    <col min="15843" max="15843" width="22.28515625" style="104" customWidth="1"/>
    <col min="15844" max="15844" width="5.28515625" style="104" customWidth="1"/>
    <col min="15845" max="15845" width="36.28515625" style="104" customWidth="1"/>
    <col min="15846" max="15846" width="5.7109375" style="104" customWidth="1"/>
    <col min="15847" max="15847" width="11.42578125" style="104"/>
    <col min="15848" max="15848" width="20.7109375" style="104" customWidth="1"/>
    <col min="15849" max="15849" width="4.85546875" style="104" customWidth="1"/>
    <col min="15850" max="15850" width="11.42578125" style="104"/>
    <col min="15851" max="15851" width="24.7109375" style="104" customWidth="1"/>
    <col min="15852" max="15852" width="12.28515625" style="104" customWidth="1"/>
    <col min="15853" max="15853" width="11.42578125" style="104"/>
    <col min="15854" max="15854" width="3.42578125" style="104" customWidth="1"/>
    <col min="15855" max="15855" width="11.42578125" style="104"/>
    <col min="15856" max="15856" width="17.7109375" style="104" customWidth="1"/>
    <col min="15857" max="15857" width="3.42578125" style="104" customWidth="1"/>
    <col min="15858" max="15858" width="11.42578125" style="104"/>
    <col min="15859" max="15859" width="23.7109375" style="104" customWidth="1"/>
    <col min="15860" max="15860" width="10" style="104" customWidth="1"/>
    <col min="15861" max="15861" width="11.42578125" style="104"/>
    <col min="15862" max="15863" width="14.7109375" style="104" customWidth="1"/>
    <col min="15864" max="15864" width="12.85546875" style="104" customWidth="1"/>
    <col min="15865" max="15865" width="3.28515625" style="104" customWidth="1"/>
    <col min="15866" max="15866" width="30.28515625" style="104" customWidth="1"/>
    <col min="15867" max="15867" width="5" style="104" customWidth="1"/>
    <col min="15868" max="15868" width="11.42578125" style="104"/>
    <col min="15869" max="15869" width="14.28515625" style="104" customWidth="1"/>
    <col min="15870" max="15870" width="5.7109375" style="104" customWidth="1"/>
    <col min="15871" max="15871" width="11.42578125" style="104"/>
    <col min="15872" max="15872" width="17.28515625" style="104" customWidth="1"/>
    <col min="15873" max="15873" width="12.7109375" style="104" customWidth="1"/>
    <col min="15874" max="15874" width="11.42578125" style="104"/>
    <col min="15875" max="15875" width="5.28515625" style="104" customWidth="1"/>
    <col min="15876" max="15876" width="11.42578125" style="104"/>
    <col min="15877" max="15877" width="17" style="104" customWidth="1"/>
    <col min="15878" max="15878" width="6.28515625" style="104" customWidth="1"/>
    <col min="15879" max="15879" width="11.42578125" style="104"/>
    <col min="15880" max="15880" width="14.28515625" style="104" customWidth="1"/>
    <col min="15881" max="15881" width="7.5703125" style="104" customWidth="1"/>
    <col min="15882" max="15882" width="11.42578125" style="104"/>
    <col min="15883" max="15884" width="14.28515625" style="104" customWidth="1"/>
    <col min="15885" max="15885" width="20.85546875" style="104" customWidth="1"/>
    <col min="15886" max="15886" width="14.42578125" style="104" customWidth="1"/>
    <col min="15887" max="15887" width="15" style="104" customWidth="1"/>
    <col min="15888" max="15888" width="2.7109375" style="104" customWidth="1"/>
    <col min="15889" max="15889" width="11.7109375" style="104" customWidth="1"/>
    <col min="15890" max="15890" width="11.5703125" style="104" customWidth="1"/>
    <col min="15891" max="15891" width="2.28515625" style="104" customWidth="1"/>
    <col min="15892" max="15892" width="41" style="104" customWidth="1"/>
    <col min="15893" max="15893" width="14.28515625" style="104" customWidth="1"/>
    <col min="15894" max="15895" width="11.5703125" style="104" customWidth="1"/>
    <col min="15896" max="15896" width="21.85546875" style="104" customWidth="1"/>
    <col min="15897" max="16088" width="11.42578125" style="104"/>
    <col min="16089" max="16089" width="21.85546875" style="104" customWidth="1"/>
    <col min="16090" max="16090" width="13.85546875" style="104" customWidth="1"/>
    <col min="16091" max="16091" width="38.7109375" style="104" customWidth="1"/>
    <col min="16092" max="16092" width="3" style="104" bestFit="1" customWidth="1"/>
    <col min="16093" max="16093" width="32.28515625" style="104" customWidth="1"/>
    <col min="16094" max="16094" width="46.28515625" style="104" customWidth="1"/>
    <col min="16095" max="16095" width="19" style="104" customWidth="1"/>
    <col min="16096" max="16096" width="11.42578125" style="104"/>
    <col min="16097" max="16097" width="17.7109375" style="104" customWidth="1"/>
    <col min="16098" max="16098" width="11.42578125" style="104"/>
    <col min="16099" max="16099" width="22.28515625" style="104" customWidth="1"/>
    <col min="16100" max="16100" width="5.28515625" style="104" customWidth="1"/>
    <col min="16101" max="16101" width="36.28515625" style="104" customWidth="1"/>
    <col min="16102" max="16102" width="5.7109375" style="104" customWidth="1"/>
    <col min="16103" max="16103" width="11.42578125" style="104"/>
    <col min="16104" max="16104" width="20.7109375" style="104" customWidth="1"/>
    <col min="16105" max="16105" width="4.85546875" style="104" customWidth="1"/>
    <col min="16106" max="16106" width="11.42578125" style="104"/>
    <col min="16107" max="16107" width="24.7109375" style="104" customWidth="1"/>
    <col min="16108" max="16108" width="12.28515625" style="104" customWidth="1"/>
    <col min="16109" max="16109" width="11.42578125" style="104"/>
    <col min="16110" max="16110" width="3.42578125" style="104" customWidth="1"/>
    <col min="16111" max="16111" width="11.42578125" style="104"/>
    <col min="16112" max="16112" width="17.7109375" style="104" customWidth="1"/>
    <col min="16113" max="16113" width="3.42578125" style="104" customWidth="1"/>
    <col min="16114" max="16114" width="11.42578125" style="104"/>
    <col min="16115" max="16115" width="23.7109375" style="104" customWidth="1"/>
    <col min="16116" max="16116" width="10" style="104" customWidth="1"/>
    <col min="16117" max="16117" width="11.42578125" style="104"/>
    <col min="16118" max="16119" width="14.7109375" style="104" customWidth="1"/>
    <col min="16120" max="16120" width="12.85546875" style="104" customWidth="1"/>
    <col min="16121" max="16121" width="3.28515625" style="104" customWidth="1"/>
    <col min="16122" max="16122" width="30.28515625" style="104" customWidth="1"/>
    <col min="16123" max="16123" width="5" style="104" customWidth="1"/>
    <col min="16124" max="16124" width="11.42578125" style="104"/>
    <col min="16125" max="16125" width="14.28515625" style="104" customWidth="1"/>
    <col min="16126" max="16126" width="5.7109375" style="104" customWidth="1"/>
    <col min="16127" max="16127" width="11.42578125" style="104"/>
    <col min="16128" max="16128" width="17.28515625" style="104" customWidth="1"/>
    <col min="16129" max="16129" width="12.7109375" style="104" customWidth="1"/>
    <col min="16130" max="16130" width="11.42578125" style="104"/>
    <col min="16131" max="16131" width="5.28515625" style="104" customWidth="1"/>
    <col min="16132" max="16132" width="11.42578125" style="104"/>
    <col min="16133" max="16133" width="17" style="104" customWidth="1"/>
    <col min="16134" max="16134" width="6.28515625" style="104" customWidth="1"/>
    <col min="16135" max="16135" width="11.42578125" style="104"/>
    <col min="16136" max="16136" width="14.28515625" style="104" customWidth="1"/>
    <col min="16137" max="16137" width="7.5703125" style="104" customWidth="1"/>
    <col min="16138" max="16138" width="11.42578125" style="104"/>
    <col min="16139" max="16140" width="14.28515625" style="104" customWidth="1"/>
    <col min="16141" max="16141" width="20.85546875" style="104" customWidth="1"/>
    <col min="16142" max="16142" width="14.42578125" style="104" customWidth="1"/>
    <col min="16143" max="16143" width="15" style="104" customWidth="1"/>
    <col min="16144" max="16144" width="2.7109375" style="104" customWidth="1"/>
    <col min="16145" max="16145" width="11.7109375" style="104" customWidth="1"/>
    <col min="16146" max="16146" width="11.5703125" style="104" customWidth="1"/>
    <col min="16147" max="16147" width="2.28515625" style="104" customWidth="1"/>
    <col min="16148" max="16148" width="41" style="104" customWidth="1"/>
    <col min="16149" max="16149" width="14.28515625" style="104" customWidth="1"/>
    <col min="16150" max="16151" width="11.5703125" style="104" customWidth="1"/>
    <col min="16152" max="16152" width="21.85546875" style="104" customWidth="1"/>
    <col min="16153" max="16346" width="11.42578125" style="104"/>
    <col min="16347" max="16384" width="11.5703125" style="104" customWidth="1"/>
  </cols>
  <sheetData>
    <row r="1" spans="1:59" ht="58.9" customHeight="1" x14ac:dyDescent="0.25">
      <c r="A1" s="914" t="s">
        <v>178</v>
      </c>
      <c r="B1" s="914"/>
      <c r="C1" s="914"/>
      <c r="D1" s="914"/>
      <c r="E1" s="914"/>
      <c r="F1" s="914"/>
      <c r="G1" s="914"/>
      <c r="H1" s="914"/>
      <c r="I1" s="914"/>
      <c r="J1" s="914"/>
      <c r="K1" s="914"/>
      <c r="L1" s="914"/>
      <c r="M1" s="914"/>
      <c r="N1" s="914"/>
      <c r="O1" s="914"/>
      <c r="P1" s="914"/>
      <c r="Q1" s="914"/>
      <c r="R1" s="914"/>
      <c r="S1" s="914"/>
      <c r="T1" s="914"/>
      <c r="U1" s="881" t="s">
        <v>179</v>
      </c>
      <c r="V1" s="881"/>
      <c r="W1" s="881"/>
      <c r="X1" s="881"/>
      <c r="Y1" s="881"/>
      <c r="Z1" s="881"/>
      <c r="AA1" s="881"/>
      <c r="AB1" s="881"/>
      <c r="AC1" s="915" t="s">
        <v>180</v>
      </c>
      <c r="AD1" s="915"/>
      <c r="AE1" s="915"/>
      <c r="AF1" s="915"/>
      <c r="AG1" s="915"/>
      <c r="AH1" s="915"/>
      <c r="AI1" s="915"/>
      <c r="AJ1" s="915"/>
      <c r="AK1" s="915"/>
      <c r="AL1" s="122"/>
      <c r="AM1" s="916" t="s">
        <v>181</v>
      </c>
      <c r="AN1" s="916"/>
      <c r="AO1" s="916"/>
      <c r="AP1" s="917"/>
      <c r="AQ1" s="917"/>
      <c r="AR1" s="917"/>
      <c r="AS1" s="917"/>
      <c r="AT1" s="917"/>
      <c r="AU1" s="917"/>
      <c r="AV1" s="918"/>
      <c r="AW1" s="918"/>
      <c r="AX1" s="918"/>
      <c r="AY1" s="918"/>
      <c r="AZ1" s="918"/>
      <c r="BA1" s="918"/>
      <c r="BB1" s="918"/>
      <c r="BC1" s="918"/>
      <c r="BD1" s="918"/>
      <c r="BE1" s="918"/>
      <c r="BF1" s="108" t="s">
        <v>546</v>
      </c>
      <c r="BG1" s="108" t="s">
        <v>547</v>
      </c>
    </row>
    <row r="2" spans="1:59" ht="39.6" customHeight="1" x14ac:dyDescent="0.25">
      <c r="A2" s="914"/>
      <c r="B2" s="914"/>
      <c r="C2" s="914"/>
      <c r="D2" s="914"/>
      <c r="E2" s="914"/>
      <c r="F2" s="914"/>
      <c r="G2" s="914"/>
      <c r="H2" s="914"/>
      <c r="I2" s="914"/>
      <c r="J2" s="914"/>
      <c r="K2" s="914"/>
      <c r="L2" s="914"/>
      <c r="M2" s="914"/>
      <c r="N2" s="914"/>
      <c r="O2" s="914"/>
      <c r="P2" s="914"/>
      <c r="Q2" s="914"/>
      <c r="R2" s="914"/>
      <c r="S2" s="914"/>
      <c r="T2" s="914"/>
      <c r="U2" s="881"/>
      <c r="V2" s="881"/>
      <c r="W2" s="881"/>
      <c r="X2" s="881"/>
      <c r="Y2" s="881"/>
      <c r="Z2" s="881"/>
      <c r="AA2" s="881"/>
      <c r="AB2" s="881"/>
      <c r="AC2" s="842" t="s">
        <v>182</v>
      </c>
      <c r="AD2" s="842" t="s">
        <v>184</v>
      </c>
      <c r="AE2" s="842"/>
      <c r="AF2" s="842"/>
      <c r="AG2" s="842"/>
      <c r="AH2" s="842" t="s">
        <v>185</v>
      </c>
      <c r="AI2" s="842" t="s">
        <v>186</v>
      </c>
      <c r="AJ2" s="842"/>
      <c r="AK2" s="842"/>
      <c r="AL2" s="873" t="s">
        <v>187</v>
      </c>
      <c r="AM2" s="873"/>
      <c r="AN2" s="873"/>
      <c r="AO2" s="873" t="s">
        <v>24</v>
      </c>
      <c r="AP2" s="871" t="s">
        <v>188</v>
      </c>
      <c r="AQ2" s="871"/>
      <c r="AR2" s="871" t="s">
        <v>143</v>
      </c>
      <c r="AS2" s="871" t="s">
        <v>189</v>
      </c>
      <c r="AT2" s="871" t="s">
        <v>190</v>
      </c>
      <c r="AU2" s="871" t="s">
        <v>191</v>
      </c>
      <c r="AV2" s="851" t="s">
        <v>454</v>
      </c>
      <c r="AW2" s="851"/>
      <c r="AX2" s="851"/>
      <c r="AY2" s="851"/>
      <c r="AZ2" s="851"/>
      <c r="BA2" s="851" t="s">
        <v>455</v>
      </c>
      <c r="BB2" s="851"/>
      <c r="BC2" s="851"/>
      <c r="BD2" s="851"/>
      <c r="BE2" s="851"/>
      <c r="BF2" s="123"/>
      <c r="BG2" s="123"/>
    </row>
    <row r="3" spans="1:59" s="56" customFormat="1" ht="135.6" customHeight="1" thickBot="1" x14ac:dyDescent="0.3">
      <c r="A3" s="52" t="s">
        <v>192</v>
      </c>
      <c r="B3" s="52" t="s">
        <v>141</v>
      </c>
      <c r="C3" s="52" t="s">
        <v>21</v>
      </c>
      <c r="D3" s="52" t="s">
        <v>16</v>
      </c>
      <c r="E3" s="52" t="s">
        <v>17</v>
      </c>
      <c r="F3" s="52" t="s">
        <v>193</v>
      </c>
      <c r="G3" s="872" t="s">
        <v>194</v>
      </c>
      <c r="H3" s="872"/>
      <c r="I3" s="52" t="s">
        <v>195</v>
      </c>
      <c r="J3" s="52" t="s">
        <v>31</v>
      </c>
      <c r="K3" s="52" t="s">
        <v>196</v>
      </c>
      <c r="L3" s="52" t="s">
        <v>197</v>
      </c>
      <c r="M3" s="52" t="s">
        <v>28</v>
      </c>
      <c r="N3" s="52" t="s">
        <v>174</v>
      </c>
      <c r="O3" s="52" t="s">
        <v>29</v>
      </c>
      <c r="P3" s="52" t="s">
        <v>174</v>
      </c>
      <c r="Q3" s="52" t="s">
        <v>30</v>
      </c>
      <c r="R3" s="52" t="s">
        <v>174</v>
      </c>
      <c r="S3" s="52" t="s">
        <v>198</v>
      </c>
      <c r="T3" s="52" t="s">
        <v>26</v>
      </c>
      <c r="U3" s="53" t="s">
        <v>199</v>
      </c>
      <c r="V3" s="54" t="s">
        <v>200</v>
      </c>
      <c r="W3" s="53" t="s">
        <v>174</v>
      </c>
      <c r="X3" s="54" t="s">
        <v>201</v>
      </c>
      <c r="Y3" s="53" t="s">
        <v>174</v>
      </c>
      <c r="Z3" s="54" t="s">
        <v>202</v>
      </c>
      <c r="AA3" s="54" t="s">
        <v>174</v>
      </c>
      <c r="AB3" s="54" t="s">
        <v>203</v>
      </c>
      <c r="AC3" s="842"/>
      <c r="AD3" s="50" t="s">
        <v>20</v>
      </c>
      <c r="AE3" s="55" t="s">
        <v>204</v>
      </c>
      <c r="AF3" s="50" t="s">
        <v>205</v>
      </c>
      <c r="AG3" s="50" t="s">
        <v>204</v>
      </c>
      <c r="AH3" s="842"/>
      <c r="AI3" s="50" t="s">
        <v>206</v>
      </c>
      <c r="AJ3" s="842" t="s">
        <v>22</v>
      </c>
      <c r="AK3" s="842"/>
      <c r="AL3" s="873"/>
      <c r="AM3" s="873"/>
      <c r="AN3" s="873"/>
      <c r="AO3" s="873"/>
      <c r="AP3" s="871"/>
      <c r="AQ3" s="871"/>
      <c r="AR3" s="871"/>
      <c r="AS3" s="871"/>
      <c r="AT3" s="871"/>
      <c r="AU3" s="871"/>
      <c r="AV3" s="89" t="s">
        <v>456</v>
      </c>
      <c r="AW3" s="89" t="s">
        <v>457</v>
      </c>
      <c r="AX3" s="89" t="s">
        <v>458</v>
      </c>
      <c r="AY3" s="124" t="s">
        <v>459</v>
      </c>
      <c r="AZ3" s="124" t="s">
        <v>460</v>
      </c>
      <c r="BA3" s="89" t="s">
        <v>456</v>
      </c>
      <c r="BB3" s="89" t="s">
        <v>457</v>
      </c>
      <c r="BC3" s="89" t="s">
        <v>458</v>
      </c>
      <c r="BD3" s="124" t="s">
        <v>459</v>
      </c>
      <c r="BE3" s="124" t="s">
        <v>460</v>
      </c>
      <c r="BF3" s="125"/>
      <c r="BG3" s="125"/>
    </row>
    <row r="4" spans="1:59" s="83" customFormat="1" ht="82.15" customHeight="1" x14ac:dyDescent="0.25">
      <c r="A4" s="1121" t="s">
        <v>66</v>
      </c>
      <c r="B4" s="963" t="s">
        <v>119</v>
      </c>
      <c r="C4" s="963" t="s">
        <v>107</v>
      </c>
      <c r="D4" s="963" t="s">
        <v>27</v>
      </c>
      <c r="E4" s="963" t="s">
        <v>51</v>
      </c>
      <c r="F4" s="963" t="s">
        <v>1024</v>
      </c>
      <c r="G4" s="969" t="s">
        <v>1025</v>
      </c>
      <c r="H4" s="963" t="s">
        <v>1026</v>
      </c>
      <c r="I4" s="963" t="s">
        <v>1027</v>
      </c>
      <c r="J4" s="963" t="s">
        <v>48</v>
      </c>
      <c r="K4" s="963">
        <v>72</v>
      </c>
      <c r="L4" s="1119">
        <f>IF(J4="Diaria",+(K4/360),IF(J4="Semanal",+(K4/52),IF(J4="Mensual",+(K4/12),IF(J4="Bimestral",+(K4/6),IF(J4="Trimestral",+(K4/4),IF(J4="Semestral",+(K4/2),IF(J4="Anual",+(K4/1),"")))))))</f>
        <v>0.2</v>
      </c>
      <c r="M4" s="963" t="s">
        <v>88</v>
      </c>
      <c r="N4" s="1119">
        <f>IF(M4="Menor al 1% del patrimonio de la Lotería de Bogotá",20%,IF(M4="Entre el 1% y el 3% del patrimonio de la Lotería de Bogotá",40%,IF(M4="Entre el 3% y el 6% del patrimonio de la Lotería de Bogotá",60%,IF(M4="Entre el 6% y el 10% del patrimonio de la Lotería de Bogotá",80%,IF(M4="Mayor al 10% del patrimonio de la Lotería de Bogotá",100%,IF(M4="NA",0%,""))))))</f>
        <v>0</v>
      </c>
      <c r="O4" s="963" t="s">
        <v>79</v>
      </c>
      <c r="P4" s="1119">
        <f>IF(O4="El riesgo afecta la imagen de algún área de la organización",20%,IF(O4="El riesgo afecta la imagen de la entidad internamente, de conocimiento general nivel interno, de junta directiva y accionistas y/o de proveedores",40%,IF(O4="El riesgo afecta la imagen de la entidad con algunos usuarios de relevancia frente al logro de los objetivos",60%,IF(O4="El riesgo afecta la imagen de la entidad con efecto publicitario sostenido a nivel de sector administrativo, nivel departamental o municipal",80%,IF(O4="El riesgo afecta la imagen de la entidad a nivel nacional, con efecto publicitario sostenido a nivel país",100%,IF(O4="NA",0%,""))))))</f>
        <v>0.6</v>
      </c>
      <c r="Q4" s="963" t="s">
        <v>88</v>
      </c>
      <c r="R4" s="1119">
        <f>IF(Q4="Interrupción de la operación por menos de un día",20%,IF(Q4="Interrupción de la operación por un día completo",40%,IF(Q4="Interrupción de la operación mayor a 1 día y menor a 2 días",60%,IF(Q4="Interrupción de la operación por dos días completos",80%,IF(Q4="Interrupción de la operación por más de dos días",100%,IF(Q4="NA",0%,""))))))</f>
        <v>0</v>
      </c>
      <c r="S4" s="1041" t="s">
        <v>87</v>
      </c>
      <c r="T4" s="1041" t="s">
        <v>60</v>
      </c>
      <c r="U4" s="1119">
        <f>+MAX(N4,P4,R4)</f>
        <v>0.6</v>
      </c>
      <c r="V4" s="913" t="str">
        <f>IF(L4&lt;=20%,"Muy baja",IF(L4&lt;=40%,"Baja",IF(L4&lt;=60%,"Media",IF(L4&lt;=80%,"Alta",IF(L4&lt;=100%,"Muy alta",IF(L4&gt;=100%,"Muy alta",""))))))</f>
        <v>Muy baja</v>
      </c>
      <c r="W4" s="1119">
        <f>+IFERROR(VLOOKUP(V4,formulas!$F$1:$G$6,2,FALSE),"")</f>
        <v>0.2</v>
      </c>
      <c r="X4" s="912" t="str">
        <f>IF(U4=20%,"Leve",IF(U4=40%,"Menor",IF(U4=60%,"Moderado",IF(U4=80%,"Mayor",IF(U4=100%,"Catastrófico","")))))</f>
        <v>Moderado</v>
      </c>
      <c r="Y4" s="1119">
        <f>+IFERROR(VLOOKUP(X4,formulas!$H$1:$I$6,2,FALSE),"")</f>
        <v>0.6</v>
      </c>
      <c r="Z4" s="912" t="str">
        <f>+IFERROR(VLOOKUP(V4&amp;X4,formulas!$C$2:$D$26,2,FALSE),"")</f>
        <v>Moderado</v>
      </c>
      <c r="AA4" s="1119">
        <f>IF(Z4="Bajo",25%,IF(Z4="Moderado",50%,IF(Z4="Alto",75%,IF(Z4="Extremo",100%,""))))</f>
        <v>0.5</v>
      </c>
      <c r="AB4" s="1125" t="s">
        <v>1032</v>
      </c>
      <c r="AC4" s="451" t="s">
        <v>1033</v>
      </c>
      <c r="AD4" s="103" t="s">
        <v>54</v>
      </c>
      <c r="AE4" s="219">
        <f t="shared" ref="AE4:AE10" si="0">IF(AD4="Preventivo",25%,IF(AD4="Detectivo",15%,IF(AD4="Correctivo",10%,"")))</f>
        <v>0.15</v>
      </c>
      <c r="AF4" s="80" t="s">
        <v>217</v>
      </c>
      <c r="AG4" s="219">
        <f>IF(AF4="Manual",15%,IF(AF4="Automático",25%,""))</f>
        <v>0.15</v>
      </c>
      <c r="AH4" s="219">
        <f t="shared" ref="AH4:AH10" si="1">+AG4+AE4</f>
        <v>0.3</v>
      </c>
      <c r="AI4" s="80" t="s">
        <v>218</v>
      </c>
      <c r="AJ4" s="79" t="s">
        <v>39</v>
      </c>
      <c r="AK4" s="80" t="s">
        <v>1037</v>
      </c>
      <c r="AL4" s="271">
        <f>+AA4*AH4</f>
        <v>0.15</v>
      </c>
      <c r="AM4" s="271">
        <f>+AA4-AL4</f>
        <v>0.35</v>
      </c>
      <c r="AN4" s="912" t="str">
        <f>+IF(C4="Corrupción","Moderado",IF(AM5&lt;=25%,"Bajo",IF(AM5&lt;=50%,"Moderado",IF(AM5&lt;=75%,"Alto",IF(AM5&gt;75%,"Extremo","")))))</f>
        <v>Bajo</v>
      </c>
      <c r="AO4" s="1123" t="s">
        <v>74</v>
      </c>
      <c r="AP4" s="66">
        <v>1</v>
      </c>
      <c r="AQ4" s="76" t="s">
        <v>1040</v>
      </c>
      <c r="AR4" s="501" t="s">
        <v>1041</v>
      </c>
      <c r="AS4" s="739"/>
      <c r="AT4" s="593" t="s">
        <v>66</v>
      </c>
      <c r="AU4" s="594" t="s">
        <v>1042</v>
      </c>
      <c r="AV4" s="220"/>
      <c r="AW4" s="220"/>
      <c r="AX4" s="220"/>
      <c r="AY4" s="220"/>
      <c r="AZ4" s="220"/>
      <c r="BA4" s="220"/>
      <c r="BB4" s="220"/>
      <c r="BC4" s="220"/>
      <c r="BD4" s="220"/>
      <c r="BE4" s="220"/>
      <c r="BF4" s="246"/>
      <c r="BG4" s="246"/>
    </row>
    <row r="5" spans="1:59" s="83" customFormat="1" ht="82.15" customHeight="1" thickBot="1" x14ac:dyDescent="0.3">
      <c r="A5" s="1122"/>
      <c r="B5" s="965"/>
      <c r="C5" s="965"/>
      <c r="D5" s="965"/>
      <c r="E5" s="965"/>
      <c r="F5" s="965"/>
      <c r="G5" s="970"/>
      <c r="H5" s="965"/>
      <c r="I5" s="965"/>
      <c r="J5" s="965"/>
      <c r="K5" s="965"/>
      <c r="L5" s="1120"/>
      <c r="M5" s="965"/>
      <c r="N5" s="1120"/>
      <c r="O5" s="965"/>
      <c r="P5" s="1120"/>
      <c r="Q5" s="965"/>
      <c r="R5" s="1120"/>
      <c r="S5" s="1042"/>
      <c r="T5" s="1042"/>
      <c r="U5" s="1120"/>
      <c r="V5" s="906"/>
      <c r="W5" s="1120" t="str">
        <f>+IFERROR(VLOOKUP(V5,formulas!$F$1:$G$6,2,FALSE),"")</f>
        <v/>
      </c>
      <c r="X5" s="815"/>
      <c r="Y5" s="1120" t="str">
        <f>+IFERROR(VLOOKUP(X5,formulas!$H$1:$I$6,2,FALSE),"")</f>
        <v/>
      </c>
      <c r="Z5" s="815"/>
      <c r="AA5" s="1120" t="str">
        <f t="shared" ref="AA5:AA10" si="2">IF(Z5="Bajo",25%,IF(Z5="Moderado",50%,IF(Z5="Alto",75%,IF(Z5="Extremo",100%,""))))</f>
        <v/>
      </c>
      <c r="AB5" s="1126"/>
      <c r="AC5" s="139" t="s">
        <v>1034</v>
      </c>
      <c r="AD5" s="72" t="s">
        <v>72</v>
      </c>
      <c r="AE5" s="222">
        <f t="shared" si="0"/>
        <v>0.25</v>
      </c>
      <c r="AF5" s="71" t="s">
        <v>217</v>
      </c>
      <c r="AG5" s="222">
        <f t="shared" ref="AG5:AG10" si="3">IF(AF5="Manual",15%,IF(AF5="Automático",25%,""))</f>
        <v>0.15</v>
      </c>
      <c r="AH5" s="222">
        <f t="shared" si="1"/>
        <v>0.4</v>
      </c>
      <c r="AI5" s="71" t="s">
        <v>218</v>
      </c>
      <c r="AJ5" s="70" t="s">
        <v>39</v>
      </c>
      <c r="AK5" s="71" t="s">
        <v>1038</v>
      </c>
      <c r="AL5" s="277">
        <f>+AM4*AH5</f>
        <v>0.13999999999999999</v>
      </c>
      <c r="AM5" s="277">
        <f>+AM4-AL5</f>
        <v>0.21</v>
      </c>
      <c r="AN5" s="815"/>
      <c r="AO5" s="1124"/>
      <c r="AP5" s="258">
        <v>2</v>
      </c>
      <c r="AQ5" s="81" t="s">
        <v>1043</v>
      </c>
      <c r="AR5" s="588" t="s">
        <v>1044</v>
      </c>
      <c r="AS5" s="591" t="s">
        <v>1045</v>
      </c>
      <c r="AT5" s="596" t="s">
        <v>66</v>
      </c>
      <c r="AU5" s="597" t="s">
        <v>1042</v>
      </c>
      <c r="AV5" s="278"/>
      <c r="AW5" s="278"/>
      <c r="AX5" s="278"/>
      <c r="AY5" s="278"/>
      <c r="AZ5" s="278"/>
      <c r="BA5" s="278"/>
      <c r="BB5" s="278"/>
      <c r="BC5" s="278"/>
      <c r="BD5" s="278"/>
      <c r="BE5" s="278"/>
      <c r="BF5" s="278"/>
      <c r="BG5" s="278"/>
    </row>
    <row r="6" spans="1:59" s="83" customFormat="1" ht="82.15" customHeight="1" x14ac:dyDescent="0.25">
      <c r="A6" s="1128" t="s">
        <v>66</v>
      </c>
      <c r="B6" s="968" t="s">
        <v>119</v>
      </c>
      <c r="C6" s="968" t="s">
        <v>107</v>
      </c>
      <c r="D6" s="968" t="s">
        <v>27</v>
      </c>
      <c r="E6" s="968" t="s">
        <v>51</v>
      </c>
      <c r="F6" s="1129" t="s">
        <v>1028</v>
      </c>
      <c r="G6" s="1131" t="s">
        <v>1029</v>
      </c>
      <c r="H6" s="968" t="s">
        <v>1030</v>
      </c>
      <c r="I6" s="968" t="s">
        <v>1031</v>
      </c>
      <c r="J6" s="968" t="s">
        <v>48</v>
      </c>
      <c r="K6" s="968">
        <v>72</v>
      </c>
      <c r="L6" s="1127">
        <f t="shared" ref="L6:L10" si="4">IF(J6="Diaria",+(K6/360),IF(J6="Semanal",+(K6/52),IF(J6="Mensual",+(K6/12),IF(J6="Bimestral",+(K6/6),IF(J6="Trimestral",+(K6/4),IF(J6="Semestral",+(K6/2),IF(J6="Anual",+(K6/1),"")))))))</f>
        <v>0.2</v>
      </c>
      <c r="M6" s="968" t="s">
        <v>88</v>
      </c>
      <c r="N6" s="1127">
        <f t="shared" ref="N6:N10" si="5">IF(M6="Menor al 1% del patrimonio de la Lotería de Bogotá",20%,IF(M6="Entre el 1% y el 3% del patrimonio de la Lotería de Bogotá",40%,IF(M6="Entre el 3% y el 6% del patrimonio de la Lotería de Bogotá",60%,IF(M6="Entre el 6% y el 10% del patrimonio de la Lotería de Bogotá",80%,IF(M6="Mayor al 10% del patrimonio de la Lotería de Bogotá",100%,IF(M6="NA",0%,""))))))</f>
        <v>0</v>
      </c>
      <c r="O6" s="968" t="s">
        <v>79</v>
      </c>
      <c r="P6" s="1127">
        <f t="shared" ref="P6:P10" si="6">IF(O6="El riesgo afecta la imagen de algún área de la organización",20%,IF(O6="El riesgo afecta la imagen de la entidad internamente, de conocimiento general nivel interno, de junta directiva y accionistas y/o de proveedores",40%,IF(O6="El riesgo afecta la imagen de la entidad con algunos usuarios de relevancia frente al logro de los objetivos",60%,IF(O6="El riesgo afecta la imagen de la entidad con efecto publicitario sostenido a nivel de sector administrativo, nivel departamental o municipal",80%,IF(O6="El riesgo afecta la imagen de la entidad a nivel nacional, con efecto publicitario sostenido a nivel país",100%,IF(O6="NA",0%,""))))))</f>
        <v>0.6</v>
      </c>
      <c r="Q6" s="968" t="s">
        <v>88</v>
      </c>
      <c r="R6" s="1127">
        <f t="shared" ref="R6:R10" si="7">IF(Q6="Interrupción de la operación por menos de un día",20%,IF(Q6="Interrupción de la operación por un día completo",40%,IF(Q6="Interrupción de la operación mayor a 1 día y menor a 2 días",60%,IF(Q6="Interrupción de la operación por dos días completos",80%,IF(Q6="Interrupción de la operación por más de dos días",100%,IF(Q6="NA",0%,""))))))</f>
        <v>0</v>
      </c>
      <c r="S6" s="1132" t="s">
        <v>87</v>
      </c>
      <c r="T6" s="1132" t="s">
        <v>60</v>
      </c>
      <c r="U6" s="1127">
        <f t="shared" ref="U6:U10" si="8">+MAX(N6,P6,R6)</f>
        <v>0.6</v>
      </c>
      <c r="V6" s="905" t="str">
        <f t="shared" ref="V6:V10" si="9">IF(L6&lt;=20%,"Muy baja",IF(L6&lt;=40%,"Baja",IF(L6&lt;=60%,"Media",IF(L6&lt;=80%,"Alta",IF(L6&lt;=100%,"Muy alta",IF(L6&gt;=100%,"Muy alta",""))))))</f>
        <v>Muy baja</v>
      </c>
      <c r="W6" s="1127">
        <f>+IFERROR(VLOOKUP(V6,formulas!$F$1:$G$6,2,FALSE),"")</f>
        <v>0.2</v>
      </c>
      <c r="X6" s="814" t="str">
        <f t="shared" ref="X6:X10" si="10">IF(U6=20%,"Leve",IF(U6=40%,"Menor",IF(U6=60%,"Moderado",IF(U6=80%,"Mayor",IF(U6=100%,"Catastrófico","")))))</f>
        <v>Moderado</v>
      </c>
      <c r="Y6" s="1127">
        <f>+IFERROR(VLOOKUP(X6,formulas!$H$1:$I$6,2,FALSE),"")</f>
        <v>0.6</v>
      </c>
      <c r="Z6" s="814" t="str">
        <f>+IFERROR(VLOOKUP(V6&amp;X6,formulas!$C$2:$D$26,2,FALSE),"")</f>
        <v>Moderado</v>
      </c>
      <c r="AA6" s="1127">
        <f t="shared" si="2"/>
        <v>0.5</v>
      </c>
      <c r="AB6" s="1133" t="s">
        <v>1032</v>
      </c>
      <c r="AC6" s="421" t="s">
        <v>1035</v>
      </c>
      <c r="AD6" s="88" t="s">
        <v>72</v>
      </c>
      <c r="AE6" s="364">
        <f t="shared" si="0"/>
        <v>0.25</v>
      </c>
      <c r="AF6" s="102" t="s">
        <v>217</v>
      </c>
      <c r="AG6" s="364">
        <f t="shared" si="3"/>
        <v>0.15</v>
      </c>
      <c r="AH6" s="364">
        <f t="shared" si="1"/>
        <v>0.4</v>
      </c>
      <c r="AI6" s="102" t="s">
        <v>218</v>
      </c>
      <c r="AJ6" s="88" t="s">
        <v>39</v>
      </c>
      <c r="AK6" s="102" t="s">
        <v>1039</v>
      </c>
      <c r="AL6" s="368">
        <f t="shared" ref="AL6:AL10" si="11">+AA6*AH6</f>
        <v>0.2</v>
      </c>
      <c r="AM6" s="368">
        <f t="shared" ref="AM6:AM10" si="12">+AA6-AL6</f>
        <v>0.3</v>
      </c>
      <c r="AN6" s="814" t="str">
        <f>+IF(C6="Corrupción","Moderado",IF(AM7&lt;=25%,"Bajo",IF(AM7&lt;=50%,"Moderado",IF(AM7&lt;=75%,"Alto",IF(AM7&gt;75%,"Extremo","")))))</f>
        <v>Bajo</v>
      </c>
      <c r="AO6" s="1134" t="s">
        <v>74</v>
      </c>
      <c r="AP6" s="106">
        <v>3</v>
      </c>
      <c r="AQ6" s="586" t="s">
        <v>1046</v>
      </c>
      <c r="AR6" s="587" t="s">
        <v>1047</v>
      </c>
      <c r="AS6" s="592" t="s">
        <v>1048</v>
      </c>
      <c r="AT6" s="502" t="s">
        <v>66</v>
      </c>
      <c r="AU6" s="595" t="s">
        <v>1042</v>
      </c>
      <c r="AV6" s="444"/>
      <c r="AW6" s="444"/>
      <c r="AX6" s="444"/>
      <c r="AY6" s="444"/>
      <c r="AZ6" s="444"/>
      <c r="BA6" s="444"/>
      <c r="BB6" s="444"/>
      <c r="BC6" s="444"/>
      <c r="BD6" s="444"/>
      <c r="BE6" s="444"/>
      <c r="BF6" s="444"/>
      <c r="BG6" s="444"/>
    </row>
    <row r="7" spans="1:59" s="83" customFormat="1" ht="82.15" customHeight="1" thickBot="1" x14ac:dyDescent="0.3">
      <c r="A7" s="903"/>
      <c r="B7" s="965"/>
      <c r="C7" s="965"/>
      <c r="D7" s="965"/>
      <c r="E7" s="965"/>
      <c r="F7" s="1130"/>
      <c r="G7" s="970"/>
      <c r="H7" s="965"/>
      <c r="I7" s="965"/>
      <c r="J7" s="965"/>
      <c r="K7" s="965"/>
      <c r="L7" s="1120"/>
      <c r="M7" s="965"/>
      <c r="N7" s="1120"/>
      <c r="O7" s="965"/>
      <c r="P7" s="1120"/>
      <c r="Q7" s="965"/>
      <c r="R7" s="1120"/>
      <c r="S7" s="1042"/>
      <c r="T7" s="1042"/>
      <c r="U7" s="1120"/>
      <c r="V7" s="906"/>
      <c r="W7" s="1120" t="str">
        <f>+IFERROR(VLOOKUP(V7,formulas!$F$1:$G$6,2,FALSE),"")</f>
        <v/>
      </c>
      <c r="X7" s="815"/>
      <c r="Y7" s="1120" t="str">
        <f>+IFERROR(VLOOKUP(X7,formulas!$H$1:$I$6,2,FALSE),"")</f>
        <v/>
      </c>
      <c r="Z7" s="815"/>
      <c r="AA7" s="1120" t="str">
        <f t="shared" si="2"/>
        <v/>
      </c>
      <c r="AB7" s="1126"/>
      <c r="AC7" s="540" t="s">
        <v>1036</v>
      </c>
      <c r="AD7" s="72" t="s">
        <v>72</v>
      </c>
      <c r="AE7" s="222">
        <f t="shared" si="0"/>
        <v>0.25</v>
      </c>
      <c r="AF7" s="72" t="s">
        <v>217</v>
      </c>
      <c r="AG7" s="222">
        <f t="shared" si="3"/>
        <v>0.15</v>
      </c>
      <c r="AH7" s="222">
        <f t="shared" si="1"/>
        <v>0.4</v>
      </c>
      <c r="AI7" s="72" t="s">
        <v>218</v>
      </c>
      <c r="AJ7" s="72" t="s">
        <v>56</v>
      </c>
      <c r="AK7" s="72"/>
      <c r="AL7" s="277">
        <f>+AM6*AH7</f>
        <v>0.12</v>
      </c>
      <c r="AM7" s="277">
        <f>+AM6-AL7</f>
        <v>0.18</v>
      </c>
      <c r="AN7" s="815"/>
      <c r="AO7" s="933"/>
      <c r="AP7" s="258">
        <v>4</v>
      </c>
      <c r="AQ7" s="589" t="s">
        <v>1049</v>
      </c>
      <c r="AR7" s="590" t="s">
        <v>405</v>
      </c>
      <c r="AS7" s="591" t="s">
        <v>1050</v>
      </c>
      <c r="AT7" s="596" t="s">
        <v>66</v>
      </c>
      <c r="AU7" s="597" t="s">
        <v>1051</v>
      </c>
      <c r="AV7" s="146"/>
      <c r="AW7" s="146"/>
      <c r="AX7" s="146"/>
      <c r="AY7" s="146"/>
      <c r="AZ7" s="146"/>
      <c r="BA7" s="146"/>
      <c r="BB7" s="146"/>
      <c r="BC7" s="146"/>
      <c r="BD7" s="146"/>
      <c r="BE7" s="146"/>
      <c r="BF7" s="146"/>
      <c r="BG7" s="146"/>
    </row>
    <row r="8" spans="1:59" s="83" customFormat="1" ht="82.15" customHeight="1" thickBot="1" x14ac:dyDescent="0.3">
      <c r="A8" s="161" t="s">
        <v>219</v>
      </c>
      <c r="B8" s="162" t="s">
        <v>119</v>
      </c>
      <c r="C8" s="162" t="s">
        <v>107</v>
      </c>
      <c r="D8" s="162" t="s">
        <v>94</v>
      </c>
      <c r="E8" s="162" t="s">
        <v>51</v>
      </c>
      <c r="F8" s="162" t="s">
        <v>478</v>
      </c>
      <c r="G8" s="162" t="s">
        <v>479</v>
      </c>
      <c r="H8" s="162" t="s">
        <v>480</v>
      </c>
      <c r="I8" s="162" t="s">
        <v>481</v>
      </c>
      <c r="J8" s="162" t="s">
        <v>81</v>
      </c>
      <c r="K8" s="162">
        <v>1</v>
      </c>
      <c r="L8" s="228">
        <f t="shared" si="4"/>
        <v>8.3333333333333329E-2</v>
      </c>
      <c r="M8" s="162" t="s">
        <v>45</v>
      </c>
      <c r="N8" s="228">
        <f t="shared" si="5"/>
        <v>0.2</v>
      </c>
      <c r="O8" s="162" t="s">
        <v>79</v>
      </c>
      <c r="P8" s="228">
        <f t="shared" si="6"/>
        <v>0.6</v>
      </c>
      <c r="Q8" s="162" t="s">
        <v>88</v>
      </c>
      <c r="R8" s="228">
        <f t="shared" si="7"/>
        <v>0</v>
      </c>
      <c r="S8" s="165" t="s">
        <v>75</v>
      </c>
      <c r="T8" s="165" t="s">
        <v>60</v>
      </c>
      <c r="U8" s="228">
        <f t="shared" si="8"/>
        <v>0.6</v>
      </c>
      <c r="V8" s="571" t="str">
        <f t="shared" si="9"/>
        <v>Muy baja</v>
      </c>
      <c r="W8" s="228">
        <f>+IFERROR(VLOOKUP(V8,formulas!$F$1:$G$6,2,FALSE),"")</f>
        <v>0.2</v>
      </c>
      <c r="X8" s="480" t="str">
        <f t="shared" si="10"/>
        <v>Moderado</v>
      </c>
      <c r="Y8" s="228">
        <f>+IFERROR(VLOOKUP(X8,formulas!$H$1:$I$6,2,FALSE),"")</f>
        <v>0.6</v>
      </c>
      <c r="Z8" s="480" t="str">
        <f>+IFERROR(VLOOKUP(V8&amp;X8,formulas!$C$2:$D$26,2,FALSE),"")</f>
        <v>Moderado</v>
      </c>
      <c r="AA8" s="228">
        <f t="shared" si="2"/>
        <v>0.5</v>
      </c>
      <c r="AB8" s="598" t="s">
        <v>498</v>
      </c>
      <c r="AC8" s="148" t="s">
        <v>685</v>
      </c>
      <c r="AD8" s="111" t="s">
        <v>72</v>
      </c>
      <c r="AE8" s="332">
        <f t="shared" si="0"/>
        <v>0.25</v>
      </c>
      <c r="AF8" s="111" t="s">
        <v>217</v>
      </c>
      <c r="AG8" s="332">
        <f t="shared" si="3"/>
        <v>0.15</v>
      </c>
      <c r="AH8" s="332">
        <f t="shared" si="1"/>
        <v>0.4</v>
      </c>
      <c r="AI8" s="609" t="s">
        <v>218</v>
      </c>
      <c r="AJ8" s="95" t="s">
        <v>39</v>
      </c>
      <c r="AK8" s="147" t="s">
        <v>634</v>
      </c>
      <c r="AL8" s="280">
        <f t="shared" si="11"/>
        <v>0.2</v>
      </c>
      <c r="AM8" s="280">
        <f t="shared" si="12"/>
        <v>0.3</v>
      </c>
      <c r="AN8" s="480" t="str">
        <f>+IF(C8="Corrupción","Moderado",IF(AM8&lt;=25%,"Bajo",IF(AM8&lt;=50%,"Moderado",IF(AM8&lt;=75%,"Alto",IF(AM8&gt;75%,"Extremo","")))))</f>
        <v>Moderado</v>
      </c>
      <c r="AO8" s="229" t="s">
        <v>74</v>
      </c>
      <c r="AP8" s="507">
        <v>5</v>
      </c>
      <c r="AQ8" s="176" t="s">
        <v>540</v>
      </c>
      <c r="AR8" s="599" t="s">
        <v>1019</v>
      </c>
      <c r="AS8" s="600" t="s">
        <v>1052</v>
      </c>
      <c r="AT8" s="601" t="s">
        <v>66</v>
      </c>
      <c r="AU8" s="602" t="s">
        <v>1053</v>
      </c>
      <c r="AV8" s="256"/>
      <c r="AW8" s="256"/>
      <c r="AX8" s="256"/>
      <c r="AY8" s="256"/>
      <c r="AZ8" s="256"/>
      <c r="BA8" s="256"/>
      <c r="BB8" s="256"/>
      <c r="BC8" s="256"/>
      <c r="BD8" s="256"/>
      <c r="BE8" s="256"/>
      <c r="BF8" s="256"/>
      <c r="BG8" s="256"/>
    </row>
    <row r="9" spans="1:59" s="83" customFormat="1" ht="82.15" customHeight="1" thickBot="1" x14ac:dyDescent="0.3">
      <c r="A9" s="603" t="s">
        <v>66</v>
      </c>
      <c r="B9" s="162" t="s">
        <v>486</v>
      </c>
      <c r="C9" s="162" t="s">
        <v>73</v>
      </c>
      <c r="D9" s="162" t="s">
        <v>94</v>
      </c>
      <c r="E9" s="162" t="s">
        <v>95</v>
      </c>
      <c r="F9" s="174" t="s">
        <v>487</v>
      </c>
      <c r="G9" s="308" t="s">
        <v>441</v>
      </c>
      <c r="H9" s="309" t="s">
        <v>488</v>
      </c>
      <c r="I9" s="174" t="s">
        <v>489</v>
      </c>
      <c r="J9" s="310" t="s">
        <v>110</v>
      </c>
      <c r="K9" s="174">
        <v>1</v>
      </c>
      <c r="L9" s="228">
        <f t="shared" si="4"/>
        <v>0.5</v>
      </c>
      <c r="M9" s="152" t="s">
        <v>62</v>
      </c>
      <c r="N9" s="228">
        <f t="shared" si="5"/>
        <v>0.4</v>
      </c>
      <c r="O9" s="156" t="s">
        <v>91</v>
      </c>
      <c r="P9" s="228">
        <f t="shared" si="6"/>
        <v>0.8</v>
      </c>
      <c r="Q9" s="152" t="s">
        <v>88</v>
      </c>
      <c r="R9" s="228">
        <f t="shared" si="7"/>
        <v>0</v>
      </c>
      <c r="S9" s="157" t="s">
        <v>75</v>
      </c>
      <c r="T9" s="157" t="s">
        <v>88</v>
      </c>
      <c r="U9" s="228">
        <f t="shared" si="8"/>
        <v>0.8</v>
      </c>
      <c r="V9" s="571" t="str">
        <f t="shared" si="9"/>
        <v>Media</v>
      </c>
      <c r="W9" s="228">
        <f>+IFERROR(VLOOKUP(V9,formulas!$F$1:$G$6,2,FALSE),"")</f>
        <v>0.6</v>
      </c>
      <c r="X9" s="480" t="str">
        <f t="shared" si="10"/>
        <v>Mayor</v>
      </c>
      <c r="Y9" s="228">
        <f>+IFERROR(VLOOKUP(X9,formulas!$H$1:$I$6,2,FALSE),"")</f>
        <v>0.8</v>
      </c>
      <c r="Z9" s="480" t="str">
        <f>+IFERROR(VLOOKUP(V9&amp;X9,formulas!$C$2:$D$26,2,FALSE),"")</f>
        <v>Alto</v>
      </c>
      <c r="AA9" s="228">
        <f t="shared" si="2"/>
        <v>0.75</v>
      </c>
      <c r="AB9" s="604"/>
      <c r="AC9" s="155" t="s">
        <v>513</v>
      </c>
      <c r="AD9" s="152" t="s">
        <v>72</v>
      </c>
      <c r="AE9" s="228">
        <f t="shared" si="0"/>
        <v>0.25</v>
      </c>
      <c r="AF9" s="152" t="s">
        <v>217</v>
      </c>
      <c r="AG9" s="228">
        <f t="shared" si="3"/>
        <v>0.15</v>
      </c>
      <c r="AH9" s="228">
        <f t="shared" si="1"/>
        <v>0.4</v>
      </c>
      <c r="AI9" s="152" t="s">
        <v>218</v>
      </c>
      <c r="AJ9" s="152" t="s">
        <v>39</v>
      </c>
      <c r="AK9" s="152" t="s">
        <v>522</v>
      </c>
      <c r="AL9" s="280">
        <f t="shared" si="11"/>
        <v>0.30000000000000004</v>
      </c>
      <c r="AM9" s="280">
        <f t="shared" si="12"/>
        <v>0.44999999999999996</v>
      </c>
      <c r="AN9" s="480" t="str">
        <f>+IF(C9="Corrupción","Moderado",IF(AM9&lt;=25%,"Bajo",IF(AM9&lt;=50%,"Moderado",IF(AM9&lt;=75%,"Alto",IF(AM9&gt;75%,"Extremo","")))))</f>
        <v>Moderado</v>
      </c>
      <c r="AO9" s="229" t="s">
        <v>74</v>
      </c>
      <c r="AP9" s="507">
        <v>6</v>
      </c>
      <c r="AQ9" s="731"/>
      <c r="AR9" s="740"/>
      <c r="AS9" s="600" t="s">
        <v>1054</v>
      </c>
      <c r="AT9" s="601" t="s">
        <v>66</v>
      </c>
      <c r="AU9" s="602" t="s">
        <v>1042</v>
      </c>
      <c r="AV9" s="256"/>
      <c r="AW9" s="256"/>
      <c r="AX9" s="256"/>
      <c r="AY9" s="256"/>
      <c r="AZ9" s="256"/>
      <c r="BA9" s="256"/>
      <c r="BB9" s="256"/>
      <c r="BC9" s="256"/>
      <c r="BD9" s="256"/>
      <c r="BE9" s="256"/>
      <c r="BF9" s="256"/>
      <c r="BG9" s="256"/>
    </row>
    <row r="10" spans="1:59" s="83" customFormat="1" ht="82.15" customHeight="1" thickBot="1" x14ac:dyDescent="0.3">
      <c r="A10" s="509" t="s">
        <v>219</v>
      </c>
      <c r="B10" s="504" t="s">
        <v>44</v>
      </c>
      <c r="C10" s="504" t="s">
        <v>107</v>
      </c>
      <c r="D10" s="504" t="s">
        <v>94</v>
      </c>
      <c r="E10" s="504" t="s">
        <v>51</v>
      </c>
      <c r="F10" s="504" t="s">
        <v>490</v>
      </c>
      <c r="G10" s="504" t="s">
        <v>491</v>
      </c>
      <c r="H10" s="511" t="s">
        <v>492</v>
      </c>
      <c r="I10" s="504" t="s">
        <v>493</v>
      </c>
      <c r="J10" s="504" t="s">
        <v>81</v>
      </c>
      <c r="K10" s="504">
        <v>1</v>
      </c>
      <c r="L10" s="228">
        <f t="shared" si="4"/>
        <v>8.3333333333333329E-2</v>
      </c>
      <c r="M10" s="504" t="s">
        <v>88</v>
      </c>
      <c r="N10" s="228">
        <f t="shared" si="5"/>
        <v>0</v>
      </c>
      <c r="O10" s="504" t="s">
        <v>46</v>
      </c>
      <c r="P10" s="228">
        <f t="shared" si="6"/>
        <v>0.2</v>
      </c>
      <c r="Q10" s="504" t="s">
        <v>88</v>
      </c>
      <c r="R10" s="228">
        <f t="shared" si="7"/>
        <v>0</v>
      </c>
      <c r="S10" s="512" t="s">
        <v>75</v>
      </c>
      <c r="T10" s="512" t="s">
        <v>60</v>
      </c>
      <c r="U10" s="228">
        <f t="shared" si="8"/>
        <v>0.2</v>
      </c>
      <c r="V10" s="571" t="str">
        <f t="shared" si="9"/>
        <v>Muy baja</v>
      </c>
      <c r="W10" s="228">
        <f>+IFERROR(VLOOKUP(V10,formulas!$F$1:$G$6,2,FALSE),"")</f>
        <v>0.2</v>
      </c>
      <c r="X10" s="480" t="str">
        <f t="shared" si="10"/>
        <v>Leve</v>
      </c>
      <c r="Y10" s="228">
        <f>+IFERROR(VLOOKUP(X10,formulas!$H$1:$I$6,2,FALSE),"")</f>
        <v>0.2</v>
      </c>
      <c r="Z10" s="480" t="str">
        <f>+IFERROR(VLOOKUP(V10&amp;X10,formulas!$C$2:$D$26,2,FALSE),"")</f>
        <v>Bajo</v>
      </c>
      <c r="AA10" s="228">
        <f t="shared" si="2"/>
        <v>0.25</v>
      </c>
      <c r="AB10" s="605" t="s">
        <v>500</v>
      </c>
      <c r="AC10" s="606" t="s">
        <v>514</v>
      </c>
      <c r="AD10" s="607" t="s">
        <v>72</v>
      </c>
      <c r="AE10" s="228">
        <f t="shared" si="0"/>
        <v>0.25</v>
      </c>
      <c r="AF10" s="510" t="s">
        <v>451</v>
      </c>
      <c r="AG10" s="228">
        <f t="shared" si="3"/>
        <v>0.25</v>
      </c>
      <c r="AH10" s="228">
        <f t="shared" si="1"/>
        <v>0.5</v>
      </c>
      <c r="AI10" s="174" t="s">
        <v>218</v>
      </c>
      <c r="AJ10" s="504" t="s">
        <v>39</v>
      </c>
      <c r="AK10" s="510" t="s">
        <v>523</v>
      </c>
      <c r="AL10" s="280">
        <f t="shared" si="11"/>
        <v>0.125</v>
      </c>
      <c r="AM10" s="280">
        <f t="shared" si="12"/>
        <v>0.125</v>
      </c>
      <c r="AN10" s="480" t="str">
        <f>+IF(C10="Corrupción","Moderado",IF(AM10&lt;=25%,"Bajo",IF(AM10&lt;=50%,"Moderado",IF(AM10&lt;=75%,"Alto",IF(AM10&gt;75%,"Extremo","")))))</f>
        <v>Bajo</v>
      </c>
      <c r="AO10" s="229" t="s">
        <v>74</v>
      </c>
      <c r="AP10" s="507">
        <v>7</v>
      </c>
      <c r="AQ10" s="667"/>
      <c r="AR10" s="741"/>
      <c r="AS10" s="600" t="s">
        <v>1055</v>
      </c>
      <c r="AT10" s="601" t="s">
        <v>66</v>
      </c>
      <c r="AU10" s="608" t="s">
        <v>1056</v>
      </c>
      <c r="AV10" s="256"/>
      <c r="AW10" s="256"/>
      <c r="AX10" s="256"/>
      <c r="AY10" s="256"/>
      <c r="AZ10" s="256"/>
      <c r="BA10" s="256"/>
      <c r="BB10" s="256"/>
      <c r="BC10" s="256"/>
      <c r="BD10" s="256"/>
      <c r="BE10" s="256"/>
      <c r="BF10" s="256"/>
      <c r="BG10" s="256"/>
    </row>
  </sheetData>
  <mergeCells count="81">
    <mergeCell ref="Z6:Z7"/>
    <mergeCell ref="AA6:AA7"/>
    <mergeCell ref="AB6:AB7"/>
    <mergeCell ref="AO6:AO7"/>
    <mergeCell ref="AN6:AN7"/>
    <mergeCell ref="Y6:Y7"/>
    <mergeCell ref="M6:M7"/>
    <mergeCell ref="N6:N7"/>
    <mergeCell ref="O6:O7"/>
    <mergeCell ref="P6:P7"/>
    <mergeCell ref="Q6:Q7"/>
    <mergeCell ref="S6:S7"/>
    <mergeCell ref="R6:R7"/>
    <mergeCell ref="T6:T7"/>
    <mergeCell ref="U6:U7"/>
    <mergeCell ref="V6:V7"/>
    <mergeCell ref="W6:W7"/>
    <mergeCell ref="X6:X7"/>
    <mergeCell ref="L6:L7"/>
    <mergeCell ref="A6:A7"/>
    <mergeCell ref="B6:B7"/>
    <mergeCell ref="C6:C7"/>
    <mergeCell ref="D6:D7"/>
    <mergeCell ref="E6:E7"/>
    <mergeCell ref="F6:F7"/>
    <mergeCell ref="G6:G7"/>
    <mergeCell ref="H6:H7"/>
    <mergeCell ref="I6:I7"/>
    <mergeCell ref="J6:J7"/>
    <mergeCell ref="K6:K7"/>
    <mergeCell ref="P4:P5"/>
    <mergeCell ref="Q4:Q5"/>
    <mergeCell ref="AO4:AO5"/>
    <mergeCell ref="S4:S5"/>
    <mergeCell ref="T4:T5"/>
    <mergeCell ref="U4:U5"/>
    <mergeCell ref="V4:V5"/>
    <mergeCell ref="W4:W5"/>
    <mergeCell ref="X4:X5"/>
    <mergeCell ref="Y4:Y5"/>
    <mergeCell ref="Z4:Z5"/>
    <mergeCell ref="AA4:AA5"/>
    <mergeCell ref="AB4:AB5"/>
    <mergeCell ref="AN4:AN5"/>
    <mergeCell ref="A4:A5"/>
    <mergeCell ref="B4:B5"/>
    <mergeCell ref="C4:C5"/>
    <mergeCell ref="D4:D5"/>
    <mergeCell ref="E4:E5"/>
    <mergeCell ref="F4:F5"/>
    <mergeCell ref="AU2:AU3"/>
    <mergeCell ref="AV2:AZ2"/>
    <mergeCell ref="AD2:AG2"/>
    <mergeCell ref="AH2:AH3"/>
    <mergeCell ref="AI2:AK2"/>
    <mergeCell ref="R4:R5"/>
    <mergeCell ref="G4:G5"/>
    <mergeCell ref="H4:H5"/>
    <mergeCell ref="I4:I5"/>
    <mergeCell ref="J4:J5"/>
    <mergeCell ref="K4:K5"/>
    <mergeCell ref="L4:L5"/>
    <mergeCell ref="M4:M5"/>
    <mergeCell ref="N4:N5"/>
    <mergeCell ref="O4:O5"/>
    <mergeCell ref="BA2:BE2"/>
    <mergeCell ref="G3:H3"/>
    <mergeCell ref="AJ3:AK3"/>
    <mergeCell ref="AL2:AN3"/>
    <mergeCell ref="AO2:AO3"/>
    <mergeCell ref="AP2:AQ3"/>
    <mergeCell ref="AR2:AR3"/>
    <mergeCell ref="AS2:AS3"/>
    <mergeCell ref="AT2:AT3"/>
    <mergeCell ref="A1:T2"/>
    <mergeCell ref="U1:AB2"/>
    <mergeCell ref="AC1:AK1"/>
    <mergeCell ref="AM1:AO1"/>
    <mergeCell ref="AP1:AU1"/>
    <mergeCell ref="AV1:BE1"/>
    <mergeCell ref="AC2:AC3"/>
  </mergeCells>
  <conditionalFormatting sqref="V4 V6 V8:V10">
    <cfRule type="beginsWith" dxfId="202" priority="14" operator="beginsWith" text="Muy baja">
      <formula>LEFT(V4,LEN("Muy baja"))="Muy baja"</formula>
    </cfRule>
    <cfRule type="containsText" dxfId="201" priority="15" operator="containsText" text="Muy alta">
      <formula>NOT(ISERROR(SEARCH("Muy alta",V4)))</formula>
    </cfRule>
    <cfRule type="containsText" dxfId="200" priority="16" operator="containsText" text="Alta">
      <formula>NOT(ISERROR(SEARCH("Alta",V4)))</formula>
    </cfRule>
    <cfRule type="containsText" dxfId="199" priority="17" operator="containsText" text="Media">
      <formula>NOT(ISERROR(SEARCH("Media",V4)))</formula>
    </cfRule>
    <cfRule type="containsText" dxfId="198" priority="18" operator="containsText" text="Baja">
      <formula>NOT(ISERROR(SEARCH("Baja",V4)))</formula>
    </cfRule>
  </conditionalFormatting>
  <conditionalFormatting sqref="X4 X6 X8:X10">
    <cfRule type="containsText" dxfId="197" priority="9" operator="containsText" text="Catastrófico">
      <formula>NOT(ISERROR(SEARCH("Catastrófico",X4)))</formula>
    </cfRule>
    <cfRule type="containsText" dxfId="196" priority="10" operator="containsText" text="Mayor">
      <formula>NOT(ISERROR(SEARCH("Mayor",X4)))</formula>
    </cfRule>
    <cfRule type="containsText" dxfId="195" priority="11" operator="containsText" text="Moderado">
      <formula>NOT(ISERROR(SEARCH("Moderado",X4)))</formula>
    </cfRule>
    <cfRule type="containsText" dxfId="194" priority="12" operator="containsText" text="Menor">
      <formula>NOT(ISERROR(SEARCH("Menor",X4)))</formula>
    </cfRule>
    <cfRule type="containsText" dxfId="193" priority="13" operator="containsText" text="Leve">
      <formula>NOT(ISERROR(SEARCH("Leve",X4)))</formula>
    </cfRule>
  </conditionalFormatting>
  <conditionalFormatting sqref="Z4 Z6 Z8:Z10">
    <cfRule type="containsText" dxfId="192" priority="5" operator="containsText" text="Alto">
      <formula>NOT(ISERROR(SEARCH("Alto",Z4)))</formula>
    </cfRule>
    <cfRule type="containsText" dxfId="191" priority="6" operator="containsText" text="Moderado">
      <formula>NOT(ISERROR(SEARCH("Moderado",Z4)))</formula>
    </cfRule>
    <cfRule type="containsText" dxfId="190" priority="7" operator="containsText" text="Extremo">
      <formula>NOT(ISERROR(SEARCH("Extremo",Z4)))</formula>
    </cfRule>
    <cfRule type="containsText" dxfId="189" priority="8" operator="containsText" text="Bajo">
      <formula>NOT(ISERROR(SEARCH("Bajo",Z4)))</formula>
    </cfRule>
  </conditionalFormatting>
  <conditionalFormatting sqref="AI4:AI10">
    <cfRule type="containsText" dxfId="188" priority="28" operator="containsText" text="BAJA">
      <formula>NOT(ISERROR(SEARCH("BAJA",AI4)))</formula>
    </cfRule>
    <cfRule type="containsText" dxfId="187" priority="29" operator="containsText" text="MEDIA">
      <formula>NOT(ISERROR(SEARCH("MEDIA",AI4)))</formula>
    </cfRule>
    <cfRule type="containsText" dxfId="186" priority="30" operator="containsText" text="ALTA">
      <formula>NOT(ISERROR(SEARCH("ALTA",AI4)))</formula>
    </cfRule>
  </conditionalFormatting>
  <conditionalFormatting sqref="AJ8:AK8">
    <cfRule type="containsText" dxfId="185" priority="22" operator="containsText" text="BAJA">
      <formula>NOT(ISERROR(SEARCH("BAJA",AJ8)))</formula>
    </cfRule>
    <cfRule type="containsText" dxfId="184" priority="23" operator="containsText" text="MEDIA">
      <formula>NOT(ISERROR(SEARCH("MEDIA",AJ8)))</formula>
    </cfRule>
    <cfRule type="containsText" dxfId="183" priority="24" operator="containsText" text="ALTA">
      <formula>NOT(ISERROR(SEARCH("ALTA",AJ8)))</formula>
    </cfRule>
  </conditionalFormatting>
  <conditionalFormatting sqref="AK4:AK7">
    <cfRule type="containsText" dxfId="182" priority="25" operator="containsText" text="BAJA">
      <formula>NOT(ISERROR(SEARCH("BAJA",AK4)))</formula>
    </cfRule>
    <cfRule type="containsText" dxfId="181" priority="26" operator="containsText" text="MEDIA">
      <formula>NOT(ISERROR(SEARCH("MEDIA",AK4)))</formula>
    </cfRule>
    <cfRule type="containsText" dxfId="180" priority="27" operator="containsText" text="ALTA">
      <formula>NOT(ISERROR(SEARCH("ALTA",AK4)))</formula>
    </cfRule>
  </conditionalFormatting>
  <conditionalFormatting sqref="AN4 AN6 AN8:AN10">
    <cfRule type="containsText" dxfId="179" priority="1" operator="containsText" text="Extremo">
      <formula>NOT(ISERROR(SEARCH("Extremo",AN4)))</formula>
    </cfRule>
    <cfRule type="containsText" dxfId="178" priority="2" operator="containsText" text="Alto">
      <formula>NOT(ISERROR(SEARCH("Alto",AN4)))</formula>
    </cfRule>
    <cfRule type="containsText" dxfId="177" priority="3" operator="containsText" text="Moderado">
      <formula>NOT(ISERROR(SEARCH("Moderado",AN4)))</formula>
    </cfRule>
    <cfRule type="containsText" dxfId="176" priority="4" operator="containsText" text="Bajo">
      <formula>NOT(ISERROR(SEARCH("Bajo",AN4)))</formula>
    </cfRule>
  </conditionalFormatting>
  <conditionalFormatting sqref="AR8">
    <cfRule type="containsText" dxfId="175" priority="19" operator="containsText" text="BAJA">
      <formula>NOT(ISERROR(SEARCH("BAJA",AR8)))</formula>
    </cfRule>
    <cfRule type="containsText" dxfId="174" priority="20" operator="containsText" text="MEDIA">
      <formula>NOT(ISERROR(SEARCH("MEDIA",AR8)))</formula>
    </cfRule>
    <cfRule type="containsText" dxfId="173" priority="21" operator="containsText" text="ALTA">
      <formula>NOT(ISERROR(SEARCH("ALTA",AR8)))</formula>
    </cfRule>
  </conditionalFormatting>
  <dataValidations count="3">
    <dataValidation type="list" allowBlank="1" showInputMessage="1" showErrorMessage="1" sqref="A4:A10">
      <formula1>"SI,NO"</formula1>
    </dataValidation>
    <dataValidation type="list" allowBlank="1" showInputMessage="1" showErrorMessage="1" sqref="AF4:AF10">
      <formula1>"Manual,Automático"</formula1>
    </dataValidation>
    <dataValidation type="list" allowBlank="1" showInputMessage="1" showErrorMessage="1" sqref="AI4:AI10">
      <formula1>"Confiable,No confiable"</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12">
        <x14:dataValidation type="list" allowBlank="1" showInputMessage="1" showErrorMessage="1">
          <x14:formula1>
            <xm:f>Listas!$M$2:$M$15</xm:f>
          </x14:formula1>
          <xm:sqref>B4:B10</xm:sqref>
        </x14:dataValidation>
        <x14:dataValidation type="list" allowBlank="1" showInputMessage="1" showErrorMessage="1">
          <x14:formula1>
            <xm:f>Listas!$G$2:$G$13</xm:f>
          </x14:formula1>
          <xm:sqref>C4:C10</xm:sqref>
        </x14:dataValidation>
        <x14:dataValidation type="list" allowBlank="1" showInputMessage="1" showErrorMessage="1">
          <x14:formula1>
            <xm:f>Listas!$B$2:$B$7</xm:f>
          </x14:formula1>
          <xm:sqref>D4:D10</xm:sqref>
        </x14:dataValidation>
        <x14:dataValidation type="list" allowBlank="1" showInputMessage="1" showErrorMessage="1">
          <x14:formula1>
            <xm:f>Listas!$C$2:$C$9</xm:f>
          </x14:formula1>
          <xm:sqref>E4:E10</xm:sqref>
        </x14:dataValidation>
        <x14:dataValidation type="list" allowBlank="1" showInputMessage="1" showErrorMessage="1">
          <x14:formula1>
            <xm:f>Listas!$Q$2:$Q$8</xm:f>
          </x14:formula1>
          <xm:sqref>J4:J10</xm:sqref>
        </x14:dataValidation>
        <x14:dataValidation type="list" allowBlank="1" showInputMessage="1" showErrorMessage="1">
          <x14:formula1>
            <xm:f>Listas!$N$2:$N$7</xm:f>
          </x14:formula1>
          <xm:sqref>M4:M10</xm:sqref>
        </x14:dataValidation>
        <x14:dataValidation type="list" allowBlank="1" showInputMessage="1" showErrorMessage="1">
          <x14:formula1>
            <xm:f>Listas!$O$2:$O$7</xm:f>
          </x14:formula1>
          <xm:sqref>O4:O10</xm:sqref>
        </x14:dataValidation>
        <x14:dataValidation type="list" allowBlank="1" showInputMessage="1" showErrorMessage="1">
          <x14:formula1>
            <xm:f>Listas!$P$2:$P$7</xm:f>
          </x14:formula1>
          <xm:sqref>Q4:Q10</xm:sqref>
        </x14:dataValidation>
        <x14:dataValidation type="list" allowBlank="1" showInputMessage="1" showErrorMessage="1">
          <x14:formula1>
            <xm:f>Listas!$K$2:$K$8</xm:f>
          </x14:formula1>
          <xm:sqref>S4:S10</xm:sqref>
        </x14:dataValidation>
        <x14:dataValidation type="list" allowBlank="1" showInputMessage="1" showErrorMessage="1">
          <x14:formula1>
            <xm:f>Listas!$L$2:$L$6</xm:f>
          </x14:formula1>
          <xm:sqref>T4:T10</xm:sqref>
        </x14:dataValidation>
        <x14:dataValidation type="list" allowBlank="1" showInputMessage="1" showErrorMessage="1">
          <x14:formula1>
            <xm:f>Listas!$F$2:$F$4</xm:f>
          </x14:formula1>
          <xm:sqref>AD4:AD10</xm:sqref>
        </x14:dataValidation>
        <x14:dataValidation type="list" allowBlank="1" showInputMessage="1" showErrorMessage="1">
          <x14:formula1>
            <xm:f>Listas!$H$2:$H$3</xm:f>
          </x14:formula1>
          <xm:sqref>AJ4:AJ10</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G19"/>
  <sheetViews>
    <sheetView topLeftCell="AF13" zoomScale="40" zoomScaleNormal="40" workbookViewId="0">
      <selection activeCell="AR16" sqref="AR16:AS17"/>
    </sheetView>
  </sheetViews>
  <sheetFormatPr baseColWidth="10" defaultRowHeight="157.15" customHeight="1" x14ac:dyDescent="0.25"/>
  <cols>
    <col min="2" max="2" width="20.85546875" customWidth="1"/>
    <col min="6" max="6" width="23.140625" customWidth="1"/>
    <col min="8" max="8" width="22.7109375" customWidth="1"/>
    <col min="9" max="9" width="22.28515625" customWidth="1"/>
    <col min="13" max="13" width="22.7109375" customWidth="1"/>
    <col min="15" max="15" width="27.28515625" customWidth="1"/>
    <col min="17" max="17" width="24" customWidth="1"/>
    <col min="19" max="19" width="20" customWidth="1"/>
    <col min="20" max="20" width="22.7109375" customWidth="1"/>
    <col min="22" max="22" width="22.28515625" customWidth="1"/>
    <col min="24" max="24" width="20.42578125" customWidth="1"/>
    <col min="26" max="26" width="19.140625" customWidth="1"/>
    <col min="28" max="28" width="27.42578125" customWidth="1"/>
    <col min="29" max="29" width="26.28515625" customWidth="1"/>
    <col min="30" max="30" width="14.7109375" customWidth="1"/>
    <col min="37" max="37" width="20.42578125" customWidth="1"/>
    <col min="38" max="41" width="15.5703125" customWidth="1"/>
    <col min="42" max="42" width="3.140625" customWidth="1"/>
    <col min="43" max="43" width="18.28515625" customWidth="1"/>
    <col min="44" max="44" width="21.28515625" customWidth="1"/>
  </cols>
  <sheetData>
    <row r="1" spans="1:59" ht="51.6" customHeight="1" x14ac:dyDescent="0.25">
      <c r="A1" s="914" t="s">
        <v>178</v>
      </c>
      <c r="B1" s="914"/>
      <c r="C1" s="914"/>
      <c r="D1" s="914"/>
      <c r="E1" s="914"/>
      <c r="F1" s="914"/>
      <c r="G1" s="914"/>
      <c r="H1" s="914"/>
      <c r="I1" s="914"/>
      <c r="J1" s="914"/>
      <c r="K1" s="914"/>
      <c r="L1" s="914"/>
      <c r="M1" s="914"/>
      <c r="N1" s="914"/>
      <c r="O1" s="914"/>
      <c r="P1" s="914"/>
      <c r="Q1" s="914"/>
      <c r="R1" s="914"/>
      <c r="S1" s="914"/>
      <c r="T1" s="914"/>
      <c r="U1" s="881" t="s">
        <v>179</v>
      </c>
      <c r="V1" s="881"/>
      <c r="W1" s="881"/>
      <c r="X1" s="881"/>
      <c r="Y1" s="881"/>
      <c r="Z1" s="881"/>
      <c r="AA1" s="881"/>
      <c r="AB1" s="881"/>
      <c r="AC1" s="915" t="s">
        <v>180</v>
      </c>
      <c r="AD1" s="915"/>
      <c r="AE1" s="915"/>
      <c r="AF1" s="915"/>
      <c r="AG1" s="915"/>
      <c r="AH1" s="915"/>
      <c r="AI1" s="915"/>
      <c r="AJ1" s="915"/>
      <c r="AK1" s="915"/>
      <c r="AL1" s="122"/>
      <c r="AM1" s="916" t="s">
        <v>181</v>
      </c>
      <c r="AN1" s="916"/>
      <c r="AO1" s="916"/>
      <c r="AP1" s="917"/>
      <c r="AQ1" s="917"/>
      <c r="AR1" s="917"/>
      <c r="AS1" s="917"/>
      <c r="AT1" s="917"/>
      <c r="AU1" s="917"/>
      <c r="AV1" s="918"/>
      <c r="AW1" s="918"/>
      <c r="AX1" s="918"/>
      <c r="AY1" s="918"/>
      <c r="AZ1" s="918"/>
      <c r="BA1" s="918"/>
      <c r="BB1" s="918"/>
      <c r="BC1" s="918"/>
      <c r="BD1" s="918"/>
      <c r="BE1" s="918"/>
      <c r="BF1" s="108" t="s">
        <v>546</v>
      </c>
      <c r="BG1" s="108" t="s">
        <v>547</v>
      </c>
    </row>
    <row r="2" spans="1:59" ht="21.6" customHeight="1" x14ac:dyDescent="0.25">
      <c r="A2" s="914"/>
      <c r="B2" s="914"/>
      <c r="C2" s="914"/>
      <c r="D2" s="914"/>
      <c r="E2" s="914"/>
      <c r="F2" s="914"/>
      <c r="G2" s="914"/>
      <c r="H2" s="914"/>
      <c r="I2" s="914"/>
      <c r="J2" s="914"/>
      <c r="K2" s="914"/>
      <c r="L2" s="914"/>
      <c r="M2" s="914"/>
      <c r="N2" s="914"/>
      <c r="O2" s="914"/>
      <c r="P2" s="914"/>
      <c r="Q2" s="914"/>
      <c r="R2" s="914"/>
      <c r="S2" s="914"/>
      <c r="T2" s="914"/>
      <c r="U2" s="881"/>
      <c r="V2" s="881"/>
      <c r="W2" s="881"/>
      <c r="X2" s="881"/>
      <c r="Y2" s="881"/>
      <c r="Z2" s="881"/>
      <c r="AA2" s="881"/>
      <c r="AB2" s="881"/>
      <c r="AC2" s="842" t="s">
        <v>182</v>
      </c>
      <c r="AD2" s="842" t="s">
        <v>184</v>
      </c>
      <c r="AE2" s="842"/>
      <c r="AF2" s="842"/>
      <c r="AG2" s="842"/>
      <c r="AH2" s="842" t="s">
        <v>185</v>
      </c>
      <c r="AI2" s="842" t="s">
        <v>186</v>
      </c>
      <c r="AJ2" s="842"/>
      <c r="AK2" s="842"/>
      <c r="AL2" s="873" t="s">
        <v>187</v>
      </c>
      <c r="AM2" s="873"/>
      <c r="AN2" s="873"/>
      <c r="AO2" s="873" t="s">
        <v>24</v>
      </c>
      <c r="AP2" s="871" t="s">
        <v>188</v>
      </c>
      <c r="AQ2" s="871"/>
      <c r="AR2" s="871" t="s">
        <v>143</v>
      </c>
      <c r="AS2" s="871" t="s">
        <v>189</v>
      </c>
      <c r="AT2" s="871" t="s">
        <v>190</v>
      </c>
      <c r="AU2" s="871" t="s">
        <v>191</v>
      </c>
      <c r="AV2" s="851" t="s">
        <v>454</v>
      </c>
      <c r="AW2" s="851"/>
      <c r="AX2" s="851"/>
      <c r="AY2" s="851"/>
      <c r="AZ2" s="851"/>
      <c r="BA2" s="851" t="s">
        <v>455</v>
      </c>
      <c r="BB2" s="851"/>
      <c r="BC2" s="851"/>
      <c r="BD2" s="851"/>
      <c r="BE2" s="851"/>
      <c r="BF2" s="123"/>
      <c r="BG2" s="123"/>
    </row>
    <row r="3" spans="1:59" ht="61.15" customHeight="1" thickBot="1" x14ac:dyDescent="0.3">
      <c r="A3" s="52" t="s">
        <v>192</v>
      </c>
      <c r="B3" s="52" t="s">
        <v>141</v>
      </c>
      <c r="C3" s="52" t="s">
        <v>21</v>
      </c>
      <c r="D3" s="52" t="s">
        <v>16</v>
      </c>
      <c r="E3" s="52" t="s">
        <v>17</v>
      </c>
      <c r="F3" s="52" t="s">
        <v>193</v>
      </c>
      <c r="G3" s="872" t="s">
        <v>194</v>
      </c>
      <c r="H3" s="872"/>
      <c r="I3" s="52" t="s">
        <v>195</v>
      </c>
      <c r="J3" s="52" t="s">
        <v>31</v>
      </c>
      <c r="K3" s="52" t="s">
        <v>196</v>
      </c>
      <c r="L3" s="52" t="s">
        <v>197</v>
      </c>
      <c r="M3" s="52" t="s">
        <v>28</v>
      </c>
      <c r="N3" s="52" t="s">
        <v>174</v>
      </c>
      <c r="O3" s="52" t="s">
        <v>29</v>
      </c>
      <c r="P3" s="52" t="s">
        <v>174</v>
      </c>
      <c r="Q3" s="52" t="s">
        <v>30</v>
      </c>
      <c r="R3" s="52" t="s">
        <v>174</v>
      </c>
      <c r="S3" s="52" t="s">
        <v>198</v>
      </c>
      <c r="T3" s="52" t="s">
        <v>26</v>
      </c>
      <c r="U3" s="53" t="s">
        <v>199</v>
      </c>
      <c r="V3" s="54" t="s">
        <v>200</v>
      </c>
      <c r="W3" s="53" t="s">
        <v>174</v>
      </c>
      <c r="X3" s="54" t="s">
        <v>201</v>
      </c>
      <c r="Y3" s="53" t="s">
        <v>174</v>
      </c>
      <c r="Z3" s="54" t="s">
        <v>202</v>
      </c>
      <c r="AA3" s="54" t="s">
        <v>174</v>
      </c>
      <c r="AB3" s="54" t="s">
        <v>203</v>
      </c>
      <c r="AC3" s="842"/>
      <c r="AD3" s="50" t="s">
        <v>20</v>
      </c>
      <c r="AE3" s="55" t="s">
        <v>204</v>
      </c>
      <c r="AF3" s="50" t="s">
        <v>205</v>
      </c>
      <c r="AG3" s="50" t="s">
        <v>204</v>
      </c>
      <c r="AH3" s="842"/>
      <c r="AI3" s="50" t="s">
        <v>206</v>
      </c>
      <c r="AJ3" s="842" t="s">
        <v>22</v>
      </c>
      <c r="AK3" s="842"/>
      <c r="AL3" s="873"/>
      <c r="AM3" s="873"/>
      <c r="AN3" s="873"/>
      <c r="AO3" s="873"/>
      <c r="AP3" s="871"/>
      <c r="AQ3" s="871"/>
      <c r="AR3" s="871"/>
      <c r="AS3" s="871"/>
      <c r="AT3" s="871"/>
      <c r="AU3" s="871"/>
      <c r="AV3" s="89" t="s">
        <v>456</v>
      </c>
      <c r="AW3" s="89" t="s">
        <v>457</v>
      </c>
      <c r="AX3" s="89" t="s">
        <v>458</v>
      </c>
      <c r="AY3" s="124" t="s">
        <v>459</v>
      </c>
      <c r="AZ3" s="124" t="s">
        <v>460</v>
      </c>
      <c r="BA3" s="89" t="s">
        <v>456</v>
      </c>
      <c r="BB3" s="89" t="s">
        <v>457</v>
      </c>
      <c r="BC3" s="89" t="s">
        <v>458</v>
      </c>
      <c r="BD3" s="124" t="s">
        <v>459</v>
      </c>
      <c r="BE3" s="124" t="s">
        <v>460</v>
      </c>
      <c r="BF3" s="125"/>
      <c r="BG3" s="125"/>
    </row>
    <row r="4" spans="1:59" ht="54" customHeight="1" thickBot="1" x14ac:dyDescent="0.3">
      <c r="A4" s="1135" t="s">
        <v>219</v>
      </c>
      <c r="B4" s="826" t="s">
        <v>125</v>
      </c>
      <c r="C4" s="826" t="s">
        <v>107</v>
      </c>
      <c r="D4" s="826" t="s">
        <v>105</v>
      </c>
      <c r="E4" s="826" t="s">
        <v>69</v>
      </c>
      <c r="F4" s="826" t="s">
        <v>1057</v>
      </c>
      <c r="G4" s="826" t="s">
        <v>1058</v>
      </c>
      <c r="H4" s="826" t="s">
        <v>1059</v>
      </c>
      <c r="I4" s="826" t="s">
        <v>1060</v>
      </c>
      <c r="J4" s="1137" t="s">
        <v>48</v>
      </c>
      <c r="K4" s="1137">
        <v>3</v>
      </c>
      <c r="L4" s="1119">
        <f>IF(J4="Diaria",+(K4/360),IF(J4="Semanal",+(K4/52),IF(J4="Mensual",+(K4/12),IF(J4="Bimestral",+(K4/6),IF(J4="Trimestral",+(K4/4),IF(J4="Semestral",+(K4/2),IF(J4="Anual",+(K4/1),"")))))))</f>
        <v>8.3333333333333332E-3</v>
      </c>
      <c r="M4" s="1137" t="s">
        <v>62</v>
      </c>
      <c r="N4" s="1139">
        <f>IF(M4="Menor al 1% del patrimonio de la Lotería de Bogotá",20%,IF(M4="Entre el 1% y el 3% del patrimonio de la Lotería de Bogotá",40%,IF(M4="Entre el 3% y el 6% del patrimonio de la Lotería de Bogotá",60%,IF(M4="Entre el 6% y el 10% del patrimonio de la Lotería de Bogotá",80%,IF(M4="Mayor al 10% del patrimonio de la Lotería de Bogotá",100%,IF(M4="NA",0%,""))))))</f>
        <v>0.4</v>
      </c>
      <c r="O4" s="1137" t="s">
        <v>63</v>
      </c>
      <c r="P4" s="1139">
        <f>IF(O4="El riesgo afecta la imagen de algún área de la organización",20%,IF(O4="El riesgo afecta la imagen de la entidad internamente, de conocimiento general nivel interno, de junta directiva y accionistas y/o de proveedores",40%,IF(O4="El riesgo afecta la imagen de la entidad con algunos usuarios de relevancia frente al logro de los objetivos",60%,IF(O4="El riesgo afecta la imagen de la entidad con efecto publicitario sostenido a nivel de sector administrativo, nivel departamental o municipal",80%,IF(O4="El riesgo afecta la imagen de la entidad a nivel nacional, con efecto publicitario sostenido a nivel país",100%,IF(O4="NA",0%,""))))))</f>
        <v>0.4</v>
      </c>
      <c r="Q4" s="1137" t="s">
        <v>64</v>
      </c>
      <c r="R4" s="1139">
        <f>IF(Q4="Interrupción de la operación por menos de un día",20%,IF(Q4="Interrupción de la operación por un día completo",40%,IF(Q4="Interrupción de la operación mayor a 1 día y menor a 2 días",60%,IF(Q4="Interrupción de la operación por dos días completos",80%,IF(Q4="Interrupción de la operación por más de dos días",100%,IF(Q4="NA",0%,""))))))</f>
        <v>0.4</v>
      </c>
      <c r="S4" s="823" t="s">
        <v>112</v>
      </c>
      <c r="T4" s="823" t="s">
        <v>60</v>
      </c>
      <c r="U4" s="816">
        <f>+MAX(N4,P4,R4)</f>
        <v>0.4</v>
      </c>
      <c r="V4" s="913" t="str">
        <f>IF(L4&lt;=20%,"Muy baja",IF(L4&lt;=40%,"Baja",IF(L4&lt;=60%,"Media",IF(L4&lt;=80%,"Alta",IF(L4&lt;=100%,"Muy alta",IF(L4&gt;=100%,"Muy alta",""))))))</f>
        <v>Muy baja</v>
      </c>
      <c r="W4" s="816">
        <f>+IFERROR(VLOOKUP(V4,formulas!$F$1:$G$6,2,FALSE),"")</f>
        <v>0.2</v>
      </c>
      <c r="X4" s="912" t="str">
        <f>IF(U4=20%,"Leve",IF(U4=40%,"Menor",IF(U4=60%,"Moderado",IF(U4=80%,"Mayor",IF(U4=100%,"Catastrófico","")))))</f>
        <v>Menor</v>
      </c>
      <c r="Y4" s="816">
        <f>+IFERROR(VLOOKUP(X4,formulas!$H$1:$I$6,2,FALSE),"")</f>
        <v>0.4</v>
      </c>
      <c r="Z4" s="912" t="str">
        <f>+IFERROR(VLOOKUP(V4&amp;X4,formulas!$C$2:$D$26,2,FALSE),"")</f>
        <v>Bajo</v>
      </c>
      <c r="AA4" s="816">
        <f>IF(Z4="Bajo",25%,IF(Z4="Moderado",50%,IF(Z4="Alto",75%,IF(Z4="Extremo",100%,""))))</f>
        <v>0.25</v>
      </c>
      <c r="AB4" s="806" t="s">
        <v>1086</v>
      </c>
      <c r="AC4" s="243" t="s">
        <v>1093</v>
      </c>
      <c r="AD4" s="235" t="s">
        <v>72</v>
      </c>
      <c r="AE4" s="219">
        <f t="shared" ref="AE4:AE19" si="0">IF(AD4="Preventivo",25%,IF(AD4="Detectivo",15%,IF(AD4="Correctivo",10%,"")))</f>
        <v>0.25</v>
      </c>
      <c r="AF4" s="235" t="s">
        <v>217</v>
      </c>
      <c r="AG4" s="219">
        <f>IF(AF4="Manual",15%,IF(AF4="Automático",25%,""))</f>
        <v>0.15</v>
      </c>
      <c r="AH4" s="219">
        <f>+AG4+AE4</f>
        <v>0.4</v>
      </c>
      <c r="AI4" s="235" t="s">
        <v>218</v>
      </c>
      <c r="AJ4" s="235" t="s">
        <v>39</v>
      </c>
      <c r="AK4" s="235" t="s">
        <v>1104</v>
      </c>
      <c r="AL4" s="271">
        <f>+AA4*AH4</f>
        <v>0.1</v>
      </c>
      <c r="AM4" s="271">
        <f>+AA4-AL4</f>
        <v>0.15</v>
      </c>
      <c r="AN4" s="912" t="str">
        <f>+IF(C4="Corrupción","Moderado",IF(AM5&lt;=25%,"Bajo",IF(AM5&lt;=50%,"Moderado",IF(AM5&lt;=75%,"Alto",IF(AM5&gt;75%,"Extremo","")))))</f>
        <v>Bajo</v>
      </c>
      <c r="AO4" s="1123" t="s">
        <v>74</v>
      </c>
      <c r="AP4" s="524">
        <v>1</v>
      </c>
      <c r="AQ4" s="220" t="s">
        <v>1111</v>
      </c>
      <c r="AR4" s="220" t="s">
        <v>1112</v>
      </c>
      <c r="AS4" s="742"/>
      <c r="AT4" s="743"/>
      <c r="AU4" s="744"/>
      <c r="AV4" s="220"/>
      <c r="AW4" s="220"/>
      <c r="AX4" s="220"/>
      <c r="AY4" s="220"/>
      <c r="AZ4" s="220"/>
      <c r="BA4" s="220"/>
      <c r="BB4" s="220"/>
      <c r="BC4" s="220"/>
      <c r="BD4" s="220"/>
      <c r="BE4" s="220"/>
      <c r="BF4" s="506"/>
      <c r="BG4" s="246"/>
    </row>
    <row r="5" spans="1:59" ht="54" customHeight="1" thickBot="1" x14ac:dyDescent="0.3">
      <c r="A5" s="1136"/>
      <c r="B5" s="827"/>
      <c r="C5" s="827"/>
      <c r="D5" s="827"/>
      <c r="E5" s="827"/>
      <c r="F5" s="827"/>
      <c r="G5" s="827"/>
      <c r="H5" s="827"/>
      <c r="I5" s="827"/>
      <c r="J5" s="1138"/>
      <c r="K5" s="1138"/>
      <c r="L5" s="1120"/>
      <c r="M5" s="1138"/>
      <c r="N5" s="1140" t="str">
        <f t="shared" ref="N5:N19" si="1">IF(M5="Menor al 1% del patrimonio de la Lotería de Bogotá",20%,IF(M5="Entre el 1% y el 3% del patrimonio de la Lotería de Bogotá",40%,IF(M5="Entre el 3% y el 6% del patrimonio de la Lotería de Bogotá",60%,IF(M5="Entre el 6% y el 10% del patrimonio de la Lotería de Bogotá",80%,IF(M5="Mayor al 10% del patrimonio de la Lotería de Bogotá",100%,IF(M5="NA",0%,""))))))</f>
        <v/>
      </c>
      <c r="O5" s="1138"/>
      <c r="P5" s="1140" t="str">
        <f t="shared" ref="P5:P19" si="2">IF(O5="El riesgo afecta la imagen de algún área de la organización",20%,IF(O5="El riesgo afecta la imagen de la entidad internamente, de conocimiento general nivel interno, de junta directiva y accionistas y/o de proveedores",40%,IF(O5="El riesgo afecta la imagen de la entidad con algunos usuarios de relevancia frente al logro de los objetivos",60%,IF(O5="El riesgo afecta la imagen de la entidad con efecto publicitario sostenido a nivel de sector administrativo, nivel departamental o municipal",80%,IF(O5="El riesgo afecta la imagen de la entidad a nivel nacional, con efecto publicitario sostenido a nivel país",100%,IF(O5="NA",0%,""))))))</f>
        <v/>
      </c>
      <c r="Q5" s="1138"/>
      <c r="R5" s="1140" t="str">
        <f t="shared" ref="R5:R19" si="3">IF(Q5="Interrupción de la operación por menos de un día",20%,IF(Q5="Interrupción de la operación por un día completo",40%,IF(Q5="Interrupción de la operación mayor a 1 día y menor a 2 días",60%,IF(Q5="Interrupción de la operación por dos días completos",80%,IF(Q5="Interrupción de la operación por más de dos días",100%,IF(Q5="NA",0%,""))))))</f>
        <v/>
      </c>
      <c r="S5" s="825"/>
      <c r="T5" s="825"/>
      <c r="U5" s="818">
        <f t="shared" ref="U5:U19" si="4">+MAX(N5,P5,R5)</f>
        <v>0</v>
      </c>
      <c r="V5" s="906"/>
      <c r="W5" s="818" t="str">
        <f>+IFERROR(VLOOKUP(V5,formulas!$F$1:$G$6,2,FALSE),"")</f>
        <v/>
      </c>
      <c r="X5" s="815"/>
      <c r="Y5" s="818" t="str">
        <f>+IFERROR(VLOOKUP(X5,formulas!$H$1:$I$6,2,FALSE),"")</f>
        <v/>
      </c>
      <c r="Z5" s="815"/>
      <c r="AA5" s="818" t="str">
        <f t="shared" ref="AA5:AA19" si="5">IF(Z5="Bajo",25%,IF(Z5="Moderado",50%,IF(Z5="Alto",75%,IF(Z5="Extremo",100%,""))))</f>
        <v/>
      </c>
      <c r="AB5" s="807"/>
      <c r="AC5" s="534" t="s">
        <v>1094</v>
      </c>
      <c r="AD5" s="534" t="s">
        <v>72</v>
      </c>
      <c r="AE5" s="222">
        <f t="shared" si="0"/>
        <v>0.25</v>
      </c>
      <c r="AF5" s="230" t="s">
        <v>217</v>
      </c>
      <c r="AG5" s="222">
        <f t="shared" ref="AG5:AG19" si="6">IF(AF5="Manual",15%,IF(AF5="Automático",25%,""))</f>
        <v>0.15</v>
      </c>
      <c r="AH5" s="222">
        <f t="shared" ref="AH5:AH19" si="7">+AG5+AE5</f>
        <v>0.4</v>
      </c>
      <c r="AI5" s="748"/>
      <c r="AJ5" s="223" t="s">
        <v>39</v>
      </c>
      <c r="AK5" s="223" t="s">
        <v>1105</v>
      </c>
      <c r="AL5" s="277">
        <f>+AM4*AH5</f>
        <v>0.06</v>
      </c>
      <c r="AM5" s="277">
        <f>+AM4-AL5</f>
        <v>0.09</v>
      </c>
      <c r="AN5" s="815"/>
      <c r="AO5" s="1124"/>
      <c r="AP5" s="525">
        <v>2</v>
      </c>
      <c r="AQ5" s="223" t="s">
        <v>1113</v>
      </c>
      <c r="AR5" s="223" t="s">
        <v>1114</v>
      </c>
      <c r="AS5" s="745"/>
      <c r="AT5" s="745"/>
      <c r="AU5" s="745"/>
      <c r="AV5" s="535"/>
      <c r="AW5" s="535"/>
      <c r="AX5" s="535"/>
      <c r="AY5" s="535"/>
      <c r="AZ5" s="535"/>
      <c r="BA5" s="535"/>
      <c r="BB5" s="535"/>
      <c r="BC5" s="535"/>
      <c r="BD5" s="535"/>
      <c r="BE5" s="535"/>
    </row>
    <row r="6" spans="1:59" ht="54" customHeight="1" x14ac:dyDescent="0.25">
      <c r="A6" s="1135" t="s">
        <v>219</v>
      </c>
      <c r="B6" s="826" t="s">
        <v>125</v>
      </c>
      <c r="C6" s="826" t="s">
        <v>107</v>
      </c>
      <c r="D6" s="826" t="s">
        <v>105</v>
      </c>
      <c r="E6" s="826" t="s">
        <v>69</v>
      </c>
      <c r="F6" s="859" t="s">
        <v>1061</v>
      </c>
      <c r="G6" s="826" t="s">
        <v>1062</v>
      </c>
      <c r="H6" s="826" t="s">
        <v>1063</v>
      </c>
      <c r="I6" s="859" t="s">
        <v>1064</v>
      </c>
      <c r="J6" s="826" t="s">
        <v>110</v>
      </c>
      <c r="K6" s="826">
        <v>1</v>
      </c>
      <c r="L6" s="1145">
        <f t="shared" ref="L6:L19" si="8">IF(J6="Diaria",+(K6/360),IF(J6="Semanal",+(K6/52),IF(J6="Mensual",+(K6/12),IF(J6="Bimestral",+(K6/6),IF(J6="Trimestral",+(K6/4),IF(J6="Semestral",+(K6/2),IF(J6="Anual",+(K6/1),"")))))))</f>
        <v>0.5</v>
      </c>
      <c r="M6" s="826" t="s">
        <v>45</v>
      </c>
      <c r="N6" s="806">
        <f t="shared" si="1"/>
        <v>0.2</v>
      </c>
      <c r="O6" s="826" t="s">
        <v>46</v>
      </c>
      <c r="P6" s="806">
        <f t="shared" si="2"/>
        <v>0.2</v>
      </c>
      <c r="Q6" s="826" t="s">
        <v>88</v>
      </c>
      <c r="R6" s="806">
        <f t="shared" si="3"/>
        <v>0</v>
      </c>
      <c r="S6" s="823" t="s">
        <v>112</v>
      </c>
      <c r="T6" s="1026" t="s">
        <v>60</v>
      </c>
      <c r="U6" s="1147">
        <f t="shared" si="4"/>
        <v>0.2</v>
      </c>
      <c r="V6" s="905" t="str">
        <f t="shared" ref="V6:V19" si="9">IF(L6&lt;=20%,"Muy baja",IF(L6&lt;=40%,"Baja",IF(L6&lt;=60%,"Media",IF(L6&lt;=80%,"Alta",IF(L6&lt;=100%,"Muy alta",IF(L6&gt;=100%,"Muy alta",""))))))</f>
        <v>Media</v>
      </c>
      <c r="W6" s="1147">
        <f>+IFERROR(VLOOKUP(V6,formulas!$F$1:$G$6,2,FALSE),"")</f>
        <v>0.6</v>
      </c>
      <c r="X6" s="814" t="str">
        <f t="shared" ref="X6:X19" si="10">IF(U6=20%,"Leve",IF(U6=40%,"Menor",IF(U6=60%,"Moderado",IF(U6=80%,"Mayor",IF(U6=100%,"Catastrófico","")))))</f>
        <v>Leve</v>
      </c>
      <c r="Y6" s="1147">
        <f>+IFERROR(VLOOKUP(X6,formulas!$H$1:$I$6,2,FALSE),"")</f>
        <v>0.2</v>
      </c>
      <c r="Z6" s="814" t="str">
        <f>+IFERROR(VLOOKUP(V6&amp;X6,formulas!$C$2:$D$26,2,FALSE),"")</f>
        <v>Moderado</v>
      </c>
      <c r="AA6" s="1147">
        <f t="shared" si="5"/>
        <v>0.5</v>
      </c>
      <c r="AB6" s="1027" t="s">
        <v>1087</v>
      </c>
      <c r="AC6" s="583" t="s">
        <v>1095</v>
      </c>
      <c r="AD6" s="583" t="s">
        <v>72</v>
      </c>
      <c r="AE6" s="364">
        <f t="shared" si="0"/>
        <v>0.25</v>
      </c>
      <c r="AF6" s="453" t="s">
        <v>217</v>
      </c>
      <c r="AG6" s="364">
        <f t="shared" si="6"/>
        <v>0.15</v>
      </c>
      <c r="AH6" s="364">
        <f t="shared" si="7"/>
        <v>0.4</v>
      </c>
      <c r="AI6" s="749"/>
      <c r="AJ6" s="453" t="s">
        <v>39</v>
      </c>
      <c r="AK6" s="453" t="s">
        <v>1106</v>
      </c>
      <c r="AL6" s="368">
        <f t="shared" ref="AL6:AL19" si="11">+AA6*AH6</f>
        <v>0.2</v>
      </c>
      <c r="AM6" s="368">
        <f t="shared" ref="AM6:AM19" si="12">+AA6-AL6</f>
        <v>0.3</v>
      </c>
      <c r="AN6" s="814" t="str">
        <f>+IF(C6="Corrupción","Moderado",IF(AM7&lt;=25%,"Bajo",IF(AM7&lt;=50%,"Moderado",IF(AM7&lt;=75%,"Alto",IF(AM7&gt;75%,"Extremo","")))))</f>
        <v>Bajo</v>
      </c>
      <c r="AO6" s="1150" t="s">
        <v>74</v>
      </c>
      <c r="AP6" s="526">
        <v>1</v>
      </c>
      <c r="AQ6" s="235" t="s">
        <v>1115</v>
      </c>
      <c r="AR6" s="235" t="s">
        <v>1116</v>
      </c>
      <c r="AS6" s="746"/>
      <c r="AT6" s="746"/>
      <c r="AU6" s="746"/>
      <c r="AV6" s="537"/>
      <c r="AW6" s="537"/>
      <c r="AX6" s="537"/>
      <c r="AY6" s="537"/>
      <c r="AZ6" s="537"/>
      <c r="BA6" s="537"/>
      <c r="BB6" s="537"/>
      <c r="BC6" s="537"/>
      <c r="BD6" s="537"/>
      <c r="BE6" s="537"/>
    </row>
    <row r="7" spans="1:59" ht="54" customHeight="1" thickBot="1" x14ac:dyDescent="0.3">
      <c r="A7" s="1136"/>
      <c r="B7" s="827"/>
      <c r="C7" s="827"/>
      <c r="D7" s="827"/>
      <c r="E7" s="827"/>
      <c r="F7" s="861"/>
      <c r="G7" s="827"/>
      <c r="H7" s="827"/>
      <c r="I7" s="861"/>
      <c r="J7" s="827"/>
      <c r="K7" s="827"/>
      <c r="L7" s="1120"/>
      <c r="M7" s="827"/>
      <c r="N7" s="807" t="str">
        <f t="shared" si="1"/>
        <v/>
      </c>
      <c r="O7" s="827"/>
      <c r="P7" s="807" t="str">
        <f t="shared" si="2"/>
        <v/>
      </c>
      <c r="Q7" s="827"/>
      <c r="R7" s="807" t="str">
        <f t="shared" si="3"/>
        <v/>
      </c>
      <c r="S7" s="825"/>
      <c r="T7" s="825"/>
      <c r="U7" s="818">
        <f t="shared" si="4"/>
        <v>0</v>
      </c>
      <c r="V7" s="906"/>
      <c r="W7" s="818" t="str">
        <f>+IFERROR(VLOOKUP(V7,formulas!$F$1:$G$6,2,FALSE),"")</f>
        <v/>
      </c>
      <c r="X7" s="815"/>
      <c r="Y7" s="818" t="str">
        <f>+IFERROR(VLOOKUP(X7,formulas!$H$1:$I$6,2,FALSE),"")</f>
        <v/>
      </c>
      <c r="Z7" s="815"/>
      <c r="AA7" s="818" t="str">
        <f t="shared" si="5"/>
        <v/>
      </c>
      <c r="AB7" s="807"/>
      <c r="AC7" s="534" t="s">
        <v>1096</v>
      </c>
      <c r="AD7" s="534" t="s">
        <v>72</v>
      </c>
      <c r="AE7" s="222">
        <f t="shared" si="0"/>
        <v>0.25</v>
      </c>
      <c r="AF7" s="223" t="s">
        <v>217</v>
      </c>
      <c r="AG7" s="222">
        <f t="shared" si="6"/>
        <v>0.15</v>
      </c>
      <c r="AH7" s="222">
        <f t="shared" si="7"/>
        <v>0.4</v>
      </c>
      <c r="AI7" s="748"/>
      <c r="AJ7" s="223" t="s">
        <v>39</v>
      </c>
      <c r="AK7" s="223" t="s">
        <v>1107</v>
      </c>
      <c r="AL7" s="277">
        <f>+AM6*AH7</f>
        <v>0.12</v>
      </c>
      <c r="AM7" s="277">
        <f>+AM6-AL7</f>
        <v>0.18</v>
      </c>
      <c r="AN7" s="815"/>
      <c r="AO7" s="1124"/>
      <c r="AP7" s="527">
        <v>2</v>
      </c>
      <c r="AQ7" s="223" t="s">
        <v>1117</v>
      </c>
      <c r="AR7" s="223" t="s">
        <v>1116</v>
      </c>
      <c r="AS7" s="745"/>
      <c r="AT7" s="745"/>
      <c r="AU7" s="745"/>
      <c r="AV7" s="535"/>
      <c r="AW7" s="535"/>
      <c r="AX7" s="535"/>
      <c r="AY7" s="535"/>
      <c r="AZ7" s="535"/>
      <c r="BA7" s="535"/>
      <c r="BB7" s="535"/>
      <c r="BC7" s="535"/>
      <c r="BD7" s="535"/>
      <c r="BE7" s="535"/>
    </row>
    <row r="8" spans="1:59" ht="54" customHeight="1" thickBot="1" x14ac:dyDescent="0.3">
      <c r="A8" s="1141" t="s">
        <v>219</v>
      </c>
      <c r="B8" s="1137" t="s">
        <v>125</v>
      </c>
      <c r="C8" s="1137" t="s">
        <v>116</v>
      </c>
      <c r="D8" s="1137" t="s">
        <v>105</v>
      </c>
      <c r="E8" s="1137" t="s">
        <v>34</v>
      </c>
      <c r="F8" s="1143" t="s">
        <v>1065</v>
      </c>
      <c r="G8" s="1137" t="s">
        <v>1066</v>
      </c>
      <c r="H8" s="1137" t="s">
        <v>1067</v>
      </c>
      <c r="I8" s="1143" t="s">
        <v>1068</v>
      </c>
      <c r="J8" s="1137" t="s">
        <v>81</v>
      </c>
      <c r="K8" s="1137">
        <v>0</v>
      </c>
      <c r="L8" s="1145">
        <f t="shared" si="8"/>
        <v>0</v>
      </c>
      <c r="M8" s="1137" t="s">
        <v>45</v>
      </c>
      <c r="N8" s="1139">
        <f t="shared" si="1"/>
        <v>0.2</v>
      </c>
      <c r="O8" s="1137" t="s">
        <v>79</v>
      </c>
      <c r="P8" s="1139">
        <f t="shared" si="2"/>
        <v>0.6</v>
      </c>
      <c r="Q8" s="1137" t="s">
        <v>47</v>
      </c>
      <c r="R8" s="1139">
        <f t="shared" si="3"/>
        <v>0.2</v>
      </c>
      <c r="S8" s="1134" t="s">
        <v>42</v>
      </c>
      <c r="T8" s="1146" t="s">
        <v>60</v>
      </c>
      <c r="U8" s="1148">
        <f t="shared" si="4"/>
        <v>0.6</v>
      </c>
      <c r="V8" s="904" t="str">
        <f t="shared" si="9"/>
        <v>Muy baja</v>
      </c>
      <c r="W8" s="1148">
        <f>+IFERROR(VLOOKUP(V8,formulas!$F$1:$G$6,2,FALSE),"")</f>
        <v>0.2</v>
      </c>
      <c r="X8" s="813" t="str">
        <f t="shared" si="10"/>
        <v>Moderado</v>
      </c>
      <c r="Y8" s="1148">
        <f>+IFERROR(VLOOKUP(X8,formulas!$H$1:$I$6,2,FALSE),"")</f>
        <v>0.6</v>
      </c>
      <c r="Z8" s="813" t="str">
        <f>+IFERROR(VLOOKUP(V8&amp;X8,formulas!$C$2:$D$26,2,FALSE),"")</f>
        <v>Moderado</v>
      </c>
      <c r="AA8" s="1148">
        <f t="shared" si="5"/>
        <v>0.5</v>
      </c>
      <c r="AB8" s="1139" t="s">
        <v>1088</v>
      </c>
      <c r="AC8" s="536" t="s">
        <v>1097</v>
      </c>
      <c r="AD8" s="536" t="s">
        <v>72</v>
      </c>
      <c r="AE8" s="225">
        <f t="shared" si="0"/>
        <v>0.25</v>
      </c>
      <c r="AF8" s="235" t="s">
        <v>217</v>
      </c>
      <c r="AG8" s="225">
        <f t="shared" si="6"/>
        <v>0.15</v>
      </c>
      <c r="AH8" s="225">
        <f t="shared" si="7"/>
        <v>0.4</v>
      </c>
      <c r="AI8" s="750"/>
      <c r="AJ8" s="235" t="s">
        <v>39</v>
      </c>
      <c r="AK8" s="235" t="s">
        <v>1108</v>
      </c>
      <c r="AL8" s="283">
        <f t="shared" si="11"/>
        <v>0.2</v>
      </c>
      <c r="AM8" s="283">
        <f t="shared" si="12"/>
        <v>0.3</v>
      </c>
      <c r="AN8" s="813" t="str">
        <f>+IF(C8="Corrupción","Moderado",IF(AM9&lt;=25%,"Bajo",IF(AM9&lt;=50%,"Moderado",IF(AM9&lt;=75%,"Alto",IF(AM9&gt;75%,"Extremo","")))))</f>
        <v>Bajo</v>
      </c>
      <c r="AO8" s="1134" t="s">
        <v>74</v>
      </c>
      <c r="AP8" s="526">
        <v>1</v>
      </c>
      <c r="AQ8" s="235" t="s">
        <v>1118</v>
      </c>
      <c r="AR8" s="235" t="s">
        <v>1119</v>
      </c>
      <c r="AS8" s="746"/>
      <c r="AT8" s="746"/>
      <c r="AU8" s="746"/>
      <c r="AV8" s="537"/>
      <c r="AW8" s="537"/>
      <c r="AX8" s="537"/>
      <c r="AY8" s="537"/>
      <c r="AZ8" s="537"/>
      <c r="BA8" s="537"/>
      <c r="BB8" s="537"/>
      <c r="BC8" s="537"/>
      <c r="BD8" s="537"/>
      <c r="BE8" s="537"/>
    </row>
    <row r="9" spans="1:59" ht="54" customHeight="1" thickBot="1" x14ac:dyDescent="0.3">
      <c r="A9" s="1142"/>
      <c r="B9" s="1138"/>
      <c r="C9" s="1138"/>
      <c r="D9" s="1138"/>
      <c r="E9" s="1138"/>
      <c r="F9" s="1144"/>
      <c r="G9" s="1138"/>
      <c r="H9" s="1138"/>
      <c r="I9" s="1144"/>
      <c r="J9" s="1138"/>
      <c r="K9" s="1138"/>
      <c r="L9" s="1120"/>
      <c r="M9" s="1138"/>
      <c r="N9" s="1140" t="str">
        <f t="shared" si="1"/>
        <v/>
      </c>
      <c r="O9" s="1138"/>
      <c r="P9" s="1140" t="str">
        <f t="shared" si="2"/>
        <v/>
      </c>
      <c r="Q9" s="1138"/>
      <c r="R9" s="1140" t="str">
        <f t="shared" si="3"/>
        <v/>
      </c>
      <c r="S9" s="933"/>
      <c r="T9" s="933"/>
      <c r="U9" s="1149">
        <f t="shared" si="4"/>
        <v>0</v>
      </c>
      <c r="V9" s="906"/>
      <c r="W9" s="1149" t="str">
        <f>+IFERROR(VLOOKUP(V9,formulas!$F$1:$G$6,2,FALSE),"")</f>
        <v/>
      </c>
      <c r="X9" s="815"/>
      <c r="Y9" s="1149" t="str">
        <f>+IFERROR(VLOOKUP(X9,formulas!$H$1:$I$6,2,FALSE),"")</f>
        <v/>
      </c>
      <c r="Z9" s="815"/>
      <c r="AA9" s="1149" t="str">
        <f t="shared" si="5"/>
        <v/>
      </c>
      <c r="AB9" s="1140"/>
      <c r="AC9" s="534" t="s">
        <v>1098</v>
      </c>
      <c r="AD9" s="534" t="s">
        <v>72</v>
      </c>
      <c r="AE9" s="222">
        <f t="shared" si="0"/>
        <v>0.25</v>
      </c>
      <c r="AF9" s="230" t="s">
        <v>217</v>
      </c>
      <c r="AG9" s="222">
        <f t="shared" si="6"/>
        <v>0.15</v>
      </c>
      <c r="AH9" s="222">
        <f t="shared" si="7"/>
        <v>0.4</v>
      </c>
      <c r="AI9" s="748"/>
      <c r="AJ9" s="230" t="s">
        <v>39</v>
      </c>
      <c r="AK9" s="230" t="s">
        <v>1109</v>
      </c>
      <c r="AL9" s="277">
        <f>+AM8*AH9</f>
        <v>0.12</v>
      </c>
      <c r="AM9" s="277">
        <f>+AM8-AL9</f>
        <v>0.18</v>
      </c>
      <c r="AN9" s="815"/>
      <c r="AO9" s="933"/>
      <c r="AP9" s="527">
        <v>2</v>
      </c>
      <c r="AQ9" s="223" t="s">
        <v>1120</v>
      </c>
      <c r="AR9" s="223" t="s">
        <v>1119</v>
      </c>
      <c r="AS9" s="745"/>
      <c r="AT9" s="745"/>
      <c r="AU9" s="745"/>
      <c r="AV9" s="535"/>
      <c r="AW9" s="535"/>
      <c r="AX9" s="535"/>
      <c r="AY9" s="535"/>
      <c r="AZ9" s="535"/>
      <c r="BA9" s="535"/>
      <c r="BB9" s="535"/>
      <c r="BC9" s="535"/>
      <c r="BD9" s="535"/>
      <c r="BE9" s="535"/>
    </row>
    <row r="10" spans="1:59" ht="54" customHeight="1" thickBot="1" x14ac:dyDescent="0.3">
      <c r="A10" s="514" t="s">
        <v>219</v>
      </c>
      <c r="B10" s="230" t="s">
        <v>125</v>
      </c>
      <c r="C10" s="230" t="s">
        <v>149</v>
      </c>
      <c r="D10" s="230" t="s">
        <v>105</v>
      </c>
      <c r="E10" s="230" t="s">
        <v>51</v>
      </c>
      <c r="F10" s="266" t="s">
        <v>1069</v>
      </c>
      <c r="G10" s="515" t="s">
        <v>1070</v>
      </c>
      <c r="H10" s="266" t="s">
        <v>1071</v>
      </c>
      <c r="I10" s="230" t="s">
        <v>1072</v>
      </c>
      <c r="J10" s="230" t="s">
        <v>48</v>
      </c>
      <c r="K10" s="230">
        <v>72</v>
      </c>
      <c r="L10" s="228">
        <f t="shared" si="8"/>
        <v>0.2</v>
      </c>
      <c r="M10" s="230" t="s">
        <v>45</v>
      </c>
      <c r="N10" s="279">
        <f t="shared" si="1"/>
        <v>0.2</v>
      </c>
      <c r="O10" s="230" t="s">
        <v>79</v>
      </c>
      <c r="P10" s="279">
        <f t="shared" si="2"/>
        <v>0.6</v>
      </c>
      <c r="Q10" s="230" t="s">
        <v>88</v>
      </c>
      <c r="R10" s="279">
        <f t="shared" si="3"/>
        <v>0</v>
      </c>
      <c r="S10" s="229" t="s">
        <v>88</v>
      </c>
      <c r="T10" s="229" t="s">
        <v>88</v>
      </c>
      <c r="U10" s="516">
        <f t="shared" si="4"/>
        <v>0.6</v>
      </c>
      <c r="V10" s="571" t="str">
        <f t="shared" si="9"/>
        <v>Muy baja</v>
      </c>
      <c r="W10" s="516">
        <f>+IFERROR(VLOOKUP(V10,formulas!$F$1:$G$6,2,FALSE),"")</f>
        <v>0.2</v>
      </c>
      <c r="X10" s="480" t="str">
        <f t="shared" si="10"/>
        <v>Moderado</v>
      </c>
      <c r="Y10" s="516">
        <f>+IFERROR(VLOOKUP(X10,formulas!$H$1:$I$6,2,FALSE),"")</f>
        <v>0.6</v>
      </c>
      <c r="Z10" s="480" t="str">
        <f>+IFERROR(VLOOKUP(V10&amp;X10,formulas!$C$2:$D$26,2,FALSE),"")</f>
        <v>Moderado</v>
      </c>
      <c r="AA10" s="516">
        <f t="shared" si="5"/>
        <v>0.5</v>
      </c>
      <c r="AB10" s="280" t="s">
        <v>1089</v>
      </c>
      <c r="AC10" s="538" t="s">
        <v>1099</v>
      </c>
      <c r="AD10" s="538" t="s">
        <v>72</v>
      </c>
      <c r="AE10" s="228">
        <f t="shared" si="0"/>
        <v>0.25</v>
      </c>
      <c r="AF10" s="230" t="s">
        <v>217</v>
      </c>
      <c r="AG10" s="228">
        <f t="shared" si="6"/>
        <v>0.15</v>
      </c>
      <c r="AH10" s="228">
        <f t="shared" si="7"/>
        <v>0.4</v>
      </c>
      <c r="AI10" s="751"/>
      <c r="AJ10" s="230" t="s">
        <v>56</v>
      </c>
      <c r="AK10" s="517" t="s">
        <v>282</v>
      </c>
      <c r="AL10" s="280">
        <f t="shared" si="11"/>
        <v>0.2</v>
      </c>
      <c r="AM10" s="280">
        <f t="shared" si="12"/>
        <v>0.3</v>
      </c>
      <c r="AN10" s="480" t="str">
        <f t="shared" ref="AN10:AN19" si="13">+IF(C10="Corrupción","Moderado",IF(AM10&lt;=25%,"Bajo",IF(AM10&lt;=50%,"Moderado",IF(AM10&lt;=75%,"Alto",IF(AM10&gt;75%,"Extremo","")))))</f>
        <v>Moderado</v>
      </c>
      <c r="AO10" s="584" t="s">
        <v>74</v>
      </c>
      <c r="AP10" s="528">
        <v>1</v>
      </c>
      <c r="AQ10" s="230" t="s">
        <v>1121</v>
      </c>
      <c r="AR10" s="230" t="s">
        <v>1116</v>
      </c>
      <c r="AS10" s="747"/>
      <c r="AT10" s="747"/>
      <c r="AU10" s="747"/>
      <c r="AV10" s="539"/>
      <c r="AW10" s="539"/>
      <c r="AX10" s="539"/>
      <c r="AY10" s="539"/>
      <c r="AZ10" s="539"/>
      <c r="BA10" s="539"/>
      <c r="BB10" s="539"/>
      <c r="BC10" s="539"/>
      <c r="BD10" s="539"/>
      <c r="BE10" s="539"/>
    </row>
    <row r="11" spans="1:59" ht="54" customHeight="1" thickBot="1" x14ac:dyDescent="0.3">
      <c r="A11" s="514" t="s">
        <v>219</v>
      </c>
      <c r="B11" s="517" t="s">
        <v>125</v>
      </c>
      <c r="C11" s="230" t="s">
        <v>107</v>
      </c>
      <c r="D11" s="230" t="s">
        <v>94</v>
      </c>
      <c r="E11" s="230" t="s">
        <v>51</v>
      </c>
      <c r="F11" s="230" t="s">
        <v>478</v>
      </c>
      <c r="G11" s="230" t="s">
        <v>479</v>
      </c>
      <c r="H11" s="230" t="s">
        <v>480</v>
      </c>
      <c r="I11" s="230" t="s">
        <v>481</v>
      </c>
      <c r="J11" s="230" t="s">
        <v>81</v>
      </c>
      <c r="K11" s="230">
        <v>1</v>
      </c>
      <c r="L11" s="228">
        <f t="shared" si="8"/>
        <v>8.3333333333333329E-2</v>
      </c>
      <c r="M11" s="230" t="s">
        <v>45</v>
      </c>
      <c r="N11" s="279">
        <f t="shared" si="1"/>
        <v>0.2</v>
      </c>
      <c r="O11" s="230" t="s">
        <v>79</v>
      </c>
      <c r="P11" s="279">
        <f t="shared" si="2"/>
        <v>0.6</v>
      </c>
      <c r="Q11" s="230" t="s">
        <v>88</v>
      </c>
      <c r="R11" s="279">
        <f t="shared" si="3"/>
        <v>0</v>
      </c>
      <c r="S11" s="229" t="s">
        <v>75</v>
      </c>
      <c r="T11" s="229" t="s">
        <v>60</v>
      </c>
      <c r="U11" s="516">
        <f t="shared" si="4"/>
        <v>0.6</v>
      </c>
      <c r="V11" s="571" t="str">
        <f t="shared" si="9"/>
        <v>Muy baja</v>
      </c>
      <c r="W11" s="516">
        <f>+IFERROR(VLOOKUP(V11,formulas!$F$1:$G$6,2,FALSE),"")</f>
        <v>0.2</v>
      </c>
      <c r="X11" s="480" t="str">
        <f t="shared" si="10"/>
        <v>Moderado</v>
      </c>
      <c r="Y11" s="516">
        <f>+IFERROR(VLOOKUP(X11,formulas!$H$1:$I$6,2,FALSE),"")</f>
        <v>0.6</v>
      </c>
      <c r="Z11" s="480" t="str">
        <f>+IFERROR(VLOOKUP(V11&amp;X11,formulas!$C$2:$D$26,2,FALSE),"")</f>
        <v>Moderado</v>
      </c>
      <c r="AA11" s="516">
        <f t="shared" si="5"/>
        <v>0.5</v>
      </c>
      <c r="AB11" s="279" t="s">
        <v>498</v>
      </c>
      <c r="AC11" s="538" t="s">
        <v>685</v>
      </c>
      <c r="AD11" s="538" t="s">
        <v>72</v>
      </c>
      <c r="AE11" s="228">
        <f t="shared" si="0"/>
        <v>0.25</v>
      </c>
      <c r="AF11" s="230" t="s">
        <v>217</v>
      </c>
      <c r="AG11" s="228">
        <f t="shared" si="6"/>
        <v>0.15</v>
      </c>
      <c r="AH11" s="228">
        <f t="shared" si="7"/>
        <v>0.4</v>
      </c>
      <c r="AI11" s="751"/>
      <c r="AJ11" s="230" t="s">
        <v>39</v>
      </c>
      <c r="AK11" s="529" t="s">
        <v>634</v>
      </c>
      <c r="AL11" s="280">
        <f t="shared" si="11"/>
        <v>0.2</v>
      </c>
      <c r="AM11" s="280">
        <f t="shared" si="12"/>
        <v>0.3</v>
      </c>
      <c r="AN11" s="480" t="str">
        <f t="shared" si="13"/>
        <v>Moderado</v>
      </c>
      <c r="AO11" s="229" t="s">
        <v>74</v>
      </c>
      <c r="AP11" s="359">
        <v>1</v>
      </c>
      <c r="AQ11" s="230" t="s">
        <v>695</v>
      </c>
      <c r="AR11" s="518" t="s">
        <v>1119</v>
      </c>
      <c r="AS11" s="747"/>
      <c r="AT11" s="747"/>
      <c r="AU11" s="747"/>
      <c r="AV11" s="539"/>
      <c r="AW11" s="539"/>
      <c r="AX11" s="539"/>
      <c r="AY11" s="539"/>
      <c r="AZ11" s="539"/>
      <c r="BA11" s="539"/>
      <c r="BB11" s="539"/>
      <c r="BC11" s="539"/>
      <c r="BD11" s="539"/>
      <c r="BE11" s="539"/>
    </row>
    <row r="12" spans="1:59" ht="54" customHeight="1" thickBot="1" x14ac:dyDescent="0.3">
      <c r="A12" s="1141" t="s">
        <v>66</v>
      </c>
      <c r="B12" s="1137" t="s">
        <v>161</v>
      </c>
      <c r="C12" s="1137" t="s">
        <v>1073</v>
      </c>
      <c r="D12" s="1137" t="s">
        <v>569</v>
      </c>
      <c r="E12" s="1137" t="s">
        <v>95</v>
      </c>
      <c r="F12" s="235" t="s">
        <v>1074</v>
      </c>
      <c r="G12" s="826" t="s">
        <v>1075</v>
      </c>
      <c r="H12" s="826" t="s">
        <v>1076</v>
      </c>
      <c r="I12" s="1137" t="s">
        <v>1077</v>
      </c>
      <c r="J12" s="1137" t="s">
        <v>110</v>
      </c>
      <c r="K12" s="1137"/>
      <c r="L12" s="1145">
        <f t="shared" si="8"/>
        <v>0</v>
      </c>
      <c r="M12" s="1137" t="s">
        <v>88</v>
      </c>
      <c r="N12" s="1139">
        <f t="shared" si="1"/>
        <v>0</v>
      </c>
      <c r="O12" s="1137" t="s">
        <v>102</v>
      </c>
      <c r="P12" s="1139">
        <f t="shared" si="2"/>
        <v>1</v>
      </c>
      <c r="Q12" s="1137" t="s">
        <v>88</v>
      </c>
      <c r="R12" s="1139">
        <f t="shared" si="3"/>
        <v>0</v>
      </c>
      <c r="S12" s="1146" t="s">
        <v>87</v>
      </c>
      <c r="T12" s="1146" t="s">
        <v>43</v>
      </c>
      <c r="U12" s="1148">
        <f t="shared" si="4"/>
        <v>1</v>
      </c>
      <c r="V12" s="904" t="str">
        <f t="shared" si="9"/>
        <v>Muy baja</v>
      </c>
      <c r="W12" s="1148">
        <f>+IFERROR(VLOOKUP(V12,formulas!$F$1:$G$6,2,FALSE),"")</f>
        <v>0.2</v>
      </c>
      <c r="X12" s="813" t="str">
        <f t="shared" si="10"/>
        <v>Catastrófico</v>
      </c>
      <c r="Y12" s="1148">
        <f>+IFERROR(VLOOKUP(X12,formulas!$H$1:$I$6,2,FALSE),"")</f>
        <v>1</v>
      </c>
      <c r="Z12" s="813" t="str">
        <f>+IFERROR(VLOOKUP(V12&amp;X12,formulas!$C$2:$D$26,2,FALSE),"")</f>
        <v>Extremo</v>
      </c>
      <c r="AA12" s="1148">
        <f t="shared" si="5"/>
        <v>1</v>
      </c>
      <c r="AB12" s="1151" t="s">
        <v>1090</v>
      </c>
      <c r="AC12" s="536" t="s">
        <v>1101</v>
      </c>
      <c r="AD12" s="536" t="s">
        <v>72</v>
      </c>
      <c r="AE12" s="225">
        <f t="shared" si="0"/>
        <v>0.25</v>
      </c>
      <c r="AF12" s="235" t="s">
        <v>217</v>
      </c>
      <c r="AG12" s="225">
        <f t="shared" si="6"/>
        <v>0.15</v>
      </c>
      <c r="AH12" s="225">
        <f t="shared" si="7"/>
        <v>0.4</v>
      </c>
      <c r="AI12" s="750"/>
      <c r="AJ12" s="235" t="s">
        <v>39</v>
      </c>
      <c r="AK12" s="530" t="s">
        <v>635</v>
      </c>
      <c r="AL12" s="283">
        <f t="shared" si="11"/>
        <v>0.4</v>
      </c>
      <c r="AM12" s="283">
        <f t="shared" si="12"/>
        <v>0.6</v>
      </c>
      <c r="AN12" s="813" t="str">
        <f>+IF(C12="Corrupción","Moderado",IF(AM13&lt;=25%,"Bajo",IF(AM13&lt;=50%,"Moderado",IF(AM13&lt;=75%,"Alto",IF(AM13&gt;75%,"Extremo","")))))</f>
        <v>Moderado</v>
      </c>
      <c r="AO12" s="1134" t="s">
        <v>74</v>
      </c>
      <c r="AP12" s="444"/>
      <c r="AQ12" s="752"/>
      <c r="AR12" s="753"/>
      <c r="AS12" s="746"/>
      <c r="AT12" s="746"/>
      <c r="AU12" s="746"/>
      <c r="AV12" s="537"/>
      <c r="AW12" s="537"/>
      <c r="AX12" s="537"/>
      <c r="AY12" s="537"/>
      <c r="AZ12" s="537"/>
      <c r="BA12" s="537"/>
      <c r="BB12" s="537"/>
      <c r="BC12" s="537"/>
      <c r="BD12" s="537"/>
      <c r="BE12" s="537"/>
    </row>
    <row r="13" spans="1:59" ht="54" customHeight="1" thickBot="1" x14ac:dyDescent="0.3">
      <c r="A13" s="1142"/>
      <c r="B13" s="1138"/>
      <c r="C13" s="1138"/>
      <c r="D13" s="1138"/>
      <c r="E13" s="1138"/>
      <c r="F13" s="230" t="s">
        <v>1078</v>
      </c>
      <c r="G13" s="827"/>
      <c r="H13" s="827"/>
      <c r="I13" s="1138"/>
      <c r="J13" s="1138"/>
      <c r="K13" s="1138"/>
      <c r="L13" s="1120"/>
      <c r="M13" s="1138"/>
      <c r="N13" s="1140" t="str">
        <f t="shared" si="1"/>
        <v/>
      </c>
      <c r="O13" s="1138"/>
      <c r="P13" s="1140" t="str">
        <f t="shared" si="2"/>
        <v/>
      </c>
      <c r="Q13" s="1138"/>
      <c r="R13" s="1140" t="str">
        <f t="shared" si="3"/>
        <v/>
      </c>
      <c r="S13" s="933"/>
      <c r="T13" s="933"/>
      <c r="U13" s="1149">
        <f t="shared" si="4"/>
        <v>0</v>
      </c>
      <c r="V13" s="906"/>
      <c r="W13" s="1149" t="str">
        <f>+IFERROR(VLOOKUP(V13,formulas!$F$1:$G$6,2,FALSE),"")</f>
        <v/>
      </c>
      <c r="X13" s="815"/>
      <c r="Y13" s="1149" t="str">
        <f>+IFERROR(VLOOKUP(X13,formulas!$H$1:$I$6,2,FALSE),"")</f>
        <v/>
      </c>
      <c r="Z13" s="815"/>
      <c r="AA13" s="1149" t="str">
        <f t="shared" si="5"/>
        <v/>
      </c>
      <c r="AB13" s="1152"/>
      <c r="AC13" s="534" t="s">
        <v>1102</v>
      </c>
      <c r="AD13" s="534" t="s">
        <v>72</v>
      </c>
      <c r="AE13" s="222">
        <f t="shared" si="0"/>
        <v>0.25</v>
      </c>
      <c r="AF13" s="223" t="s">
        <v>217</v>
      </c>
      <c r="AG13" s="222">
        <f t="shared" si="6"/>
        <v>0.15</v>
      </c>
      <c r="AH13" s="222">
        <f t="shared" si="7"/>
        <v>0.4</v>
      </c>
      <c r="AI13" s="748"/>
      <c r="AJ13" s="230" t="s">
        <v>39</v>
      </c>
      <c r="AK13" s="529" t="s">
        <v>864</v>
      </c>
      <c r="AL13" s="277">
        <f>+AM12*AH13</f>
        <v>0.24</v>
      </c>
      <c r="AM13" s="277">
        <f>+AM12-AL13</f>
        <v>0.36</v>
      </c>
      <c r="AN13" s="815"/>
      <c r="AO13" s="933"/>
      <c r="AP13" s="278"/>
      <c r="AQ13" s="754"/>
      <c r="AR13" s="755"/>
      <c r="AS13" s="745"/>
      <c r="AT13" s="745"/>
      <c r="AU13" s="745"/>
      <c r="AV13" s="535"/>
      <c r="AW13" s="535"/>
      <c r="AX13" s="535"/>
      <c r="AY13" s="535"/>
      <c r="AZ13" s="535"/>
      <c r="BA13" s="535"/>
      <c r="BB13" s="535"/>
      <c r="BC13" s="535"/>
      <c r="BD13" s="535"/>
      <c r="BE13" s="535"/>
    </row>
    <row r="14" spans="1:59" ht="54" customHeight="1" thickBot="1" x14ac:dyDescent="0.3">
      <c r="A14" s="1141" t="s">
        <v>66</v>
      </c>
      <c r="B14" s="1137" t="s">
        <v>161</v>
      </c>
      <c r="C14" s="1137" t="s">
        <v>1073</v>
      </c>
      <c r="D14" s="1137" t="s">
        <v>569</v>
      </c>
      <c r="E14" s="1137" t="s">
        <v>95</v>
      </c>
      <c r="F14" s="235" t="s">
        <v>1079</v>
      </c>
      <c r="G14" s="826" t="s">
        <v>1080</v>
      </c>
      <c r="H14" s="826" t="s">
        <v>1081</v>
      </c>
      <c r="I14" s="1137" t="s">
        <v>1077</v>
      </c>
      <c r="J14" s="1137" t="s">
        <v>110</v>
      </c>
      <c r="K14" s="1137"/>
      <c r="L14" s="1145">
        <f t="shared" si="8"/>
        <v>0</v>
      </c>
      <c r="M14" s="1137" t="s">
        <v>88</v>
      </c>
      <c r="N14" s="1139">
        <f t="shared" si="1"/>
        <v>0</v>
      </c>
      <c r="O14" s="1137" t="s">
        <v>102</v>
      </c>
      <c r="P14" s="1139">
        <f t="shared" si="2"/>
        <v>1</v>
      </c>
      <c r="Q14" s="1137" t="s">
        <v>88</v>
      </c>
      <c r="R14" s="1139">
        <f t="shared" si="3"/>
        <v>0</v>
      </c>
      <c r="S14" s="1146" t="s">
        <v>87</v>
      </c>
      <c r="T14" s="1146" t="s">
        <v>43</v>
      </c>
      <c r="U14" s="1148">
        <f t="shared" si="4"/>
        <v>1</v>
      </c>
      <c r="V14" s="904" t="str">
        <f t="shared" si="9"/>
        <v>Muy baja</v>
      </c>
      <c r="W14" s="1148">
        <f>+IFERROR(VLOOKUP(V14,formulas!$F$1:$G$6,2,FALSE),"")</f>
        <v>0.2</v>
      </c>
      <c r="X14" s="813" t="str">
        <f t="shared" si="10"/>
        <v>Catastrófico</v>
      </c>
      <c r="Y14" s="1148">
        <f>+IFERROR(VLOOKUP(X14,formulas!$H$1:$I$6,2,FALSE),"")</f>
        <v>1</v>
      </c>
      <c r="Z14" s="813" t="str">
        <f>+IFERROR(VLOOKUP(V14&amp;X14,formulas!$C$2:$D$26,2,FALSE),"")</f>
        <v>Extremo</v>
      </c>
      <c r="AA14" s="1148">
        <f t="shared" si="5"/>
        <v>1</v>
      </c>
      <c r="AB14" s="1151" t="s">
        <v>1091</v>
      </c>
      <c r="AC14" s="536" t="s">
        <v>1103</v>
      </c>
      <c r="AD14" s="536" t="s">
        <v>72</v>
      </c>
      <c r="AE14" s="225">
        <f t="shared" si="0"/>
        <v>0.25</v>
      </c>
      <c r="AF14" s="235" t="s">
        <v>217</v>
      </c>
      <c r="AG14" s="225">
        <f t="shared" si="6"/>
        <v>0.15</v>
      </c>
      <c r="AH14" s="225">
        <f t="shared" si="7"/>
        <v>0.4</v>
      </c>
      <c r="AI14" s="750"/>
      <c r="AJ14" s="235" t="s">
        <v>39</v>
      </c>
      <c r="AK14" s="530" t="s">
        <v>1110</v>
      </c>
      <c r="AL14" s="283">
        <f t="shared" si="11"/>
        <v>0.4</v>
      </c>
      <c r="AM14" s="283">
        <f t="shared" si="12"/>
        <v>0.6</v>
      </c>
      <c r="AN14" s="813" t="str">
        <f>+IF(C14="Corrupción","Moderado",IF(AM15&lt;=25%,"Bajo",IF(AM15&lt;=50%,"Moderado",IF(AM15&lt;=75%,"Alto",IF(AM15&gt;75%,"Extremo","")))))</f>
        <v>Moderado</v>
      </c>
      <c r="AO14" s="503" t="s">
        <v>74</v>
      </c>
      <c r="AP14" s="295"/>
      <c r="AQ14" s="756"/>
      <c r="AR14" s="753"/>
      <c r="AS14" s="746"/>
      <c r="AT14" s="746"/>
      <c r="AU14" s="746"/>
      <c r="AV14" s="537"/>
      <c r="AW14" s="537"/>
      <c r="AX14" s="537"/>
      <c r="AY14" s="537"/>
      <c r="AZ14" s="537"/>
      <c r="BA14" s="537"/>
      <c r="BB14" s="537"/>
      <c r="BC14" s="537"/>
      <c r="BD14" s="537"/>
      <c r="BE14" s="537"/>
    </row>
    <row r="15" spans="1:59" ht="54" customHeight="1" thickBot="1" x14ac:dyDescent="0.3">
      <c r="A15" s="1142"/>
      <c r="B15" s="1138"/>
      <c r="C15" s="1138"/>
      <c r="D15" s="1138"/>
      <c r="E15" s="1138"/>
      <c r="F15" s="230" t="s">
        <v>1078</v>
      </c>
      <c r="G15" s="827"/>
      <c r="H15" s="827"/>
      <c r="I15" s="1138"/>
      <c r="J15" s="1138"/>
      <c r="K15" s="1138"/>
      <c r="L15" s="1120"/>
      <c r="M15" s="1138"/>
      <c r="N15" s="1140" t="str">
        <f t="shared" si="1"/>
        <v/>
      </c>
      <c r="O15" s="1138"/>
      <c r="P15" s="1140" t="str">
        <f t="shared" si="2"/>
        <v/>
      </c>
      <c r="Q15" s="1138"/>
      <c r="R15" s="1140" t="str">
        <f t="shared" si="3"/>
        <v/>
      </c>
      <c r="S15" s="933"/>
      <c r="T15" s="933"/>
      <c r="U15" s="1149">
        <f t="shared" si="4"/>
        <v>0</v>
      </c>
      <c r="V15" s="906"/>
      <c r="W15" s="1149" t="str">
        <f>+IFERROR(VLOOKUP(V15,formulas!$F$1:$G$6,2,FALSE),"")</f>
        <v/>
      </c>
      <c r="X15" s="815"/>
      <c r="Y15" s="1149" t="str">
        <f>+IFERROR(VLOOKUP(X15,formulas!$H$1:$I$6,2,FALSE),"")</f>
        <v/>
      </c>
      <c r="Z15" s="815"/>
      <c r="AA15" s="1149" t="str">
        <f t="shared" si="5"/>
        <v/>
      </c>
      <c r="AB15" s="1152"/>
      <c r="AC15" s="534" t="s">
        <v>1102</v>
      </c>
      <c r="AD15" s="534" t="s">
        <v>72</v>
      </c>
      <c r="AE15" s="222">
        <f t="shared" si="0"/>
        <v>0.25</v>
      </c>
      <c r="AF15" s="223" t="s">
        <v>217</v>
      </c>
      <c r="AG15" s="222">
        <f t="shared" si="6"/>
        <v>0.15</v>
      </c>
      <c r="AH15" s="222">
        <f t="shared" si="7"/>
        <v>0.4</v>
      </c>
      <c r="AI15" s="748"/>
      <c r="AJ15" s="230" t="s">
        <v>39</v>
      </c>
      <c r="AK15" s="529" t="s">
        <v>864</v>
      </c>
      <c r="AL15" s="277">
        <f>+AM14*AH15</f>
        <v>0.24</v>
      </c>
      <c r="AM15" s="277">
        <f>+AM14-AL15</f>
        <v>0.36</v>
      </c>
      <c r="AN15" s="815"/>
      <c r="AO15" s="227" t="s">
        <v>74</v>
      </c>
      <c r="AP15" s="278"/>
      <c r="AQ15" s="754"/>
      <c r="AR15" s="755"/>
      <c r="AS15" s="745"/>
      <c r="AT15" s="745"/>
      <c r="AU15" s="745"/>
      <c r="AV15" s="535"/>
      <c r="AW15" s="535"/>
      <c r="AX15" s="535"/>
      <c r="AY15" s="535"/>
      <c r="AZ15" s="535"/>
      <c r="BA15" s="535"/>
      <c r="BB15" s="535"/>
      <c r="BC15" s="535"/>
      <c r="BD15" s="535"/>
      <c r="BE15" s="535"/>
    </row>
    <row r="16" spans="1:59" ht="54" customHeight="1" thickBot="1" x14ac:dyDescent="0.3">
      <c r="A16" s="1141" t="s">
        <v>219</v>
      </c>
      <c r="B16" s="1137" t="s">
        <v>161</v>
      </c>
      <c r="C16" s="1137" t="s">
        <v>1073</v>
      </c>
      <c r="D16" s="1137" t="s">
        <v>569</v>
      </c>
      <c r="E16" s="1137" t="s">
        <v>95</v>
      </c>
      <c r="F16" s="235" t="s">
        <v>1082</v>
      </c>
      <c r="G16" s="826" t="s">
        <v>1083</v>
      </c>
      <c r="H16" s="826" t="s">
        <v>1084</v>
      </c>
      <c r="I16" s="1137" t="s">
        <v>1077</v>
      </c>
      <c r="J16" s="1137" t="s">
        <v>104</v>
      </c>
      <c r="K16" s="1137"/>
      <c r="L16" s="1145">
        <f t="shared" si="8"/>
        <v>0</v>
      </c>
      <c r="M16" s="1137" t="s">
        <v>88</v>
      </c>
      <c r="N16" s="1139">
        <f t="shared" si="1"/>
        <v>0</v>
      </c>
      <c r="O16" s="1137" t="s">
        <v>102</v>
      </c>
      <c r="P16" s="1139">
        <f t="shared" si="2"/>
        <v>1</v>
      </c>
      <c r="Q16" s="1137" t="s">
        <v>88</v>
      </c>
      <c r="R16" s="1139">
        <f t="shared" si="3"/>
        <v>0</v>
      </c>
      <c r="S16" s="1146" t="s">
        <v>87</v>
      </c>
      <c r="T16" s="1146" t="s">
        <v>43</v>
      </c>
      <c r="U16" s="1148">
        <f t="shared" si="4"/>
        <v>1</v>
      </c>
      <c r="V16" s="904" t="str">
        <f t="shared" si="9"/>
        <v>Muy baja</v>
      </c>
      <c r="W16" s="1148">
        <f>+IFERROR(VLOOKUP(V16,formulas!$F$1:$G$6,2,FALSE),"")</f>
        <v>0.2</v>
      </c>
      <c r="X16" s="813" t="str">
        <f t="shared" si="10"/>
        <v>Catastrófico</v>
      </c>
      <c r="Y16" s="1148">
        <f>+IFERROR(VLOOKUP(X16,formulas!$H$1:$I$6,2,FALSE),"")</f>
        <v>1</v>
      </c>
      <c r="Z16" s="813" t="str">
        <f>+IFERROR(VLOOKUP(V16&amp;X16,formulas!$C$2:$D$26,2,FALSE),"")</f>
        <v>Extremo</v>
      </c>
      <c r="AA16" s="1148">
        <f t="shared" si="5"/>
        <v>1</v>
      </c>
      <c r="AB16" s="1151" t="s">
        <v>1092</v>
      </c>
      <c r="AC16" s="536" t="s">
        <v>1100</v>
      </c>
      <c r="AD16" s="536" t="s">
        <v>72</v>
      </c>
      <c r="AE16" s="225">
        <f t="shared" si="0"/>
        <v>0.25</v>
      </c>
      <c r="AF16" s="235" t="s">
        <v>217</v>
      </c>
      <c r="AG16" s="225">
        <f t="shared" si="6"/>
        <v>0.15</v>
      </c>
      <c r="AH16" s="225">
        <f t="shared" si="7"/>
        <v>0.4</v>
      </c>
      <c r="AI16" s="750"/>
      <c r="AJ16" s="235" t="s">
        <v>39</v>
      </c>
      <c r="AK16" s="530" t="s">
        <v>635</v>
      </c>
      <c r="AL16" s="283">
        <f t="shared" si="11"/>
        <v>0.4</v>
      </c>
      <c r="AM16" s="283">
        <f t="shared" si="12"/>
        <v>0.6</v>
      </c>
      <c r="AN16" s="813" t="str">
        <f>+IF(C17="Corrupción","Moderado",IF(AM17&lt;=25%,"Bajo",IF(AM17&lt;=50%,"Moderado",IF(AM17&lt;=75%,"Alto",IF(AM17&gt;75%,"Extremo","")))))</f>
        <v>Moderado</v>
      </c>
      <c r="AO16" s="503" t="s">
        <v>74</v>
      </c>
      <c r="AP16" s="295"/>
      <c r="AQ16" s="756"/>
      <c r="AR16" s="753"/>
      <c r="AS16" s="746"/>
      <c r="AT16" s="746"/>
      <c r="AU16" s="746"/>
      <c r="AV16" s="537"/>
      <c r="AW16" s="537"/>
      <c r="AX16" s="537"/>
      <c r="AY16" s="537"/>
      <c r="AZ16" s="537"/>
      <c r="BA16" s="537"/>
      <c r="BB16" s="537"/>
      <c r="BC16" s="537"/>
      <c r="BD16" s="537"/>
      <c r="BE16" s="537"/>
    </row>
    <row r="17" spans="1:57" ht="54" customHeight="1" thickBot="1" x14ac:dyDescent="0.3">
      <c r="A17" s="1142"/>
      <c r="B17" s="1138"/>
      <c r="C17" s="1138"/>
      <c r="D17" s="1138"/>
      <c r="E17" s="1138"/>
      <c r="F17" s="230" t="s">
        <v>1085</v>
      </c>
      <c r="G17" s="827"/>
      <c r="H17" s="827"/>
      <c r="I17" s="1138"/>
      <c r="J17" s="1138"/>
      <c r="K17" s="1138"/>
      <c r="L17" s="1120"/>
      <c r="M17" s="1138"/>
      <c r="N17" s="1140" t="str">
        <f t="shared" si="1"/>
        <v/>
      </c>
      <c r="O17" s="1138"/>
      <c r="P17" s="1140" t="str">
        <f t="shared" si="2"/>
        <v/>
      </c>
      <c r="Q17" s="1138"/>
      <c r="R17" s="1140" t="str">
        <f t="shared" si="3"/>
        <v/>
      </c>
      <c r="S17" s="933"/>
      <c r="T17" s="933"/>
      <c r="U17" s="1149">
        <f t="shared" si="4"/>
        <v>0</v>
      </c>
      <c r="V17" s="906"/>
      <c r="W17" s="1149" t="str">
        <f>+IFERROR(VLOOKUP(V17,formulas!$F$1:$G$6,2,FALSE),"")</f>
        <v/>
      </c>
      <c r="X17" s="815"/>
      <c r="Y17" s="1149" t="str">
        <f>+IFERROR(VLOOKUP(X17,formulas!$H$1:$I$6,2,FALSE),"")</f>
        <v/>
      </c>
      <c r="Z17" s="815"/>
      <c r="AA17" s="1149" t="str">
        <f t="shared" si="5"/>
        <v/>
      </c>
      <c r="AB17" s="1152"/>
      <c r="AC17" s="534" t="s">
        <v>1102</v>
      </c>
      <c r="AD17" s="534" t="s">
        <v>72</v>
      </c>
      <c r="AE17" s="222">
        <f t="shared" si="0"/>
        <v>0.25</v>
      </c>
      <c r="AF17" s="223" t="s">
        <v>217</v>
      </c>
      <c r="AG17" s="222">
        <f t="shared" si="6"/>
        <v>0.15</v>
      </c>
      <c r="AH17" s="222">
        <f t="shared" si="7"/>
        <v>0.4</v>
      </c>
      <c r="AI17" s="748"/>
      <c r="AJ17" s="230" t="s">
        <v>39</v>
      </c>
      <c r="AK17" s="529" t="s">
        <v>864</v>
      </c>
      <c r="AL17" s="277">
        <f>+AM16*AH17</f>
        <v>0.24</v>
      </c>
      <c r="AM17" s="277">
        <f>+AM16-AL17</f>
        <v>0.36</v>
      </c>
      <c r="AN17" s="815"/>
      <c r="AO17" s="227" t="s">
        <v>74</v>
      </c>
      <c r="AP17" s="278"/>
      <c r="AQ17" s="754"/>
      <c r="AR17" s="755"/>
      <c r="AS17" s="745"/>
      <c r="AT17" s="745"/>
      <c r="AU17" s="745"/>
      <c r="AV17" s="535"/>
      <c r="AW17" s="535"/>
      <c r="AX17" s="535"/>
      <c r="AY17" s="535"/>
      <c r="AZ17" s="535"/>
      <c r="BA17" s="535"/>
      <c r="BB17" s="535"/>
      <c r="BC17" s="535"/>
      <c r="BD17" s="535"/>
      <c r="BE17" s="535"/>
    </row>
    <row r="18" spans="1:57" ht="54" customHeight="1" thickBot="1" x14ac:dyDescent="0.3">
      <c r="A18" s="514" t="s">
        <v>66</v>
      </c>
      <c r="B18" s="230" t="s">
        <v>486</v>
      </c>
      <c r="C18" s="230" t="s">
        <v>73</v>
      </c>
      <c r="D18" s="230" t="s">
        <v>94</v>
      </c>
      <c r="E18" s="230" t="s">
        <v>95</v>
      </c>
      <c r="F18" s="289" t="s">
        <v>487</v>
      </c>
      <c r="G18" s="531" t="s">
        <v>441</v>
      </c>
      <c r="H18" s="291" t="s">
        <v>488</v>
      </c>
      <c r="I18" s="289" t="s">
        <v>489</v>
      </c>
      <c r="J18" s="292" t="s">
        <v>110</v>
      </c>
      <c r="K18" s="289">
        <v>1</v>
      </c>
      <c r="L18" s="228">
        <f t="shared" si="8"/>
        <v>0.5</v>
      </c>
      <c r="M18" s="289" t="s">
        <v>62</v>
      </c>
      <c r="N18" s="532">
        <f t="shared" si="1"/>
        <v>0.4</v>
      </c>
      <c r="O18" s="293" t="s">
        <v>91</v>
      </c>
      <c r="P18" s="532">
        <f t="shared" si="2"/>
        <v>0.8</v>
      </c>
      <c r="Q18" s="289" t="s">
        <v>88</v>
      </c>
      <c r="R18" s="532">
        <f t="shared" si="3"/>
        <v>0</v>
      </c>
      <c r="S18" s="572" t="s">
        <v>75</v>
      </c>
      <c r="T18" s="294" t="s">
        <v>88</v>
      </c>
      <c r="U18" s="533">
        <f t="shared" si="4"/>
        <v>0.8</v>
      </c>
      <c r="V18" s="571" t="str">
        <f t="shared" si="9"/>
        <v>Media</v>
      </c>
      <c r="W18" s="533">
        <f>+IFERROR(VLOOKUP(V18,formulas!$F$1:$G$6,2,FALSE),"")</f>
        <v>0.6</v>
      </c>
      <c r="X18" s="480" t="str">
        <f t="shared" si="10"/>
        <v>Mayor</v>
      </c>
      <c r="Y18" s="533">
        <f>+IFERROR(VLOOKUP(X18,formulas!$H$1:$I$6,2,FALSE),"")</f>
        <v>0.8</v>
      </c>
      <c r="Z18" s="480" t="str">
        <f>+IFERROR(VLOOKUP(V18&amp;X18,formulas!$C$2:$D$26,2,FALSE),"")</f>
        <v>Alto</v>
      </c>
      <c r="AA18" s="533">
        <f t="shared" si="5"/>
        <v>0.75</v>
      </c>
      <c r="AB18" s="350"/>
      <c r="AC18" s="538" t="s">
        <v>513</v>
      </c>
      <c r="AD18" s="538" t="s">
        <v>72</v>
      </c>
      <c r="AE18" s="228">
        <f t="shared" si="0"/>
        <v>0.25</v>
      </c>
      <c r="AF18" s="289" t="s">
        <v>217</v>
      </c>
      <c r="AG18" s="228">
        <f t="shared" si="6"/>
        <v>0.15</v>
      </c>
      <c r="AH18" s="228">
        <f t="shared" si="7"/>
        <v>0.4</v>
      </c>
      <c r="AI18" s="751" t="s">
        <v>218</v>
      </c>
      <c r="AJ18" s="289" t="s">
        <v>39</v>
      </c>
      <c r="AK18" s="289" t="s">
        <v>522</v>
      </c>
      <c r="AL18" s="280">
        <f t="shared" si="11"/>
        <v>0.30000000000000004</v>
      </c>
      <c r="AM18" s="280">
        <f t="shared" si="12"/>
        <v>0.44999999999999996</v>
      </c>
      <c r="AN18" s="480" t="str">
        <f t="shared" si="13"/>
        <v>Moderado</v>
      </c>
      <c r="AO18" s="229" t="s">
        <v>74</v>
      </c>
      <c r="AP18" s="290"/>
      <c r="AQ18" s="691"/>
      <c r="AR18" s="692"/>
      <c r="AS18" s="747"/>
      <c r="AT18" s="747"/>
      <c r="AU18" s="747"/>
      <c r="AV18" s="539"/>
      <c r="AW18" s="539"/>
      <c r="AX18" s="539"/>
      <c r="AY18" s="539"/>
      <c r="AZ18" s="539"/>
      <c r="BA18" s="539"/>
      <c r="BB18" s="539"/>
      <c r="BC18" s="539"/>
      <c r="BD18" s="539"/>
      <c r="BE18" s="539"/>
    </row>
    <row r="19" spans="1:57" ht="54" customHeight="1" thickBot="1" x14ac:dyDescent="0.3">
      <c r="A19" s="519" t="s">
        <v>219</v>
      </c>
      <c r="B19" s="517" t="s">
        <v>44</v>
      </c>
      <c r="C19" s="517" t="s">
        <v>107</v>
      </c>
      <c r="D19" s="517" t="s">
        <v>94</v>
      </c>
      <c r="E19" s="517" t="s">
        <v>51</v>
      </c>
      <c r="F19" s="517" t="s">
        <v>490</v>
      </c>
      <c r="G19" s="517" t="s">
        <v>491</v>
      </c>
      <c r="H19" s="520" t="s">
        <v>492</v>
      </c>
      <c r="I19" s="517" t="s">
        <v>493</v>
      </c>
      <c r="J19" s="517" t="s">
        <v>81</v>
      </c>
      <c r="K19" s="517">
        <v>1</v>
      </c>
      <c r="L19" s="228">
        <f t="shared" si="8"/>
        <v>8.3333333333333329E-2</v>
      </c>
      <c r="M19" s="517" t="s">
        <v>88</v>
      </c>
      <c r="N19" s="521">
        <f t="shared" si="1"/>
        <v>0</v>
      </c>
      <c r="O19" s="517" t="s">
        <v>46</v>
      </c>
      <c r="P19" s="521">
        <f t="shared" si="2"/>
        <v>0.2</v>
      </c>
      <c r="Q19" s="517" t="s">
        <v>88</v>
      </c>
      <c r="R19" s="521">
        <f t="shared" si="3"/>
        <v>0</v>
      </c>
      <c r="S19" s="522" t="s">
        <v>75</v>
      </c>
      <c r="T19" s="522" t="s">
        <v>60</v>
      </c>
      <c r="U19" s="523">
        <f t="shared" si="4"/>
        <v>0.2</v>
      </c>
      <c r="V19" s="571" t="str">
        <f t="shared" si="9"/>
        <v>Muy baja</v>
      </c>
      <c r="W19" s="523">
        <f>+IFERROR(VLOOKUP(V19,formulas!$F$1:$G$6,2,FALSE),"")</f>
        <v>0.2</v>
      </c>
      <c r="X19" s="480" t="str">
        <f t="shared" si="10"/>
        <v>Leve</v>
      </c>
      <c r="Y19" s="523">
        <f>+IFERROR(VLOOKUP(X19,formulas!$H$1:$I$6,2,FALSE),"")</f>
        <v>0.2</v>
      </c>
      <c r="Z19" s="480" t="str">
        <f>+IFERROR(VLOOKUP(V19&amp;X19,formulas!$C$2:$D$26,2,FALSE),"")</f>
        <v>Bajo</v>
      </c>
      <c r="AA19" s="523">
        <f t="shared" si="5"/>
        <v>0.25</v>
      </c>
      <c r="AB19" s="521" t="s">
        <v>500</v>
      </c>
      <c r="AC19" s="538" t="s">
        <v>514</v>
      </c>
      <c r="AD19" s="538" t="s">
        <v>72</v>
      </c>
      <c r="AE19" s="228">
        <f t="shared" si="0"/>
        <v>0.25</v>
      </c>
      <c r="AF19" s="517" t="s">
        <v>451</v>
      </c>
      <c r="AG19" s="228">
        <f t="shared" si="6"/>
        <v>0.25</v>
      </c>
      <c r="AH19" s="228">
        <f t="shared" si="7"/>
        <v>0.5</v>
      </c>
      <c r="AI19" s="751"/>
      <c r="AJ19" s="517" t="s">
        <v>39</v>
      </c>
      <c r="AK19" s="517" t="s">
        <v>523</v>
      </c>
      <c r="AL19" s="280">
        <f t="shared" si="11"/>
        <v>0.125</v>
      </c>
      <c r="AM19" s="280">
        <f t="shared" si="12"/>
        <v>0.125</v>
      </c>
      <c r="AN19" s="480" t="str">
        <f t="shared" si="13"/>
        <v>Bajo</v>
      </c>
      <c r="AO19" s="229" t="s">
        <v>74</v>
      </c>
      <c r="AP19" s="289"/>
      <c r="AQ19" s="650"/>
      <c r="AR19" s="663"/>
      <c r="AS19" s="747"/>
      <c r="AT19" s="747"/>
      <c r="AU19" s="747"/>
      <c r="AV19" s="539"/>
      <c r="AW19" s="539"/>
      <c r="AX19" s="539"/>
      <c r="AY19" s="539"/>
      <c r="AZ19" s="539"/>
      <c r="BA19" s="539"/>
      <c r="BB19" s="539"/>
      <c r="BC19" s="539"/>
      <c r="BD19" s="539"/>
      <c r="BE19" s="539"/>
    </row>
  </sheetData>
  <mergeCells count="196">
    <mergeCell ref="AO12:AO13"/>
    <mergeCell ref="AO8:AO9"/>
    <mergeCell ref="AO6:AO7"/>
    <mergeCell ref="AN14:AN15"/>
    <mergeCell ref="AN16:AN17"/>
    <mergeCell ref="AB6:AB7"/>
    <mergeCell ref="AB8:AB9"/>
    <mergeCell ref="AB12:AB13"/>
    <mergeCell ref="AB14:AB15"/>
    <mergeCell ref="AB16:AB17"/>
    <mergeCell ref="AN6:AN7"/>
    <mergeCell ref="AN8:AN9"/>
    <mergeCell ref="AN12:AN13"/>
    <mergeCell ref="Z6:Z7"/>
    <mergeCell ref="Z8:Z9"/>
    <mergeCell ref="Z12:Z13"/>
    <mergeCell ref="Z14:Z15"/>
    <mergeCell ref="Z16:Z17"/>
    <mergeCell ref="AA6:AA7"/>
    <mergeCell ref="AA8:AA9"/>
    <mergeCell ref="AA12:AA13"/>
    <mergeCell ref="AA14:AA15"/>
    <mergeCell ref="AA16:AA17"/>
    <mergeCell ref="X6:X7"/>
    <mergeCell ref="X8:X9"/>
    <mergeCell ref="X12:X13"/>
    <mergeCell ref="X14:X15"/>
    <mergeCell ref="X16:X17"/>
    <mergeCell ref="Y6:Y7"/>
    <mergeCell ref="Y8:Y9"/>
    <mergeCell ref="Y12:Y13"/>
    <mergeCell ref="Y14:Y15"/>
    <mergeCell ref="Y16:Y17"/>
    <mergeCell ref="V6:V7"/>
    <mergeCell ref="V8:V9"/>
    <mergeCell ref="V12:V13"/>
    <mergeCell ref="V14:V15"/>
    <mergeCell ref="V16:V17"/>
    <mergeCell ref="W6:W7"/>
    <mergeCell ref="W8:W9"/>
    <mergeCell ref="W12:W13"/>
    <mergeCell ref="W14:W15"/>
    <mergeCell ref="W16:W17"/>
    <mergeCell ref="S14:S15"/>
    <mergeCell ref="T14:T15"/>
    <mergeCell ref="S16:S17"/>
    <mergeCell ref="T16:T17"/>
    <mergeCell ref="U6:U7"/>
    <mergeCell ref="U8:U9"/>
    <mergeCell ref="U12:U13"/>
    <mergeCell ref="U14:U15"/>
    <mergeCell ref="U16:U17"/>
    <mergeCell ref="S6:S7"/>
    <mergeCell ref="T6:T7"/>
    <mergeCell ref="S8:S9"/>
    <mergeCell ref="T8:T9"/>
    <mergeCell ref="S12:S13"/>
    <mergeCell ref="T12:T13"/>
    <mergeCell ref="Q6:Q7"/>
    <mergeCell ref="Q8:Q9"/>
    <mergeCell ref="Q12:Q13"/>
    <mergeCell ref="Q14:Q15"/>
    <mergeCell ref="Q16:Q17"/>
    <mergeCell ref="R6:R7"/>
    <mergeCell ref="R8:R9"/>
    <mergeCell ref="R12:R13"/>
    <mergeCell ref="R14:R15"/>
    <mergeCell ref="R16:R17"/>
    <mergeCell ref="O6:O7"/>
    <mergeCell ref="O8:O9"/>
    <mergeCell ref="O12:O13"/>
    <mergeCell ref="O14:O15"/>
    <mergeCell ref="O16:O17"/>
    <mergeCell ref="P6:P7"/>
    <mergeCell ref="P8:P9"/>
    <mergeCell ref="P12:P13"/>
    <mergeCell ref="P14:P15"/>
    <mergeCell ref="P16:P17"/>
    <mergeCell ref="F6:F7"/>
    <mergeCell ref="M6:M7"/>
    <mergeCell ref="M8:M9"/>
    <mergeCell ref="M12:M13"/>
    <mergeCell ref="M14:M15"/>
    <mergeCell ref="M16:M17"/>
    <mergeCell ref="N6:N7"/>
    <mergeCell ref="N8:N9"/>
    <mergeCell ref="N12:N13"/>
    <mergeCell ref="N14:N15"/>
    <mergeCell ref="N16:N17"/>
    <mergeCell ref="K16:K17"/>
    <mergeCell ref="L6:L7"/>
    <mergeCell ref="L8:L9"/>
    <mergeCell ref="L12:L13"/>
    <mergeCell ref="L14:L15"/>
    <mergeCell ref="L16:L17"/>
    <mergeCell ref="H14:H15"/>
    <mergeCell ref="I14:I15"/>
    <mergeCell ref="J14:J15"/>
    <mergeCell ref="K14:K15"/>
    <mergeCell ref="K12:K13"/>
    <mergeCell ref="H6:H7"/>
    <mergeCell ref="I6:I7"/>
    <mergeCell ref="J6:J7"/>
    <mergeCell ref="K6:K7"/>
    <mergeCell ref="A16:A17"/>
    <mergeCell ref="B16:B17"/>
    <mergeCell ref="C16:C17"/>
    <mergeCell ref="D16:D17"/>
    <mergeCell ref="E16:E17"/>
    <mergeCell ref="G16:G17"/>
    <mergeCell ref="H12:H13"/>
    <mergeCell ref="I12:I13"/>
    <mergeCell ref="J12:J13"/>
    <mergeCell ref="A14:A15"/>
    <mergeCell ref="B14:B15"/>
    <mergeCell ref="C14:C15"/>
    <mergeCell ref="D14:D15"/>
    <mergeCell ref="E14:E15"/>
    <mergeCell ref="G14:G15"/>
    <mergeCell ref="A12:A13"/>
    <mergeCell ref="B12:B13"/>
    <mergeCell ref="C12:C13"/>
    <mergeCell ref="D12:D13"/>
    <mergeCell ref="E12:E13"/>
    <mergeCell ref="G12:G13"/>
    <mergeCell ref="H16:H17"/>
    <mergeCell ref="I16:I17"/>
    <mergeCell ref="J16:J17"/>
    <mergeCell ref="AO4:AO5"/>
    <mergeCell ref="S4:S5"/>
    <mergeCell ref="T4:T5"/>
    <mergeCell ref="U4:U5"/>
    <mergeCell ref="V4:V5"/>
    <mergeCell ref="W4:W5"/>
    <mergeCell ref="X4:X5"/>
    <mergeCell ref="A8:A9"/>
    <mergeCell ref="B8:B9"/>
    <mergeCell ref="C8:C9"/>
    <mergeCell ref="D8:D9"/>
    <mergeCell ref="E8:E9"/>
    <mergeCell ref="A6:A7"/>
    <mergeCell ref="B6:B7"/>
    <mergeCell ref="C6:C7"/>
    <mergeCell ref="D6:D7"/>
    <mergeCell ref="E6:E7"/>
    <mergeCell ref="F8:F9"/>
    <mergeCell ref="G8:G9"/>
    <mergeCell ref="H8:H9"/>
    <mergeCell ref="I8:I9"/>
    <mergeCell ref="J8:J9"/>
    <mergeCell ref="K8:K9"/>
    <mergeCell ref="G6:G7"/>
    <mergeCell ref="A4:A5"/>
    <mergeCell ref="B4:B5"/>
    <mergeCell ref="C4:C5"/>
    <mergeCell ref="D4:D5"/>
    <mergeCell ref="E4:E5"/>
    <mergeCell ref="F4:F5"/>
    <mergeCell ref="AU2:AU3"/>
    <mergeCell ref="M4:M5"/>
    <mergeCell ref="N4:N5"/>
    <mergeCell ref="O4:O5"/>
    <mergeCell ref="P4:P5"/>
    <mergeCell ref="Q4:Q5"/>
    <mergeCell ref="R4:R5"/>
    <mergeCell ref="G4:G5"/>
    <mergeCell ref="H4:H5"/>
    <mergeCell ref="I4:I5"/>
    <mergeCell ref="J4:J5"/>
    <mergeCell ref="K4:K5"/>
    <mergeCell ref="L4:L5"/>
    <mergeCell ref="Y4:Y5"/>
    <mergeCell ref="Z4:Z5"/>
    <mergeCell ref="AA4:AA5"/>
    <mergeCell ref="AB4:AB5"/>
    <mergeCell ref="AN4:AN5"/>
    <mergeCell ref="AV2:AZ2"/>
    <mergeCell ref="BA2:BE2"/>
    <mergeCell ref="G3:H3"/>
    <mergeCell ref="AJ3:AK3"/>
    <mergeCell ref="AL2:AN3"/>
    <mergeCell ref="AO2:AO3"/>
    <mergeCell ref="AP2:AQ3"/>
    <mergeCell ref="AR2:AR3"/>
    <mergeCell ref="AS2:AS3"/>
    <mergeCell ref="AT2:AT3"/>
    <mergeCell ref="A1:T2"/>
    <mergeCell ref="U1:AB2"/>
    <mergeCell ref="AC1:AK1"/>
    <mergeCell ref="AM1:AO1"/>
    <mergeCell ref="AP1:AU1"/>
    <mergeCell ref="AV1:BE1"/>
    <mergeCell ref="AC2:AC3"/>
    <mergeCell ref="AD2:AG2"/>
    <mergeCell ref="AH2:AH3"/>
    <mergeCell ref="AI2:AK2"/>
  </mergeCells>
  <conditionalFormatting sqref="V4 V6 V8 V10:V12 V14 V16 V18:V19">
    <cfRule type="beginsWith" dxfId="172" priority="14" operator="beginsWith" text="Muy baja">
      <formula>LEFT(V4,LEN("Muy baja"))="Muy baja"</formula>
    </cfRule>
    <cfRule type="containsText" dxfId="171" priority="15" operator="containsText" text="Muy alta">
      <formula>NOT(ISERROR(SEARCH("Muy alta",V4)))</formula>
    </cfRule>
    <cfRule type="containsText" dxfId="170" priority="16" operator="containsText" text="Alta">
      <formula>NOT(ISERROR(SEARCH("Alta",V4)))</formula>
    </cfRule>
    <cfRule type="containsText" dxfId="169" priority="17" operator="containsText" text="Media">
      <formula>NOT(ISERROR(SEARCH("Media",V4)))</formula>
    </cfRule>
    <cfRule type="containsText" dxfId="168" priority="18" operator="containsText" text="Baja">
      <formula>NOT(ISERROR(SEARCH("Baja",V4)))</formula>
    </cfRule>
  </conditionalFormatting>
  <conditionalFormatting sqref="X4 X6 X8 X10:X12 X14 X16 X18:X19">
    <cfRule type="containsText" dxfId="167" priority="9" operator="containsText" text="Catastrófico">
      <formula>NOT(ISERROR(SEARCH("Catastrófico",X4)))</formula>
    </cfRule>
    <cfRule type="containsText" dxfId="166" priority="10" operator="containsText" text="Mayor">
      <formula>NOT(ISERROR(SEARCH("Mayor",X4)))</formula>
    </cfRule>
    <cfRule type="containsText" dxfId="165" priority="11" operator="containsText" text="Moderado">
      <formula>NOT(ISERROR(SEARCH("Moderado",X4)))</formula>
    </cfRule>
    <cfRule type="containsText" dxfId="164" priority="12" operator="containsText" text="Menor">
      <formula>NOT(ISERROR(SEARCH("Menor",X4)))</formula>
    </cfRule>
    <cfRule type="containsText" dxfId="163" priority="13" operator="containsText" text="Leve">
      <formula>NOT(ISERROR(SEARCH("Leve",X4)))</formula>
    </cfRule>
  </conditionalFormatting>
  <conditionalFormatting sqref="Z4 Z6 Z8 Z10:Z12 Z14 Z16 Z18:Z19">
    <cfRule type="containsText" dxfId="162" priority="5" operator="containsText" text="Alto">
      <formula>NOT(ISERROR(SEARCH("Alto",Z4)))</formula>
    </cfRule>
    <cfRule type="containsText" dxfId="161" priority="6" operator="containsText" text="Moderado">
      <formula>NOT(ISERROR(SEARCH("Moderado",Z4)))</formula>
    </cfRule>
    <cfRule type="containsText" dxfId="160" priority="7" operator="containsText" text="Extremo">
      <formula>NOT(ISERROR(SEARCH("Extremo",Z4)))</formula>
    </cfRule>
    <cfRule type="containsText" dxfId="159" priority="8" operator="containsText" text="Bajo">
      <formula>NOT(ISERROR(SEARCH("Bajo",Z4)))</formula>
    </cfRule>
  </conditionalFormatting>
  <conditionalFormatting sqref="AF6">
    <cfRule type="containsText" dxfId="158" priority="52" operator="containsText" text="BAJA">
      <formula>NOT(ISERROR(SEARCH("BAJA",AF6)))</formula>
    </cfRule>
    <cfRule type="containsText" dxfId="157" priority="53" operator="containsText" text="MEDIA">
      <formula>NOT(ISERROR(SEARCH("MEDIA",AF6)))</formula>
    </cfRule>
    <cfRule type="containsText" dxfId="156" priority="54" operator="containsText" text="ALTA">
      <formula>NOT(ISERROR(SEARCH("ALTA",AF6)))</formula>
    </cfRule>
  </conditionalFormatting>
  <conditionalFormatting sqref="AF8:AF9">
    <cfRule type="containsText" dxfId="155" priority="49" operator="containsText" text="BAJA">
      <formula>NOT(ISERROR(SEARCH("BAJA",AF8)))</formula>
    </cfRule>
    <cfRule type="containsText" dxfId="154" priority="50" operator="containsText" text="MEDIA">
      <formula>NOT(ISERROR(SEARCH("MEDIA",AF8)))</formula>
    </cfRule>
    <cfRule type="containsText" dxfId="153" priority="51" operator="containsText" text="ALTA">
      <formula>NOT(ISERROR(SEARCH("ALTA",AF8)))</formula>
    </cfRule>
  </conditionalFormatting>
  <conditionalFormatting sqref="AI4">
    <cfRule type="containsText" dxfId="152" priority="58" operator="containsText" text="BAJA">
      <formula>NOT(ISERROR(SEARCH("BAJA",AI4)))</formula>
    </cfRule>
    <cfRule type="containsText" dxfId="151" priority="59" operator="containsText" text="MEDIA">
      <formula>NOT(ISERROR(SEARCH("MEDIA",AI4)))</formula>
    </cfRule>
    <cfRule type="containsText" dxfId="150" priority="60" operator="containsText" text="ALTA">
      <formula>NOT(ISERROR(SEARCH("ALTA",AI4)))</formula>
    </cfRule>
  </conditionalFormatting>
  <conditionalFormatting sqref="AJ8:AK9">
    <cfRule type="containsText" dxfId="149" priority="33" operator="containsText" text="ALTA">
      <formula>NOT(ISERROR(SEARCH("ALTA",AJ8)))</formula>
    </cfRule>
  </conditionalFormatting>
  <conditionalFormatting sqref="AJ8:AK11">
    <cfRule type="containsText" dxfId="148" priority="31" operator="containsText" text="BAJA">
      <formula>NOT(ISERROR(SEARCH("BAJA",AJ8)))</formula>
    </cfRule>
    <cfRule type="containsText" dxfId="147" priority="32" operator="containsText" text="MEDIA">
      <formula>NOT(ISERROR(SEARCH("MEDIA",AJ8)))</formula>
    </cfRule>
  </conditionalFormatting>
  <conditionalFormatting sqref="AJ11:AK11">
    <cfRule type="containsText" dxfId="146" priority="38" operator="containsText" text="ALTA">
      <formula>NOT(ISERROR(SEARCH("ALTA",AJ11)))</formula>
    </cfRule>
  </conditionalFormatting>
  <conditionalFormatting sqref="AK6">
    <cfRule type="containsText" dxfId="145" priority="34" operator="containsText" text="BAJA">
      <formula>NOT(ISERROR(SEARCH("BAJA",AK6)))</formula>
    </cfRule>
    <cfRule type="containsText" dxfId="144" priority="35" operator="containsText" text="MEDIA">
      <formula>NOT(ISERROR(SEARCH("MEDIA",AK6)))</formula>
    </cfRule>
    <cfRule type="containsText" dxfId="143" priority="36" operator="containsText" text="ALTA">
      <formula>NOT(ISERROR(SEARCH("ALTA",AK6)))</formula>
    </cfRule>
  </conditionalFormatting>
  <conditionalFormatting sqref="AK10">
    <cfRule type="containsText" dxfId="142" priority="37" operator="containsText" text="ALTA">
      <formula>NOT(ISERROR(SEARCH("ALTA",AK10)))</formula>
    </cfRule>
  </conditionalFormatting>
  <conditionalFormatting sqref="AN4 AN6 AN8 AN10:AN12 AN14 AN16 AN18:AN19">
    <cfRule type="containsText" dxfId="141" priority="1" operator="containsText" text="Extremo">
      <formula>NOT(ISERROR(SEARCH("Extremo",AN4)))</formula>
    </cfRule>
    <cfRule type="containsText" dxfId="140" priority="2" operator="containsText" text="Alto">
      <formula>NOT(ISERROR(SEARCH("Alto",AN4)))</formula>
    </cfRule>
    <cfRule type="containsText" dxfId="139" priority="3" operator="containsText" text="Moderado">
      <formula>NOT(ISERROR(SEARCH("Moderado",AN4)))</formula>
    </cfRule>
    <cfRule type="containsText" dxfId="138" priority="4" operator="containsText" text="Bajo">
      <formula>NOT(ISERROR(SEARCH("Bajo",AN4)))</formula>
    </cfRule>
  </conditionalFormatting>
  <conditionalFormatting sqref="AP8:AR9">
    <cfRule type="containsText" dxfId="137" priority="22" operator="containsText" text="BAJA">
      <formula>NOT(ISERROR(SEARCH("BAJA",AP8)))</formula>
    </cfRule>
    <cfRule type="containsText" dxfId="136" priority="23" operator="containsText" text="MEDIA">
      <formula>NOT(ISERROR(SEARCH("MEDIA",AP8)))</formula>
    </cfRule>
    <cfRule type="containsText" dxfId="135" priority="24" operator="containsText" text="ALTA">
      <formula>NOT(ISERROR(SEARCH("ALTA",AP8)))</formula>
    </cfRule>
  </conditionalFormatting>
  <conditionalFormatting sqref="AR8:AR9">
    <cfRule type="containsText" dxfId="134" priority="19" operator="containsText" text="BAJA">
      <formula>NOT(ISERROR(SEARCH("BAJA",AR8)))</formula>
    </cfRule>
    <cfRule type="containsText" dxfId="133" priority="20" operator="containsText" text="MEDIA">
      <formula>NOT(ISERROR(SEARCH("MEDIA",AR8)))</formula>
    </cfRule>
    <cfRule type="containsText" dxfId="132" priority="21" operator="containsText" text="ALTA">
      <formula>NOT(ISERROR(SEARCH("ALTA",AR8)))</formula>
    </cfRule>
  </conditionalFormatting>
  <conditionalFormatting sqref="AR11">
    <cfRule type="containsText" dxfId="131" priority="28" operator="containsText" text="BAJA">
      <formula>NOT(ISERROR(SEARCH("BAJA",AR11)))</formula>
    </cfRule>
    <cfRule type="containsText" dxfId="130" priority="29" operator="containsText" text="MEDIA">
      <formula>NOT(ISERROR(SEARCH("MEDIA",AR11)))</formula>
    </cfRule>
    <cfRule type="containsText" dxfId="129" priority="30" operator="containsText" text="ALTA">
      <formula>NOT(ISERROR(SEARCH("ALTA",AR11)))</formula>
    </cfRule>
  </conditionalFormatting>
  <dataValidations count="3">
    <dataValidation type="list" allowBlank="1" showInputMessage="1" showErrorMessage="1" sqref="AI4:AI19">
      <formula1>"Confiable,No confiable"</formula1>
    </dataValidation>
    <dataValidation type="list" allowBlank="1" showInputMessage="1" showErrorMessage="1" sqref="AF4:AF19">
      <formula1>"Manual,Automático"</formula1>
    </dataValidation>
    <dataValidation type="list" allowBlank="1" showInputMessage="1" showErrorMessage="1" sqref="A4:A19">
      <formula1>"SI,NO"</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12">
        <x14:dataValidation type="list" allowBlank="1" showInputMessage="1" showErrorMessage="1">
          <x14:formula1>
            <xm:f>Listas!$M$2:$M$15</xm:f>
          </x14:formula1>
          <xm:sqref>B4:B19</xm:sqref>
        </x14:dataValidation>
        <x14:dataValidation type="list" allowBlank="1" showInputMessage="1" showErrorMessage="1">
          <x14:formula1>
            <xm:f>Listas!$G$2:$G$13</xm:f>
          </x14:formula1>
          <xm:sqref>C4:C19</xm:sqref>
        </x14:dataValidation>
        <x14:dataValidation type="list" allowBlank="1" showInputMessage="1" showErrorMessage="1">
          <x14:formula1>
            <xm:f>Listas!$B$2:$B$7</xm:f>
          </x14:formula1>
          <xm:sqref>D4:D19</xm:sqref>
        </x14:dataValidation>
        <x14:dataValidation type="list" allowBlank="1" showInputMessage="1" showErrorMessage="1">
          <x14:formula1>
            <xm:f>Listas!$C$2:$C$9</xm:f>
          </x14:formula1>
          <xm:sqref>E4:E19</xm:sqref>
        </x14:dataValidation>
        <x14:dataValidation type="list" allowBlank="1" showInputMessage="1" showErrorMessage="1">
          <x14:formula1>
            <xm:f>Listas!$Q$2:$Q$8</xm:f>
          </x14:formula1>
          <xm:sqref>J4:J19</xm:sqref>
        </x14:dataValidation>
        <x14:dataValidation type="list" allowBlank="1" showInputMessage="1" showErrorMessage="1">
          <x14:formula1>
            <xm:f>Listas!$N$2:$N$7</xm:f>
          </x14:formula1>
          <xm:sqref>M4:M19</xm:sqref>
        </x14:dataValidation>
        <x14:dataValidation type="list" allowBlank="1" showInputMessage="1" showErrorMessage="1">
          <x14:formula1>
            <xm:f>Listas!$O$2:$O$7</xm:f>
          </x14:formula1>
          <xm:sqref>O4:O19</xm:sqref>
        </x14:dataValidation>
        <x14:dataValidation type="list" allowBlank="1" showInputMessage="1" showErrorMessage="1">
          <x14:formula1>
            <xm:f>Listas!$P$2:$P$7</xm:f>
          </x14:formula1>
          <xm:sqref>Q4:Q19</xm:sqref>
        </x14:dataValidation>
        <x14:dataValidation type="list" allowBlank="1" showInputMessage="1" showErrorMessage="1">
          <x14:formula1>
            <xm:f>Listas!$K$2:$K$8</xm:f>
          </x14:formula1>
          <xm:sqref>S4:S19</xm:sqref>
        </x14:dataValidation>
        <x14:dataValidation type="list" allowBlank="1" showInputMessage="1" showErrorMessage="1">
          <x14:formula1>
            <xm:f>Listas!$L$2:$L$6</xm:f>
          </x14:formula1>
          <xm:sqref>T4:T19</xm:sqref>
        </x14:dataValidation>
        <x14:dataValidation type="list" allowBlank="1" showInputMessage="1" showErrorMessage="1">
          <x14:formula1>
            <xm:f>Listas!$F$2:$F$4</xm:f>
          </x14:formula1>
          <xm:sqref>AD4:AD19</xm:sqref>
        </x14:dataValidation>
        <x14:dataValidation type="list" allowBlank="1" showInputMessage="1" showErrorMessage="1">
          <x14:formula1>
            <xm:f>Listas!$H$2:$H$3</xm:f>
          </x14:formula1>
          <xm:sqref>AJ4:AJ19</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G15"/>
  <sheetViews>
    <sheetView zoomScale="40" zoomScaleNormal="40" workbookViewId="0">
      <selection activeCell="AC12" sqref="AC12"/>
    </sheetView>
  </sheetViews>
  <sheetFormatPr baseColWidth="10" defaultRowHeight="81" customHeight="1" x14ac:dyDescent="0.25"/>
  <cols>
    <col min="2" max="2" width="21.28515625" customWidth="1"/>
    <col min="4" max="4" width="17.28515625" customWidth="1"/>
    <col min="5" max="5" width="20" customWidth="1"/>
    <col min="6" max="6" width="24.42578125" customWidth="1"/>
    <col min="8" max="8" width="20.42578125" customWidth="1"/>
    <col min="9" max="9" width="23.140625" customWidth="1"/>
    <col min="13" max="13" width="21.28515625" customWidth="1"/>
    <col min="15" max="15" width="23.5703125" customWidth="1"/>
    <col min="24" max="24" width="17.7109375" customWidth="1"/>
    <col min="28" max="29" width="23.5703125" customWidth="1"/>
    <col min="32" max="32" width="16" customWidth="1"/>
    <col min="37" max="37" width="23.5703125" customWidth="1"/>
    <col min="39" max="39" width="14.28515625" customWidth="1"/>
    <col min="42" max="42" width="4" customWidth="1"/>
    <col min="43" max="43" width="23.140625" customWidth="1"/>
    <col min="44" max="44" width="21.28515625" customWidth="1"/>
  </cols>
  <sheetData>
    <row r="1" spans="1:59" ht="27" customHeight="1" x14ac:dyDescent="0.25">
      <c r="A1" s="914" t="s">
        <v>178</v>
      </c>
      <c r="B1" s="914"/>
      <c r="C1" s="914"/>
      <c r="D1" s="914"/>
      <c r="E1" s="914"/>
      <c r="F1" s="914"/>
      <c r="G1" s="914"/>
      <c r="H1" s="914"/>
      <c r="I1" s="914"/>
      <c r="J1" s="914"/>
      <c r="K1" s="914"/>
      <c r="L1" s="914"/>
      <c r="M1" s="914"/>
      <c r="N1" s="914"/>
      <c r="O1" s="914"/>
      <c r="P1" s="914"/>
      <c r="Q1" s="914"/>
      <c r="R1" s="914"/>
      <c r="S1" s="914"/>
      <c r="T1" s="914"/>
      <c r="U1" s="881" t="s">
        <v>179</v>
      </c>
      <c r="V1" s="881"/>
      <c r="W1" s="881"/>
      <c r="X1" s="881"/>
      <c r="Y1" s="881"/>
      <c r="Z1" s="881"/>
      <c r="AA1" s="881"/>
      <c r="AB1" s="881"/>
      <c r="AC1" s="915" t="s">
        <v>180</v>
      </c>
      <c r="AD1" s="915"/>
      <c r="AE1" s="915"/>
      <c r="AF1" s="915"/>
      <c r="AG1" s="915"/>
      <c r="AH1" s="915"/>
      <c r="AI1" s="915"/>
      <c r="AJ1" s="915"/>
      <c r="AK1" s="915"/>
      <c r="AL1" s="122"/>
      <c r="AM1" s="916" t="s">
        <v>181</v>
      </c>
      <c r="AN1" s="916"/>
      <c r="AO1" s="916"/>
      <c r="AP1" s="917"/>
      <c r="AQ1" s="917"/>
      <c r="AR1" s="917"/>
      <c r="AS1" s="917"/>
      <c r="AT1" s="917"/>
      <c r="AU1" s="917"/>
      <c r="AV1" s="918"/>
      <c r="AW1" s="918"/>
      <c r="AX1" s="918"/>
      <c r="AY1" s="918"/>
      <c r="AZ1" s="918"/>
      <c r="BA1" s="918"/>
      <c r="BB1" s="918"/>
      <c r="BC1" s="918"/>
      <c r="BD1" s="918"/>
      <c r="BE1" s="918"/>
      <c r="BF1" s="108" t="s">
        <v>546</v>
      </c>
      <c r="BG1" s="108" t="s">
        <v>547</v>
      </c>
    </row>
    <row r="2" spans="1:59" ht="27" customHeight="1" x14ac:dyDescent="0.25">
      <c r="A2" s="914"/>
      <c r="B2" s="914"/>
      <c r="C2" s="914"/>
      <c r="D2" s="914"/>
      <c r="E2" s="914"/>
      <c r="F2" s="914"/>
      <c r="G2" s="914"/>
      <c r="H2" s="914"/>
      <c r="I2" s="914"/>
      <c r="J2" s="914"/>
      <c r="K2" s="914"/>
      <c r="L2" s="914"/>
      <c r="M2" s="914"/>
      <c r="N2" s="914"/>
      <c r="O2" s="914"/>
      <c r="P2" s="914"/>
      <c r="Q2" s="914"/>
      <c r="R2" s="914"/>
      <c r="S2" s="914"/>
      <c r="T2" s="914"/>
      <c r="U2" s="881"/>
      <c r="V2" s="881"/>
      <c r="W2" s="881"/>
      <c r="X2" s="881"/>
      <c r="Y2" s="881"/>
      <c r="Z2" s="881"/>
      <c r="AA2" s="881"/>
      <c r="AB2" s="881"/>
      <c r="AC2" s="842" t="s">
        <v>182</v>
      </c>
      <c r="AD2" s="842" t="s">
        <v>184</v>
      </c>
      <c r="AE2" s="842"/>
      <c r="AF2" s="842"/>
      <c r="AG2" s="842"/>
      <c r="AH2" s="842" t="s">
        <v>185</v>
      </c>
      <c r="AI2" s="842" t="s">
        <v>186</v>
      </c>
      <c r="AJ2" s="842"/>
      <c r="AK2" s="842"/>
      <c r="AL2" s="873" t="s">
        <v>187</v>
      </c>
      <c r="AM2" s="873"/>
      <c r="AN2" s="873"/>
      <c r="AO2" s="873" t="s">
        <v>24</v>
      </c>
      <c r="AP2" s="871" t="s">
        <v>188</v>
      </c>
      <c r="AQ2" s="871"/>
      <c r="AR2" s="871" t="s">
        <v>143</v>
      </c>
      <c r="AS2" s="871" t="s">
        <v>189</v>
      </c>
      <c r="AT2" s="871" t="s">
        <v>190</v>
      </c>
      <c r="AU2" s="871" t="s">
        <v>191</v>
      </c>
      <c r="AV2" s="851" t="s">
        <v>454</v>
      </c>
      <c r="AW2" s="851"/>
      <c r="AX2" s="851"/>
      <c r="AY2" s="851"/>
      <c r="AZ2" s="851"/>
      <c r="BA2" s="851" t="s">
        <v>455</v>
      </c>
      <c r="BB2" s="851"/>
      <c r="BC2" s="851"/>
      <c r="BD2" s="851"/>
      <c r="BE2" s="851"/>
      <c r="BF2" s="123"/>
      <c r="BG2" s="123"/>
    </row>
    <row r="3" spans="1:59" ht="27" customHeight="1" x14ac:dyDescent="0.25">
      <c r="A3" s="127" t="s">
        <v>192</v>
      </c>
      <c r="B3" s="127" t="s">
        <v>141</v>
      </c>
      <c r="C3" s="127" t="s">
        <v>21</v>
      </c>
      <c r="D3" s="127" t="s">
        <v>16</v>
      </c>
      <c r="E3" s="127" t="s">
        <v>17</v>
      </c>
      <c r="F3" s="127" t="s">
        <v>193</v>
      </c>
      <c r="G3" s="934" t="s">
        <v>194</v>
      </c>
      <c r="H3" s="934"/>
      <c r="I3" s="127" t="s">
        <v>195</v>
      </c>
      <c r="J3" s="127" t="s">
        <v>31</v>
      </c>
      <c r="K3" s="127" t="s">
        <v>196</v>
      </c>
      <c r="L3" s="127" t="s">
        <v>197</v>
      </c>
      <c r="M3" s="127" t="s">
        <v>28</v>
      </c>
      <c r="N3" s="127" t="s">
        <v>174</v>
      </c>
      <c r="O3" s="127" t="s">
        <v>29</v>
      </c>
      <c r="P3" s="127" t="s">
        <v>174</v>
      </c>
      <c r="Q3" s="127" t="s">
        <v>30</v>
      </c>
      <c r="R3" s="127" t="s">
        <v>174</v>
      </c>
      <c r="S3" s="127" t="s">
        <v>198</v>
      </c>
      <c r="T3" s="127" t="s">
        <v>26</v>
      </c>
      <c r="U3" s="128" t="s">
        <v>199</v>
      </c>
      <c r="V3" s="129" t="s">
        <v>200</v>
      </c>
      <c r="W3" s="128" t="s">
        <v>174</v>
      </c>
      <c r="X3" s="129" t="s">
        <v>201</v>
      </c>
      <c r="Y3" s="128" t="s">
        <v>174</v>
      </c>
      <c r="Z3" s="129" t="s">
        <v>202</v>
      </c>
      <c r="AA3" s="129" t="s">
        <v>174</v>
      </c>
      <c r="AB3" s="129" t="s">
        <v>203</v>
      </c>
      <c r="AC3" s="935"/>
      <c r="AD3" s="130" t="s">
        <v>20</v>
      </c>
      <c r="AE3" s="131" t="s">
        <v>204</v>
      </c>
      <c r="AF3" s="130" t="s">
        <v>205</v>
      </c>
      <c r="AG3" s="130" t="s">
        <v>204</v>
      </c>
      <c r="AH3" s="935"/>
      <c r="AI3" s="130" t="s">
        <v>206</v>
      </c>
      <c r="AJ3" s="935" t="s">
        <v>22</v>
      </c>
      <c r="AK3" s="935"/>
      <c r="AL3" s="936"/>
      <c r="AM3" s="936"/>
      <c r="AN3" s="936"/>
      <c r="AO3" s="936"/>
      <c r="AP3" s="937"/>
      <c r="AQ3" s="937"/>
      <c r="AR3" s="937"/>
      <c r="AS3" s="937"/>
      <c r="AT3" s="937"/>
      <c r="AU3" s="937"/>
      <c r="AV3" s="132" t="s">
        <v>456</v>
      </c>
      <c r="AW3" s="132" t="s">
        <v>457</v>
      </c>
      <c r="AX3" s="132" t="s">
        <v>458</v>
      </c>
      <c r="AY3" s="133" t="s">
        <v>459</v>
      </c>
      <c r="AZ3" s="133" t="s">
        <v>460</v>
      </c>
      <c r="BA3" s="132" t="s">
        <v>456</v>
      </c>
      <c r="BB3" s="132" t="s">
        <v>457</v>
      </c>
      <c r="BC3" s="132" t="s">
        <v>458</v>
      </c>
      <c r="BD3" s="133" t="s">
        <v>459</v>
      </c>
      <c r="BE3" s="133" t="s">
        <v>460</v>
      </c>
      <c r="BF3" s="134"/>
      <c r="BG3" s="134"/>
    </row>
    <row r="4" spans="1:59" ht="81" customHeight="1" x14ac:dyDescent="0.25">
      <c r="A4" s="824" t="s">
        <v>66</v>
      </c>
      <c r="B4" s="835" t="s">
        <v>123</v>
      </c>
      <c r="C4" s="835" t="s">
        <v>107</v>
      </c>
      <c r="D4" s="835" t="s">
        <v>27</v>
      </c>
      <c r="E4" s="835" t="s">
        <v>51</v>
      </c>
      <c r="F4" s="1154" t="s">
        <v>1122</v>
      </c>
      <c r="G4" s="1025" t="s">
        <v>1123</v>
      </c>
      <c r="H4" s="1025" t="s">
        <v>1124</v>
      </c>
      <c r="I4" s="1154" t="s">
        <v>1125</v>
      </c>
      <c r="J4" s="835" t="s">
        <v>81</v>
      </c>
      <c r="K4" s="835">
        <v>3</v>
      </c>
      <c r="L4" s="819">
        <f>IF(J4="Diaria",+(K4/360),IF(J4="Semanal",+(K4/52),IF(J4="Mensual",+(K4/12),IF(J4="Bimestral",+(K4/6),IF(J4="Trimestral",+(K4/4),IF(J4="Semestral",+(K4/2),IF(J4="Anual",+(K4/1),"")))))))</f>
        <v>0.25</v>
      </c>
      <c r="M4" s="835" t="s">
        <v>45</v>
      </c>
      <c r="N4" s="819">
        <f>IF(M4="Menor al 1% del patrimonio de la Lotería de Bogotá",20%,IF(M4="Entre el 1% y el 3% del patrimonio de la Lotería de Bogotá",40%,IF(M4="Entre el 3% y el 6% del patrimonio de la Lotería de Bogotá",60%,IF(M4="Entre el 6% y el 10% del patrimonio de la Lotería de Bogotá",80%,IF(M4="Mayor al 10% del patrimonio de la Lotería de Bogotá",100%,IF(M4="NA",0%,""))))))</f>
        <v>0.2</v>
      </c>
      <c r="O4" s="1163"/>
      <c r="P4" s="819" t="str">
        <f>IF(O4="El riesgo afecta la imagen de algún área de la organización",20%,IF(O4="El riesgo afecta la imagen de la entidad internamente, de conocimiento general nivel interno, de junta directiva y accionistas y/o de proveedores",40%,IF(O4="El riesgo afecta la imagen de la entidad con algunos usuarios de relevancia frente al logro de los objetivos",60%,IF(O4="El riesgo afecta la imagen de la entidad con efecto publicitario sostenido a nivel de sector administrativo, nivel departamental o municipal",80%,IF(O4="El riesgo afecta la imagen de la entidad a nivel nacional, con efecto publicitario sostenido a nivel país",100%,IF(O4="NA",0%,""))))))</f>
        <v/>
      </c>
      <c r="Q4" s="835" t="s">
        <v>88</v>
      </c>
      <c r="R4" s="1166">
        <f>IF(Q4="Interrupción de la operación por menos de un día",20%,IF(Q4="Interrupción de la operación por un día completo",40%,IF(Q4="Interrupción de la operación mayor a 1 día y menor a 2 días",60%,IF(Q4="Interrupción de la operación por dos días completos",80%,IF(Q4="Interrupción de la operación por más de dos días",100%,IF(Q4="NA",0%,""))))))</f>
        <v>0</v>
      </c>
      <c r="S4" s="932" t="s">
        <v>75</v>
      </c>
      <c r="T4" s="824" t="s">
        <v>88</v>
      </c>
      <c r="U4" s="819">
        <f>+MAX(N4,P4,R4)</f>
        <v>0.2</v>
      </c>
      <c r="V4" s="913" t="str">
        <f>IF(L4&lt;=20%,"Muy baja",IF(L4&lt;=40%,"Baja",IF(L4&lt;=60%,"Media",IF(L4&lt;=80%,"Alta",IF(L4&lt;=100%,"Muy alta",IF(L4&gt;=100%,"Muy alta",""))))))</f>
        <v>Baja</v>
      </c>
      <c r="W4" s="819">
        <f>+IFERROR(VLOOKUP(V4,formulas!$F$1:$G$6,2,FALSE),"")</f>
        <v>0.4</v>
      </c>
      <c r="X4" s="912" t="str">
        <f>IF(U4=20%,"Leve",IF(U4=40%,"Menor",IF(U4=60%,"Moderado",IF(U4=80%,"Mayor",IF(U4=100%,"Catastrófico","")))))</f>
        <v>Leve</v>
      </c>
      <c r="Y4" s="819">
        <f>+IFERROR(VLOOKUP(X4,formulas!$H$1:$I$6,2,FALSE),"")</f>
        <v>0.2</v>
      </c>
      <c r="Z4" s="912" t="str">
        <f>+IFERROR(VLOOKUP(V4&amp;X4,formulas!$C$2:$D$26,2,FALSE),"")</f>
        <v>Bajo</v>
      </c>
      <c r="AA4" s="819">
        <f>IF(Z4="Bajo",25%,IF(Z4="Moderado",50%,IF(Z4="Alto",75%,IF(Z4="Extremo",100%,""))))</f>
        <v>0.25</v>
      </c>
      <c r="AB4" s="819" t="s">
        <v>1136</v>
      </c>
      <c r="AC4" s="542" t="s">
        <v>1138</v>
      </c>
      <c r="AD4" s="243" t="s">
        <v>72</v>
      </c>
      <c r="AE4" s="219">
        <f t="shared" ref="AE4:AE15" si="0">IF(AD4="Preventivo",25%,IF(AD4="Detectivo",15%,IF(AD4="Correctivo",10%,"")))</f>
        <v>0.25</v>
      </c>
      <c r="AF4" s="243" t="s">
        <v>217</v>
      </c>
      <c r="AG4" s="219">
        <f>IF(AF4="Manual",15%,IF(AF4="Automático",25%,""))</f>
        <v>0.15</v>
      </c>
      <c r="AH4" s="219">
        <f>+AG4+AE4</f>
        <v>0.4</v>
      </c>
      <c r="AI4" s="652"/>
      <c r="AJ4" s="243" t="s">
        <v>39</v>
      </c>
      <c r="AK4" s="243" t="s">
        <v>427</v>
      </c>
      <c r="AL4" s="271">
        <f>+AA4*AH4</f>
        <v>0.1</v>
      </c>
      <c r="AM4" s="271">
        <f>+AA4-AL4</f>
        <v>0.15</v>
      </c>
      <c r="AN4" s="912" t="str">
        <f>+IF(C4="Corrupción","Moderado",IF(AM6&lt;=25%,"Bajo",IF(AM6&lt;=50%,"Moderado",IF(AM6&lt;=75%,"Alto",IF(AM6&gt;75%,"Extremo","")))))</f>
        <v>Bajo</v>
      </c>
      <c r="AO4" s="824" t="s">
        <v>74</v>
      </c>
      <c r="AP4" s="272">
        <v>1</v>
      </c>
      <c r="AQ4" s="220" t="s">
        <v>1147</v>
      </c>
      <c r="AR4" s="541" t="s">
        <v>1148</v>
      </c>
      <c r="AS4" s="245">
        <v>45658</v>
      </c>
      <c r="AT4" s="513"/>
      <c r="AU4" s="543"/>
      <c r="AV4" s="220"/>
      <c r="AW4" s="220"/>
      <c r="AX4" s="220"/>
      <c r="AY4" s="220"/>
      <c r="AZ4" s="220"/>
      <c r="BA4" s="220"/>
      <c r="BB4" s="220"/>
      <c r="BC4" s="220"/>
      <c r="BD4" s="220"/>
      <c r="BE4" s="220"/>
      <c r="BF4" s="246"/>
      <c r="BG4" s="246"/>
    </row>
    <row r="5" spans="1:59" ht="81" customHeight="1" x14ac:dyDescent="0.25">
      <c r="A5" s="824"/>
      <c r="B5" s="835"/>
      <c r="C5" s="835"/>
      <c r="D5" s="835"/>
      <c r="E5" s="835"/>
      <c r="F5" s="1154"/>
      <c r="G5" s="1025"/>
      <c r="H5" s="1025"/>
      <c r="I5" s="1154"/>
      <c r="J5" s="835"/>
      <c r="K5" s="835"/>
      <c r="L5" s="819" t="str">
        <f t="shared" ref="L5:L15" si="1">IF(J5="Diaria",+(K5/360),IF(J5="Semanal",+(K5/52),IF(J5="Mensual",+(K5/12),IF(J5="Bimestral",+(K5/6),IF(J5="Trimestral",+(K5/4),IF(J5="Semestral",+(K5/2),IF(J5="Anual",+(K5/1),"")))))))</f>
        <v/>
      </c>
      <c r="M5" s="835"/>
      <c r="N5" s="819" t="str">
        <f t="shared" ref="N5:N15" si="2">IF(M5="Menor al 1% del patrimonio de la Lotería de Bogotá",20%,IF(M5="Entre el 1% y el 3% del patrimonio de la Lotería de Bogotá",40%,IF(M5="Entre el 3% y el 6% del patrimonio de la Lotería de Bogotá",60%,IF(M5="Entre el 6% y el 10% del patrimonio de la Lotería de Bogotá",80%,IF(M5="Mayor al 10% del patrimonio de la Lotería de Bogotá",100%,IF(M5="NA",0%,""))))))</f>
        <v/>
      </c>
      <c r="O5" s="1163"/>
      <c r="P5" s="819" t="str">
        <f t="shared" ref="P5:P15" si="3">IF(O5="El riesgo afecta la imagen de algún área de la organización",20%,IF(O5="El riesgo afecta la imagen de la entidad internamente, de conocimiento general nivel interno, de junta directiva y accionistas y/o de proveedores",40%,IF(O5="El riesgo afecta la imagen de la entidad con algunos usuarios de relevancia frente al logro de los objetivos",60%,IF(O5="El riesgo afecta la imagen de la entidad con efecto publicitario sostenido a nivel de sector administrativo, nivel departamental o municipal",80%,IF(O5="El riesgo afecta la imagen de la entidad a nivel nacional, con efecto publicitario sostenido a nivel país",100%,IF(O5="NA",0%,""))))))</f>
        <v/>
      </c>
      <c r="Q5" s="835"/>
      <c r="R5" s="1167" t="str">
        <f t="shared" ref="R5:R15" si="4">IF(Q5="Interrupción de la operación por menos de un día",20%,IF(Q5="Interrupción de la operación por un día completo",40%,IF(Q5="Interrupción de la operación mayor a 1 día y menor a 2 días",60%,IF(Q5="Interrupción de la operación por dos días completos",80%,IF(Q5="Interrupción de la operación por más de dos días",100%,IF(Q5="NA",0%,""))))))</f>
        <v/>
      </c>
      <c r="S5" s="1134"/>
      <c r="T5" s="824"/>
      <c r="U5" s="819">
        <f t="shared" ref="U5:U15" si="5">+MAX(N5,P5,R5)</f>
        <v>0</v>
      </c>
      <c r="V5" s="905"/>
      <c r="W5" s="819" t="str">
        <f>+IFERROR(VLOOKUP(V5,formulas!$F$1:$G$6,2,FALSE),"")</f>
        <v/>
      </c>
      <c r="X5" s="814"/>
      <c r="Y5" s="819" t="str">
        <f>+IFERROR(VLOOKUP(X5,formulas!$H$1:$I$6,2,FALSE),"")</f>
        <v/>
      </c>
      <c r="Z5" s="814"/>
      <c r="AA5" s="819" t="str">
        <f t="shared" ref="AA5:AA15" si="6">IF(Z5="Bajo",25%,IF(Z5="Moderado",50%,IF(Z5="Alto",75%,IF(Z5="Extremo",100%,""))))</f>
        <v/>
      </c>
      <c r="AB5" s="819"/>
      <c r="AC5" s="352" t="s">
        <v>1139</v>
      </c>
      <c r="AD5" s="243" t="s">
        <v>72</v>
      </c>
      <c r="AE5" s="219">
        <f t="shared" si="0"/>
        <v>0.25</v>
      </c>
      <c r="AF5" s="243" t="s">
        <v>217</v>
      </c>
      <c r="AG5" s="219">
        <f t="shared" ref="AG5:AG15" si="7">IF(AF5="Manual",15%,IF(AF5="Automático",25%,""))</f>
        <v>0.15</v>
      </c>
      <c r="AH5" s="219">
        <f t="shared" ref="AH5:AH15" si="8">+AG5+AE5</f>
        <v>0.4</v>
      </c>
      <c r="AI5" s="759"/>
      <c r="AJ5" s="243" t="s">
        <v>39</v>
      </c>
      <c r="AK5" s="243" t="s">
        <v>427</v>
      </c>
      <c r="AL5" s="271">
        <f>+AM4*AH5</f>
        <v>0.06</v>
      </c>
      <c r="AM5" s="271">
        <f>+AM4-AL5</f>
        <v>0.09</v>
      </c>
      <c r="AN5" s="814"/>
      <c r="AO5" s="824"/>
      <c r="AP5" s="272">
        <v>2</v>
      </c>
      <c r="AQ5" s="1172" t="s">
        <v>1149</v>
      </c>
      <c r="AR5" s="1172" t="s">
        <v>1148</v>
      </c>
      <c r="AS5" s="1174">
        <v>45658</v>
      </c>
      <c r="AT5" s="544"/>
      <c r="AU5" s="544"/>
      <c r="AV5" s="544"/>
      <c r="AW5" s="544"/>
      <c r="AX5" s="544"/>
      <c r="AY5" s="544"/>
      <c r="AZ5" s="544"/>
      <c r="BA5" s="544"/>
      <c r="BB5" s="544"/>
      <c r="BC5" s="544"/>
      <c r="BD5" s="544"/>
      <c r="BE5" s="544"/>
      <c r="BF5" s="544"/>
      <c r="BG5" s="544"/>
    </row>
    <row r="6" spans="1:59" ht="81" customHeight="1" thickBot="1" x14ac:dyDescent="0.3">
      <c r="A6" s="825"/>
      <c r="B6" s="827"/>
      <c r="C6" s="827"/>
      <c r="D6" s="827"/>
      <c r="E6" s="827"/>
      <c r="F6" s="1155"/>
      <c r="G6" s="870"/>
      <c r="H6" s="870"/>
      <c r="I6" s="1155"/>
      <c r="J6" s="827"/>
      <c r="K6" s="827"/>
      <c r="L6" s="807" t="str">
        <f t="shared" si="1"/>
        <v/>
      </c>
      <c r="M6" s="827"/>
      <c r="N6" s="807" t="str">
        <f t="shared" si="2"/>
        <v/>
      </c>
      <c r="O6" s="1164"/>
      <c r="P6" s="807" t="str">
        <f t="shared" si="3"/>
        <v/>
      </c>
      <c r="Q6" s="827"/>
      <c r="R6" s="1140" t="str">
        <f t="shared" si="4"/>
        <v/>
      </c>
      <c r="S6" s="933"/>
      <c r="T6" s="825"/>
      <c r="U6" s="807">
        <f t="shared" si="5"/>
        <v>0</v>
      </c>
      <c r="V6" s="906"/>
      <c r="W6" s="807" t="str">
        <f>+IFERROR(VLOOKUP(V6,formulas!$F$1:$G$6,2,FALSE),"")</f>
        <v/>
      </c>
      <c r="X6" s="815"/>
      <c r="Y6" s="807" t="str">
        <f>+IFERROR(VLOOKUP(X6,formulas!$H$1:$I$6,2,FALSE),"")</f>
        <v/>
      </c>
      <c r="Z6" s="815"/>
      <c r="AA6" s="807" t="str">
        <f t="shared" si="6"/>
        <v/>
      </c>
      <c r="AB6" s="807"/>
      <c r="AC6" s="348" t="s">
        <v>1140</v>
      </c>
      <c r="AD6" s="275" t="s">
        <v>72</v>
      </c>
      <c r="AE6" s="222">
        <f t="shared" si="0"/>
        <v>0.25</v>
      </c>
      <c r="AF6" s="275" t="s">
        <v>217</v>
      </c>
      <c r="AG6" s="222">
        <f t="shared" si="7"/>
        <v>0.15</v>
      </c>
      <c r="AH6" s="222">
        <f t="shared" si="8"/>
        <v>0.4</v>
      </c>
      <c r="AI6" s="745"/>
      <c r="AJ6" s="275" t="s">
        <v>39</v>
      </c>
      <c r="AK6" s="275" t="s">
        <v>1144</v>
      </c>
      <c r="AL6" s="277">
        <f>+AM5*AH6</f>
        <v>3.5999999999999997E-2</v>
      </c>
      <c r="AM6" s="277">
        <f>+AM5-AL6</f>
        <v>5.3999999999999999E-2</v>
      </c>
      <c r="AN6" s="815"/>
      <c r="AO6" s="825"/>
      <c r="AP6" s="278">
        <v>3</v>
      </c>
      <c r="AQ6" s="1173"/>
      <c r="AR6" s="1173"/>
      <c r="AS6" s="1175"/>
      <c r="AT6" s="535"/>
      <c r="AU6" s="535"/>
      <c r="AV6" s="535"/>
      <c r="AW6" s="535"/>
      <c r="AX6" s="535"/>
      <c r="AY6" s="535"/>
      <c r="AZ6" s="535"/>
      <c r="BA6" s="535"/>
      <c r="BB6" s="535"/>
      <c r="BC6" s="535"/>
      <c r="BD6" s="535"/>
      <c r="BE6" s="535"/>
      <c r="BF6" s="535"/>
      <c r="BG6" s="535"/>
    </row>
    <row r="7" spans="1:59" ht="81" customHeight="1" x14ac:dyDescent="0.25">
      <c r="A7" s="823" t="s">
        <v>66</v>
      </c>
      <c r="B7" s="826" t="s">
        <v>123</v>
      </c>
      <c r="C7" s="826" t="s">
        <v>107</v>
      </c>
      <c r="D7" s="826" t="s">
        <v>27</v>
      </c>
      <c r="E7" s="826" t="s">
        <v>51</v>
      </c>
      <c r="F7" s="826" t="s">
        <v>1126</v>
      </c>
      <c r="G7" s="826" t="s">
        <v>1127</v>
      </c>
      <c r="H7" s="826" t="s">
        <v>1128</v>
      </c>
      <c r="I7" s="826" t="s">
        <v>1129</v>
      </c>
      <c r="J7" s="826" t="s">
        <v>104</v>
      </c>
      <c r="K7" s="1153">
        <v>3</v>
      </c>
      <c r="L7" s="1027">
        <f t="shared" si="1"/>
        <v>0.75</v>
      </c>
      <c r="M7" s="1153" t="s">
        <v>78</v>
      </c>
      <c r="N7" s="1027">
        <f t="shared" si="2"/>
        <v>0.6</v>
      </c>
      <c r="O7" s="1153" t="s">
        <v>79</v>
      </c>
      <c r="P7" s="806">
        <f t="shared" si="3"/>
        <v>0.6</v>
      </c>
      <c r="Q7" s="826" t="s">
        <v>88</v>
      </c>
      <c r="R7" s="1139">
        <f t="shared" si="4"/>
        <v>0</v>
      </c>
      <c r="S7" s="1146" t="s">
        <v>88</v>
      </c>
      <c r="T7" s="823" t="s">
        <v>76</v>
      </c>
      <c r="U7" s="806">
        <f t="shared" si="5"/>
        <v>0.6</v>
      </c>
      <c r="V7" s="904" t="str">
        <f t="shared" ref="V7:V15" si="9">IF(L7&lt;=20%,"Muy baja",IF(L7&lt;=40%,"Baja",IF(L7&lt;=60%,"Media",IF(L7&lt;=80%,"Alta",IF(L7&lt;=100%,"Muy alta",IF(L7&gt;=100%,"Muy alta",""))))))</f>
        <v>Alta</v>
      </c>
      <c r="W7" s="806">
        <f>+IFERROR(VLOOKUP(V7,formulas!$F$1:$G$6,2,FALSE),"")</f>
        <v>0.8</v>
      </c>
      <c r="X7" s="813" t="str">
        <f t="shared" ref="X7:X15" si="10">IF(U7=20%,"Leve",IF(U7=40%,"Menor",IF(U7=60%,"Moderado",IF(U7=80%,"Mayor",IF(U7=100%,"Catastrófico","")))))</f>
        <v>Moderado</v>
      </c>
      <c r="Y7" s="806">
        <f>+IFERROR(VLOOKUP(X7,formulas!$H$1:$I$6,2,FALSE),"")</f>
        <v>0.6</v>
      </c>
      <c r="Z7" s="813" t="str">
        <f>+IFERROR(VLOOKUP(V7&amp;X7,formulas!$C$2:$D$26,2,FALSE),"")</f>
        <v>Alto</v>
      </c>
      <c r="AA7" s="806">
        <f t="shared" si="6"/>
        <v>0.75</v>
      </c>
      <c r="AB7" s="806" t="s">
        <v>1137</v>
      </c>
      <c r="AC7" s="1170" t="s">
        <v>1141</v>
      </c>
      <c r="AD7" s="869" t="s">
        <v>72</v>
      </c>
      <c r="AE7" s="948">
        <f t="shared" si="0"/>
        <v>0.25</v>
      </c>
      <c r="AF7" s="869" t="s">
        <v>217</v>
      </c>
      <c r="AG7" s="948">
        <f>IF(AF7="Manual",15%,IF(AF7="Automático",25%,""))</f>
        <v>0.15</v>
      </c>
      <c r="AH7" s="948">
        <f>+AG7+AE7</f>
        <v>0.4</v>
      </c>
      <c r="AI7" s="746"/>
      <c r="AJ7" s="869" t="s">
        <v>39</v>
      </c>
      <c r="AK7" s="869" t="s">
        <v>1145</v>
      </c>
      <c r="AL7" s="283">
        <f t="shared" ref="AL7:AL15" si="11">+AA7*AH7</f>
        <v>0.30000000000000004</v>
      </c>
      <c r="AM7" s="283">
        <f t="shared" ref="AM7:AM15" si="12">+AA7-AL7</f>
        <v>0.44999999999999996</v>
      </c>
      <c r="AN7" s="813" t="str">
        <f>+IF(C78="Corrupción","Moderado",IF(AM8&lt;=25%,"Bajo",IF(AM8&lt;=50%,"Moderado",IF(AM8&lt;=75%,"Alto",IF(AM8&gt;75%,"Extremo","")))))</f>
        <v>Moderado</v>
      </c>
      <c r="AO7" s="823" t="s">
        <v>74</v>
      </c>
      <c r="AP7" s="284">
        <v>1</v>
      </c>
      <c r="AQ7" s="656"/>
      <c r="AR7" s="757"/>
      <c r="AS7" s="758"/>
      <c r="AT7" s="537"/>
      <c r="AU7" s="537"/>
      <c r="AV7" s="537"/>
      <c r="AW7" s="537"/>
      <c r="AX7" s="537"/>
      <c r="AY7" s="537"/>
      <c r="AZ7" s="537"/>
      <c r="BA7" s="537"/>
      <c r="BB7" s="537"/>
      <c r="BC7" s="537"/>
      <c r="BD7" s="537"/>
      <c r="BE7" s="537"/>
      <c r="BF7" s="537"/>
      <c r="BG7" s="537"/>
    </row>
    <row r="8" spans="1:59" ht="81" customHeight="1" thickBot="1" x14ac:dyDescent="0.3">
      <c r="A8" s="825"/>
      <c r="B8" s="827"/>
      <c r="C8" s="827"/>
      <c r="D8" s="827"/>
      <c r="E8" s="827"/>
      <c r="F8" s="827"/>
      <c r="G8" s="827"/>
      <c r="H8" s="827"/>
      <c r="I8" s="827"/>
      <c r="J8" s="827"/>
      <c r="K8" s="827"/>
      <c r="L8" s="807" t="str">
        <f t="shared" si="1"/>
        <v/>
      </c>
      <c r="M8" s="827"/>
      <c r="N8" s="807" t="str">
        <f t="shared" si="2"/>
        <v/>
      </c>
      <c r="O8" s="827"/>
      <c r="P8" s="807" t="str">
        <f t="shared" si="3"/>
        <v/>
      </c>
      <c r="Q8" s="827"/>
      <c r="R8" s="1140" t="str">
        <f t="shared" si="4"/>
        <v/>
      </c>
      <c r="S8" s="933"/>
      <c r="T8" s="825"/>
      <c r="U8" s="807">
        <f t="shared" si="5"/>
        <v>0</v>
      </c>
      <c r="V8" s="906"/>
      <c r="W8" s="807" t="str">
        <f>+IFERROR(VLOOKUP(V8,formulas!$F$1:$G$6,2,FALSE),"")</f>
        <v/>
      </c>
      <c r="X8" s="815"/>
      <c r="Y8" s="807" t="str">
        <f>+IFERROR(VLOOKUP(X8,formulas!$H$1:$I$6,2,FALSE),"")</f>
        <v/>
      </c>
      <c r="Z8" s="815"/>
      <c r="AA8" s="807" t="str">
        <f t="shared" si="6"/>
        <v/>
      </c>
      <c r="AB8" s="807"/>
      <c r="AC8" s="1171"/>
      <c r="AD8" s="870"/>
      <c r="AE8" s="920"/>
      <c r="AF8" s="870"/>
      <c r="AG8" s="920"/>
      <c r="AH8" s="920"/>
      <c r="AI8" s="745"/>
      <c r="AJ8" s="870"/>
      <c r="AK8" s="870"/>
      <c r="AL8" s="277">
        <f>+AM7*AH7</f>
        <v>0.18</v>
      </c>
      <c r="AM8" s="277">
        <f>+AM7-AL8</f>
        <v>0.26999999999999996</v>
      </c>
      <c r="AN8" s="815"/>
      <c r="AO8" s="825"/>
      <c r="AP8" s="286">
        <v>2</v>
      </c>
      <c r="AQ8" s="223" t="s">
        <v>1150</v>
      </c>
      <c r="AR8" s="275" t="s">
        <v>1151</v>
      </c>
      <c r="AS8" s="490">
        <v>45658</v>
      </c>
      <c r="AT8" s="535"/>
      <c r="AU8" s="535"/>
      <c r="AV8" s="535"/>
      <c r="AW8" s="535"/>
      <c r="AX8" s="535"/>
      <c r="AY8" s="535"/>
      <c r="AZ8" s="535"/>
      <c r="BA8" s="535"/>
      <c r="BB8" s="535"/>
      <c r="BC8" s="535"/>
      <c r="BD8" s="535"/>
      <c r="BE8" s="535"/>
      <c r="BF8" s="535"/>
      <c r="BG8" s="535"/>
    </row>
    <row r="9" spans="1:59" ht="81" customHeight="1" x14ac:dyDescent="0.25">
      <c r="A9" s="862" t="s">
        <v>66</v>
      </c>
      <c r="B9" s="804" t="s">
        <v>123</v>
      </c>
      <c r="C9" s="804" t="s">
        <v>107</v>
      </c>
      <c r="D9" s="804" t="s">
        <v>27</v>
      </c>
      <c r="E9" s="826" t="s">
        <v>51</v>
      </c>
      <c r="F9" s="826" t="s">
        <v>1130</v>
      </c>
      <c r="G9" s="826" t="s">
        <v>1131</v>
      </c>
      <c r="H9" s="1158" t="s">
        <v>1132</v>
      </c>
      <c r="I9" s="804" t="s">
        <v>1133</v>
      </c>
      <c r="J9" s="804" t="s">
        <v>114</v>
      </c>
      <c r="K9" s="804">
        <v>1</v>
      </c>
      <c r="L9" s="806">
        <f t="shared" si="1"/>
        <v>1</v>
      </c>
      <c r="M9" s="826" t="s">
        <v>45</v>
      </c>
      <c r="N9" s="1160">
        <f t="shared" si="2"/>
        <v>0.2</v>
      </c>
      <c r="O9" s="826" t="s">
        <v>79</v>
      </c>
      <c r="P9" s="1162">
        <f t="shared" si="3"/>
        <v>0.6</v>
      </c>
      <c r="Q9" s="1165" t="s">
        <v>88</v>
      </c>
      <c r="R9" s="1160">
        <f t="shared" si="4"/>
        <v>0</v>
      </c>
      <c r="S9" s="852" t="s">
        <v>75</v>
      </c>
      <c r="T9" s="823" t="s">
        <v>76</v>
      </c>
      <c r="U9" s="1160">
        <f t="shared" si="5"/>
        <v>0.6</v>
      </c>
      <c r="V9" s="904" t="str">
        <f t="shared" si="9"/>
        <v>Muy alta</v>
      </c>
      <c r="W9" s="1160">
        <f>+IFERROR(VLOOKUP(V9,formulas!$F$1:$G$6,2,FALSE),"")</f>
        <v>1</v>
      </c>
      <c r="X9" s="813" t="str">
        <f t="shared" si="10"/>
        <v>Moderado</v>
      </c>
      <c r="Y9" s="1160">
        <f>+IFERROR(VLOOKUP(X9,formulas!$H$1:$I$6,2,FALSE),"")</f>
        <v>0.6</v>
      </c>
      <c r="Z9" s="813" t="str">
        <f>+IFERROR(VLOOKUP(V9&amp;X9,formulas!$C$2:$D$26,2,FALSE),"")</f>
        <v>Alto</v>
      </c>
      <c r="AA9" s="1160">
        <f t="shared" si="6"/>
        <v>0.75</v>
      </c>
      <c r="AB9" s="1168"/>
      <c r="AC9" s="347" t="s">
        <v>1139</v>
      </c>
      <c r="AD9" s="285" t="s">
        <v>72</v>
      </c>
      <c r="AE9" s="225">
        <f t="shared" si="0"/>
        <v>0.25</v>
      </c>
      <c r="AF9" s="285" t="s">
        <v>217</v>
      </c>
      <c r="AG9" s="225">
        <f t="shared" si="7"/>
        <v>0.15</v>
      </c>
      <c r="AH9" s="225">
        <f t="shared" si="8"/>
        <v>0.4</v>
      </c>
      <c r="AI9" s="746"/>
      <c r="AJ9" s="285" t="s">
        <v>39</v>
      </c>
      <c r="AK9" s="285" t="s">
        <v>427</v>
      </c>
      <c r="AL9" s="283">
        <f t="shared" si="11"/>
        <v>0.30000000000000004</v>
      </c>
      <c r="AM9" s="283">
        <f t="shared" si="12"/>
        <v>0.44999999999999996</v>
      </c>
      <c r="AN9" s="813" t="str">
        <f>+IF(C9="Corrupción","Moderado",IF(AM10&lt;=25%,"Bajo",IF(AM10&lt;=50%,"Moderado",IF(AM10&lt;=75%,"Alto",IF(AM10&gt;75%,"Extremo","")))))</f>
        <v>Moderado</v>
      </c>
      <c r="AO9" s="823" t="s">
        <v>74</v>
      </c>
      <c r="AP9" s="295">
        <v>1</v>
      </c>
      <c r="AQ9" s="235" t="s">
        <v>431</v>
      </c>
      <c r="AR9" s="285" t="s">
        <v>1152</v>
      </c>
      <c r="AS9" s="487">
        <v>45658</v>
      </c>
      <c r="AT9" s="537"/>
      <c r="AU9" s="537"/>
      <c r="AV9" s="537"/>
      <c r="AW9" s="537"/>
      <c r="AX9" s="537"/>
      <c r="AY9" s="537"/>
      <c r="AZ9" s="537"/>
      <c r="BA9" s="537"/>
      <c r="BB9" s="537"/>
      <c r="BC9" s="537"/>
      <c r="BD9" s="537"/>
      <c r="BE9" s="537"/>
      <c r="BF9" s="537"/>
      <c r="BG9" s="537"/>
    </row>
    <row r="10" spans="1:59" ht="81" customHeight="1" thickBot="1" x14ac:dyDescent="0.3">
      <c r="A10" s="863"/>
      <c r="B10" s="805"/>
      <c r="C10" s="805"/>
      <c r="D10" s="805"/>
      <c r="E10" s="827"/>
      <c r="F10" s="827"/>
      <c r="G10" s="827"/>
      <c r="H10" s="1159"/>
      <c r="I10" s="805"/>
      <c r="J10" s="805"/>
      <c r="K10" s="805"/>
      <c r="L10" s="807" t="str">
        <f t="shared" si="1"/>
        <v/>
      </c>
      <c r="M10" s="827"/>
      <c r="N10" s="1161" t="str">
        <f t="shared" si="2"/>
        <v/>
      </c>
      <c r="O10" s="827"/>
      <c r="P10" s="1161" t="str">
        <f t="shared" si="3"/>
        <v/>
      </c>
      <c r="Q10" s="805"/>
      <c r="R10" s="1161" t="str">
        <f t="shared" si="4"/>
        <v/>
      </c>
      <c r="S10" s="853"/>
      <c r="T10" s="825"/>
      <c r="U10" s="1161">
        <f t="shared" si="5"/>
        <v>0</v>
      </c>
      <c r="V10" s="906"/>
      <c r="W10" s="1161" t="str">
        <f>+IFERROR(VLOOKUP(V10,formulas!$F$1:$G$6,2,FALSE),"")</f>
        <v/>
      </c>
      <c r="X10" s="815"/>
      <c r="Y10" s="1161" t="str">
        <f>+IFERROR(VLOOKUP(X10,formulas!$H$1:$I$6,2,FALSE),"")</f>
        <v/>
      </c>
      <c r="Z10" s="815"/>
      <c r="AA10" s="1161" t="str">
        <f t="shared" si="6"/>
        <v/>
      </c>
      <c r="AB10" s="1169"/>
      <c r="AC10" s="348" t="s">
        <v>1142</v>
      </c>
      <c r="AD10" s="275" t="s">
        <v>72</v>
      </c>
      <c r="AE10" s="222">
        <f t="shared" si="0"/>
        <v>0.25</v>
      </c>
      <c r="AF10" s="275" t="s">
        <v>217</v>
      </c>
      <c r="AG10" s="222">
        <f t="shared" si="7"/>
        <v>0.15</v>
      </c>
      <c r="AH10" s="222">
        <f t="shared" si="8"/>
        <v>0.4</v>
      </c>
      <c r="AI10" s="745"/>
      <c r="AJ10" s="275" t="s">
        <v>39</v>
      </c>
      <c r="AK10" s="498" t="s">
        <v>1146</v>
      </c>
      <c r="AL10" s="277">
        <f>+AM9*AH10</f>
        <v>0.18</v>
      </c>
      <c r="AM10" s="277">
        <f>+AM9-AL10</f>
        <v>0.26999999999999996</v>
      </c>
      <c r="AN10" s="815"/>
      <c r="AO10" s="825"/>
      <c r="AP10" s="278">
        <v>2</v>
      </c>
      <c r="AQ10" s="223" t="s">
        <v>1153</v>
      </c>
      <c r="AR10" s="275" t="s">
        <v>1152</v>
      </c>
      <c r="AS10" s="490">
        <v>45658</v>
      </c>
      <c r="AT10" s="535"/>
      <c r="AU10" s="535"/>
      <c r="AV10" s="535"/>
      <c r="AW10" s="535"/>
      <c r="AX10" s="535"/>
      <c r="AY10" s="535"/>
      <c r="AZ10" s="535"/>
      <c r="BA10" s="535"/>
      <c r="BB10" s="535"/>
      <c r="BC10" s="535"/>
      <c r="BD10" s="535"/>
      <c r="BE10" s="535"/>
      <c r="BF10" s="535"/>
      <c r="BG10" s="535"/>
    </row>
    <row r="11" spans="1:59" ht="81" customHeight="1" x14ac:dyDescent="0.25">
      <c r="A11" s="862" t="s">
        <v>66</v>
      </c>
      <c r="B11" s="804" t="s">
        <v>123</v>
      </c>
      <c r="C11" s="804" t="s">
        <v>73</v>
      </c>
      <c r="D11" s="804" t="s">
        <v>94</v>
      </c>
      <c r="E11" s="826" t="s">
        <v>95</v>
      </c>
      <c r="F11" s="1156" t="s">
        <v>1134</v>
      </c>
      <c r="G11" s="826" t="s">
        <v>394</v>
      </c>
      <c r="H11" s="804" t="s">
        <v>423</v>
      </c>
      <c r="I11" s="804" t="s">
        <v>424</v>
      </c>
      <c r="J11" s="804" t="s">
        <v>114</v>
      </c>
      <c r="K11" s="804">
        <v>1</v>
      </c>
      <c r="L11" s="806">
        <f t="shared" si="1"/>
        <v>1</v>
      </c>
      <c r="M11" s="826" t="s">
        <v>45</v>
      </c>
      <c r="N11" s="1160">
        <f t="shared" si="2"/>
        <v>0.2</v>
      </c>
      <c r="O11" s="826" t="s">
        <v>1135</v>
      </c>
      <c r="P11" s="1160" t="str">
        <f t="shared" si="3"/>
        <v/>
      </c>
      <c r="Q11" s="804" t="s">
        <v>88</v>
      </c>
      <c r="R11" s="1160">
        <f t="shared" si="4"/>
        <v>0</v>
      </c>
      <c r="S11" s="852" t="s">
        <v>75</v>
      </c>
      <c r="T11" s="852" t="s">
        <v>43</v>
      </c>
      <c r="U11" s="1160">
        <f t="shared" si="5"/>
        <v>0.2</v>
      </c>
      <c r="V11" s="904" t="str">
        <f t="shared" si="9"/>
        <v>Muy alta</v>
      </c>
      <c r="W11" s="1160">
        <f>+IFERROR(VLOOKUP(V11,formulas!$F$1:$G$6,2,FALSE),"")</f>
        <v>1</v>
      </c>
      <c r="X11" s="813" t="str">
        <f t="shared" si="10"/>
        <v>Leve</v>
      </c>
      <c r="Y11" s="1160">
        <f>+IFERROR(VLOOKUP(X11,formulas!$H$1:$I$6,2,FALSE),"")</f>
        <v>0.2</v>
      </c>
      <c r="Z11" s="813" t="str">
        <f>+IFERROR(VLOOKUP(V11&amp;X11,formulas!$C$2:$D$26,2,FALSE),"")</f>
        <v>Alto</v>
      </c>
      <c r="AA11" s="1160">
        <f t="shared" si="6"/>
        <v>0.75</v>
      </c>
      <c r="AB11" s="1168"/>
      <c r="AC11" s="347" t="s">
        <v>1139</v>
      </c>
      <c r="AD11" s="545" t="s">
        <v>72</v>
      </c>
      <c r="AE11" s="225">
        <f t="shared" si="0"/>
        <v>0.25</v>
      </c>
      <c r="AF11" s="546" t="s">
        <v>217</v>
      </c>
      <c r="AG11" s="225">
        <f t="shared" si="7"/>
        <v>0.15</v>
      </c>
      <c r="AH11" s="225">
        <f t="shared" si="8"/>
        <v>0.4</v>
      </c>
      <c r="AI11" s="746"/>
      <c r="AJ11" s="285" t="s">
        <v>39</v>
      </c>
      <c r="AK11" s="285" t="s">
        <v>427</v>
      </c>
      <c r="AL11" s="283">
        <f t="shared" si="11"/>
        <v>0.30000000000000004</v>
      </c>
      <c r="AM11" s="283">
        <f t="shared" si="12"/>
        <v>0.44999999999999996</v>
      </c>
      <c r="AN11" s="813" t="str">
        <f>+IF(C11="Corrupción","Moderado",IF(AM12&lt;=25%,"Bajo",IF(AM12&lt;=50%,"Moderado",IF(AM12&lt;=75%,"Alto",IF(AM12&gt;75%,"Extremo","")))))</f>
        <v>Moderado</v>
      </c>
      <c r="AO11" s="823" t="s">
        <v>74</v>
      </c>
      <c r="AP11" s="295">
        <v>1</v>
      </c>
      <c r="AQ11" s="224" t="s">
        <v>431</v>
      </c>
      <c r="AR11" s="285" t="s">
        <v>1152</v>
      </c>
      <c r="AS11" s="487">
        <v>45658</v>
      </c>
      <c r="AT11" s="537"/>
      <c r="AU11" s="537"/>
      <c r="AV11" s="537"/>
      <c r="AW11" s="537"/>
      <c r="AX11" s="537"/>
      <c r="AY11" s="537"/>
      <c r="AZ11" s="537"/>
      <c r="BA11" s="537"/>
      <c r="BB11" s="537"/>
      <c r="BC11" s="537"/>
      <c r="BD11" s="537"/>
      <c r="BE11" s="537"/>
      <c r="BF11" s="537"/>
      <c r="BG11" s="537"/>
    </row>
    <row r="12" spans="1:59" ht="81" customHeight="1" thickBot="1" x14ac:dyDescent="0.3">
      <c r="A12" s="863"/>
      <c r="B12" s="805"/>
      <c r="C12" s="805"/>
      <c r="D12" s="805"/>
      <c r="E12" s="827"/>
      <c r="F12" s="1157"/>
      <c r="G12" s="827"/>
      <c r="H12" s="805"/>
      <c r="I12" s="805"/>
      <c r="J12" s="805"/>
      <c r="K12" s="805"/>
      <c r="L12" s="807" t="str">
        <f t="shared" si="1"/>
        <v/>
      </c>
      <c r="M12" s="827"/>
      <c r="N12" s="1161" t="str">
        <f t="shared" si="2"/>
        <v/>
      </c>
      <c r="O12" s="827"/>
      <c r="P12" s="1161" t="str">
        <f t="shared" si="3"/>
        <v/>
      </c>
      <c r="Q12" s="805"/>
      <c r="R12" s="1161" t="str">
        <f t="shared" si="4"/>
        <v/>
      </c>
      <c r="S12" s="853"/>
      <c r="T12" s="853"/>
      <c r="U12" s="1161">
        <f t="shared" si="5"/>
        <v>0</v>
      </c>
      <c r="V12" s="906"/>
      <c r="W12" s="1161" t="str">
        <f>+IFERROR(VLOOKUP(V12,formulas!$F$1:$G$6,2,FALSE),"")</f>
        <v/>
      </c>
      <c r="X12" s="815"/>
      <c r="Y12" s="1161" t="str">
        <f>+IFERROR(VLOOKUP(X12,formulas!$H$1:$I$6,2,FALSE),"")</f>
        <v/>
      </c>
      <c r="Z12" s="815"/>
      <c r="AA12" s="1161" t="str">
        <f t="shared" si="6"/>
        <v/>
      </c>
      <c r="AB12" s="1169"/>
      <c r="AC12" s="498" t="s">
        <v>1143</v>
      </c>
      <c r="AD12" s="498" t="s">
        <v>72</v>
      </c>
      <c r="AE12" s="222">
        <f t="shared" si="0"/>
        <v>0.25</v>
      </c>
      <c r="AF12" s="547" t="s">
        <v>217</v>
      </c>
      <c r="AG12" s="222">
        <f t="shared" si="7"/>
        <v>0.15</v>
      </c>
      <c r="AH12" s="222">
        <f t="shared" si="8"/>
        <v>0.4</v>
      </c>
      <c r="AI12" s="745"/>
      <c r="AJ12" s="275" t="s">
        <v>39</v>
      </c>
      <c r="AK12" s="498" t="s">
        <v>435</v>
      </c>
      <c r="AL12" s="277">
        <f>+AM11*AH12</f>
        <v>0.18</v>
      </c>
      <c r="AM12" s="277">
        <f>+AM11-AL12</f>
        <v>0.26999999999999996</v>
      </c>
      <c r="AN12" s="815"/>
      <c r="AO12" s="825"/>
      <c r="AP12" s="278">
        <v>2</v>
      </c>
      <c r="AQ12" s="278" t="s">
        <v>1154</v>
      </c>
      <c r="AR12" s="278" t="s">
        <v>439</v>
      </c>
      <c r="AS12" s="490">
        <v>45658</v>
      </c>
      <c r="AT12" s="535"/>
      <c r="AU12" s="535"/>
      <c r="AV12" s="535"/>
      <c r="AW12" s="535"/>
      <c r="AX12" s="535"/>
      <c r="AY12" s="535"/>
      <c r="AZ12" s="535"/>
      <c r="BA12" s="535"/>
      <c r="BB12" s="535"/>
      <c r="BC12" s="535"/>
      <c r="BD12" s="535"/>
      <c r="BE12" s="535"/>
      <c r="BF12" s="535"/>
      <c r="BG12" s="535"/>
    </row>
    <row r="13" spans="1:59" ht="81" customHeight="1" thickBot="1" x14ac:dyDescent="0.3">
      <c r="A13" s="229" t="s">
        <v>219</v>
      </c>
      <c r="B13" s="230" t="s">
        <v>123</v>
      </c>
      <c r="C13" s="230" t="s">
        <v>107</v>
      </c>
      <c r="D13" s="230" t="s">
        <v>94</v>
      </c>
      <c r="E13" s="230" t="s">
        <v>51</v>
      </c>
      <c r="F13" s="230" t="s">
        <v>478</v>
      </c>
      <c r="G13" s="230" t="s">
        <v>479</v>
      </c>
      <c r="H13" s="230" t="s">
        <v>480</v>
      </c>
      <c r="I13" s="230" t="s">
        <v>481</v>
      </c>
      <c r="J13" s="230" t="s">
        <v>81</v>
      </c>
      <c r="K13" s="230">
        <v>1</v>
      </c>
      <c r="L13" s="279">
        <f t="shared" si="1"/>
        <v>8.3333333333333329E-2</v>
      </c>
      <c r="M13" s="230" t="s">
        <v>45</v>
      </c>
      <c r="N13" s="279">
        <f t="shared" si="2"/>
        <v>0.2</v>
      </c>
      <c r="O13" s="230" t="s">
        <v>79</v>
      </c>
      <c r="P13" s="279">
        <f t="shared" si="3"/>
        <v>0.6</v>
      </c>
      <c r="Q13" s="216" t="s">
        <v>88</v>
      </c>
      <c r="R13" s="333">
        <f t="shared" si="4"/>
        <v>0</v>
      </c>
      <c r="S13" s="229" t="s">
        <v>75</v>
      </c>
      <c r="T13" s="229" t="s">
        <v>60</v>
      </c>
      <c r="U13" s="279">
        <f t="shared" si="5"/>
        <v>0.6</v>
      </c>
      <c r="V13" s="571" t="str">
        <f t="shared" si="9"/>
        <v>Muy baja</v>
      </c>
      <c r="W13" s="279">
        <f>+IFERROR(VLOOKUP(V13,formulas!$F$1:$G$6,2,FALSE),"")</f>
        <v>0.2</v>
      </c>
      <c r="X13" s="480" t="str">
        <f t="shared" si="10"/>
        <v>Moderado</v>
      </c>
      <c r="Y13" s="279">
        <f>+IFERROR(VLOOKUP(X13,formulas!$H$1:$I$6,2,FALSE),"")</f>
        <v>0.6</v>
      </c>
      <c r="Z13" s="480" t="str">
        <f>+IFERROR(VLOOKUP(V13&amp;X13,formulas!$C$2:$D$26,2,FALSE),"")</f>
        <v>Moderado</v>
      </c>
      <c r="AA13" s="279">
        <f t="shared" si="6"/>
        <v>0.5</v>
      </c>
      <c r="AB13" s="279" t="s">
        <v>498</v>
      </c>
      <c r="AC13" s="287" t="s">
        <v>685</v>
      </c>
      <c r="AD13" s="230" t="s">
        <v>72</v>
      </c>
      <c r="AE13" s="228">
        <f t="shared" si="0"/>
        <v>0.25</v>
      </c>
      <c r="AF13" s="279" t="s">
        <v>217</v>
      </c>
      <c r="AG13" s="228">
        <f t="shared" si="7"/>
        <v>0.15</v>
      </c>
      <c r="AH13" s="228">
        <f t="shared" si="8"/>
        <v>0.4</v>
      </c>
      <c r="AI13" s="747"/>
      <c r="AJ13" s="230" t="s">
        <v>39</v>
      </c>
      <c r="AK13" s="230" t="s">
        <v>634</v>
      </c>
      <c r="AL13" s="280">
        <f t="shared" si="11"/>
        <v>0.2</v>
      </c>
      <c r="AM13" s="280">
        <f t="shared" si="12"/>
        <v>0.3</v>
      </c>
      <c r="AN13" s="480" t="str">
        <f t="shared" ref="AN13:AN15" si="13">+IF(C13="Corrupción","Moderado",IF(AM13&lt;=25%,"Bajo",IF(AM13&lt;=50%,"Moderado",IF(AM13&lt;=75%,"Alto",IF(AM13&gt;75%,"Extremo","")))))</f>
        <v>Moderado</v>
      </c>
      <c r="AO13" s="229" t="s">
        <v>74</v>
      </c>
      <c r="AP13" s="229">
        <v>1</v>
      </c>
      <c r="AQ13" s="230" t="s">
        <v>540</v>
      </c>
      <c r="AR13" s="270" t="s">
        <v>164</v>
      </c>
      <c r="AS13" s="270">
        <v>45658</v>
      </c>
      <c r="AT13" s="539"/>
      <c r="AU13" s="539"/>
      <c r="AV13" s="539"/>
      <c r="AW13" s="539"/>
      <c r="AX13" s="539"/>
      <c r="AY13" s="539"/>
      <c r="AZ13" s="539"/>
      <c r="BA13" s="539"/>
      <c r="BB13" s="539"/>
      <c r="BC13" s="539"/>
      <c r="BD13" s="539"/>
      <c r="BE13" s="539"/>
      <c r="BF13" s="539"/>
      <c r="BG13" s="539"/>
    </row>
    <row r="14" spans="1:59" ht="81" customHeight="1" thickBot="1" x14ac:dyDescent="0.3">
      <c r="A14" s="229" t="s">
        <v>66</v>
      </c>
      <c r="B14" s="230" t="s">
        <v>486</v>
      </c>
      <c r="C14" s="230" t="s">
        <v>73</v>
      </c>
      <c r="D14" s="230" t="s">
        <v>94</v>
      </c>
      <c r="E14" s="230" t="s">
        <v>95</v>
      </c>
      <c r="F14" s="289" t="s">
        <v>487</v>
      </c>
      <c r="G14" s="290" t="s">
        <v>441</v>
      </c>
      <c r="H14" s="291" t="s">
        <v>488</v>
      </c>
      <c r="I14" s="289" t="s">
        <v>489</v>
      </c>
      <c r="J14" s="292" t="s">
        <v>110</v>
      </c>
      <c r="K14" s="289">
        <v>1</v>
      </c>
      <c r="L14" s="532">
        <f t="shared" si="1"/>
        <v>0.5</v>
      </c>
      <c r="M14" s="289" t="s">
        <v>62</v>
      </c>
      <c r="N14" s="532">
        <f t="shared" si="2"/>
        <v>0.4</v>
      </c>
      <c r="O14" s="293" t="s">
        <v>91</v>
      </c>
      <c r="P14" s="532">
        <f t="shared" si="3"/>
        <v>0.8</v>
      </c>
      <c r="Q14" s="289" t="s">
        <v>88</v>
      </c>
      <c r="R14" s="532">
        <f t="shared" si="4"/>
        <v>0</v>
      </c>
      <c r="S14" s="294" t="s">
        <v>75</v>
      </c>
      <c r="T14" s="294" t="s">
        <v>88</v>
      </c>
      <c r="U14" s="532">
        <f t="shared" si="5"/>
        <v>0.8</v>
      </c>
      <c r="V14" s="571" t="str">
        <f t="shared" si="9"/>
        <v>Media</v>
      </c>
      <c r="W14" s="532">
        <f>+IFERROR(VLOOKUP(V14,formulas!$F$1:$G$6,2,FALSE),"")</f>
        <v>0.6</v>
      </c>
      <c r="X14" s="480" t="str">
        <f t="shared" si="10"/>
        <v>Mayor</v>
      </c>
      <c r="Y14" s="532">
        <f>+IFERROR(VLOOKUP(X14,formulas!$H$1:$I$6,2,FALSE),"")</f>
        <v>0.8</v>
      </c>
      <c r="Z14" s="480" t="str">
        <f>+IFERROR(VLOOKUP(V14&amp;X14,formulas!$C$2:$D$26,2,FALSE),"")</f>
        <v>Alto</v>
      </c>
      <c r="AA14" s="532">
        <f t="shared" si="6"/>
        <v>0.75</v>
      </c>
      <c r="AB14" s="280"/>
      <c r="AC14" s="292" t="s">
        <v>513</v>
      </c>
      <c r="AD14" s="289" t="s">
        <v>72</v>
      </c>
      <c r="AE14" s="228">
        <f t="shared" si="0"/>
        <v>0.25</v>
      </c>
      <c r="AF14" s="289" t="s">
        <v>217</v>
      </c>
      <c r="AG14" s="228">
        <f t="shared" si="7"/>
        <v>0.15</v>
      </c>
      <c r="AH14" s="228">
        <f t="shared" si="8"/>
        <v>0.4</v>
      </c>
      <c r="AI14" s="760" t="s">
        <v>218</v>
      </c>
      <c r="AJ14" s="289" t="s">
        <v>39</v>
      </c>
      <c r="AK14" s="289" t="s">
        <v>522</v>
      </c>
      <c r="AL14" s="280">
        <f t="shared" si="11"/>
        <v>0.30000000000000004</v>
      </c>
      <c r="AM14" s="280">
        <f t="shared" si="12"/>
        <v>0.44999999999999996</v>
      </c>
      <c r="AN14" s="480" t="str">
        <f t="shared" si="13"/>
        <v>Moderado</v>
      </c>
      <c r="AO14" s="761" t="s">
        <v>74</v>
      </c>
      <c r="AP14" s="761"/>
      <c r="AQ14" s="691"/>
      <c r="AR14" s="691"/>
      <c r="AS14" s="692"/>
      <c r="AT14" s="539"/>
      <c r="AU14" s="539"/>
      <c r="AV14" s="539"/>
      <c r="AW14" s="539"/>
      <c r="AX14" s="539"/>
      <c r="AY14" s="539"/>
      <c r="AZ14" s="539"/>
      <c r="BA14" s="539"/>
      <c r="BB14" s="539"/>
      <c r="BC14" s="539"/>
      <c r="BD14" s="539"/>
      <c r="BE14" s="539"/>
      <c r="BF14" s="539"/>
      <c r="BG14" s="539"/>
    </row>
    <row r="15" spans="1:59" ht="81" customHeight="1" thickBot="1" x14ac:dyDescent="0.3">
      <c r="A15" s="229" t="s">
        <v>219</v>
      </c>
      <c r="B15" s="230" t="s">
        <v>44</v>
      </c>
      <c r="C15" s="230" t="s">
        <v>107</v>
      </c>
      <c r="D15" s="230" t="s">
        <v>94</v>
      </c>
      <c r="E15" s="230" t="s">
        <v>51</v>
      </c>
      <c r="F15" s="230" t="s">
        <v>490</v>
      </c>
      <c r="G15" s="230" t="s">
        <v>491</v>
      </c>
      <c r="H15" s="231" t="s">
        <v>492</v>
      </c>
      <c r="I15" s="230" t="s">
        <v>493</v>
      </c>
      <c r="J15" s="230" t="s">
        <v>81</v>
      </c>
      <c r="K15" s="230">
        <v>1</v>
      </c>
      <c r="L15" s="279">
        <f t="shared" si="1"/>
        <v>8.3333333333333329E-2</v>
      </c>
      <c r="M15" s="230" t="s">
        <v>88</v>
      </c>
      <c r="N15" s="279">
        <f t="shared" si="2"/>
        <v>0</v>
      </c>
      <c r="O15" s="230" t="s">
        <v>46</v>
      </c>
      <c r="P15" s="279">
        <f t="shared" si="3"/>
        <v>0.2</v>
      </c>
      <c r="Q15" s="230" t="s">
        <v>88</v>
      </c>
      <c r="R15" s="279">
        <f t="shared" si="4"/>
        <v>0</v>
      </c>
      <c r="S15" s="215" t="s">
        <v>75</v>
      </c>
      <c r="T15" s="229" t="s">
        <v>60</v>
      </c>
      <c r="U15" s="279">
        <f t="shared" si="5"/>
        <v>0.2</v>
      </c>
      <c r="V15" s="571" t="str">
        <f t="shared" si="9"/>
        <v>Muy baja</v>
      </c>
      <c r="W15" s="279">
        <f>+IFERROR(VLOOKUP(V15,formulas!$F$1:$G$6,2,FALSE),"")</f>
        <v>0.2</v>
      </c>
      <c r="X15" s="480" t="str">
        <f t="shared" si="10"/>
        <v>Leve</v>
      </c>
      <c r="Y15" s="279">
        <f>+IFERROR(VLOOKUP(X15,formulas!$H$1:$I$6,2,FALSE),"")</f>
        <v>0.2</v>
      </c>
      <c r="Z15" s="480" t="str">
        <f>+IFERROR(VLOOKUP(V15&amp;X15,formulas!$C$2:$D$26,2,FALSE),"")</f>
        <v>Bajo</v>
      </c>
      <c r="AA15" s="279">
        <f t="shared" si="6"/>
        <v>0.25</v>
      </c>
      <c r="AB15" s="279" t="s">
        <v>500</v>
      </c>
      <c r="AC15" s="231" t="s">
        <v>514</v>
      </c>
      <c r="AD15" s="230" t="s">
        <v>72</v>
      </c>
      <c r="AE15" s="228">
        <f t="shared" si="0"/>
        <v>0.25</v>
      </c>
      <c r="AF15" s="230" t="s">
        <v>451</v>
      </c>
      <c r="AG15" s="228">
        <f t="shared" si="7"/>
        <v>0.25</v>
      </c>
      <c r="AH15" s="228">
        <f t="shared" si="8"/>
        <v>0.5</v>
      </c>
      <c r="AI15" s="747"/>
      <c r="AJ15" s="230" t="s">
        <v>39</v>
      </c>
      <c r="AK15" s="230" t="s">
        <v>523</v>
      </c>
      <c r="AL15" s="280">
        <f t="shared" si="11"/>
        <v>0.125</v>
      </c>
      <c r="AM15" s="280">
        <f t="shared" si="12"/>
        <v>0.125</v>
      </c>
      <c r="AN15" s="480" t="str">
        <f t="shared" si="13"/>
        <v>Bajo</v>
      </c>
      <c r="AO15" s="761" t="s">
        <v>74</v>
      </c>
      <c r="AP15" s="762">
        <v>1</v>
      </c>
      <c r="AQ15" s="760"/>
      <c r="AR15" s="650"/>
      <c r="AS15" s="651"/>
      <c r="AT15" s="539"/>
      <c r="AU15" s="539"/>
      <c r="AV15" s="539"/>
      <c r="AW15" s="539"/>
      <c r="AX15" s="539"/>
      <c r="AY15" s="539"/>
      <c r="AZ15" s="539"/>
      <c r="BA15" s="539"/>
      <c r="BB15" s="539"/>
      <c r="BC15" s="539"/>
      <c r="BD15" s="539"/>
      <c r="BE15" s="539"/>
      <c r="BF15" s="539"/>
      <c r="BG15" s="539"/>
    </row>
  </sheetData>
  <mergeCells count="152">
    <mergeCell ref="AN11:AN12"/>
    <mergeCell ref="AO11:AO12"/>
    <mergeCell ref="AQ5:AQ6"/>
    <mergeCell ref="AR5:AR6"/>
    <mergeCell ref="AS5:AS6"/>
    <mergeCell ref="AN4:AN6"/>
    <mergeCell ref="AO4:AO6"/>
    <mergeCell ref="AN7:AN8"/>
    <mergeCell ref="AO7:AO8"/>
    <mergeCell ref="AN9:AN10"/>
    <mergeCell ref="AO9:AO10"/>
    <mergeCell ref="AE7:AE8"/>
    <mergeCell ref="AF7:AF8"/>
    <mergeCell ref="AG7:AG8"/>
    <mergeCell ref="AH7:AH8"/>
    <mergeCell ref="AJ7:AJ8"/>
    <mergeCell ref="AK7:AK8"/>
    <mergeCell ref="AB4:AB6"/>
    <mergeCell ref="AB7:AB8"/>
    <mergeCell ref="AB9:AB10"/>
    <mergeCell ref="AB11:AB12"/>
    <mergeCell ref="AC7:AC8"/>
    <mergeCell ref="AD7:AD8"/>
    <mergeCell ref="Z4:Z6"/>
    <mergeCell ref="Z7:Z8"/>
    <mergeCell ref="Z9:Z10"/>
    <mergeCell ref="Z11:Z12"/>
    <mergeCell ref="AA4:AA6"/>
    <mergeCell ref="AA7:AA8"/>
    <mergeCell ref="AA9:AA10"/>
    <mergeCell ref="AA11:AA12"/>
    <mergeCell ref="X4:X6"/>
    <mergeCell ref="X7:X8"/>
    <mergeCell ref="X9:X10"/>
    <mergeCell ref="X11:X12"/>
    <mergeCell ref="Y4:Y6"/>
    <mergeCell ref="Y7:Y8"/>
    <mergeCell ref="Y9:Y10"/>
    <mergeCell ref="Y11:Y12"/>
    <mergeCell ref="V4:V6"/>
    <mergeCell ref="V7:V8"/>
    <mergeCell ref="V9:V10"/>
    <mergeCell ref="V11:V12"/>
    <mergeCell ref="W4:W6"/>
    <mergeCell ref="W7:W8"/>
    <mergeCell ref="W9:W10"/>
    <mergeCell ref="W11:W12"/>
    <mergeCell ref="U4:U6"/>
    <mergeCell ref="U7:U8"/>
    <mergeCell ref="U9:U10"/>
    <mergeCell ref="U11:U12"/>
    <mergeCell ref="S11:S12"/>
    <mergeCell ref="T11:T12"/>
    <mergeCell ref="T4:T6"/>
    <mergeCell ref="T7:T8"/>
    <mergeCell ref="T9:T10"/>
    <mergeCell ref="N4:N6"/>
    <mergeCell ref="N7:N8"/>
    <mergeCell ref="N9:N10"/>
    <mergeCell ref="N11:N12"/>
    <mergeCell ref="P4:P6"/>
    <mergeCell ref="P7:P8"/>
    <mergeCell ref="P9:P10"/>
    <mergeCell ref="P11:P12"/>
    <mergeCell ref="S4:S6"/>
    <mergeCell ref="S7:S8"/>
    <mergeCell ref="S9:S10"/>
    <mergeCell ref="O4:O6"/>
    <mergeCell ref="O7:O8"/>
    <mergeCell ref="O9:O10"/>
    <mergeCell ref="O11:O12"/>
    <mergeCell ref="Q4:Q6"/>
    <mergeCell ref="Q7:Q8"/>
    <mergeCell ref="Q9:Q10"/>
    <mergeCell ref="Q11:Q12"/>
    <mergeCell ref="R4:R6"/>
    <mergeCell ref="R7:R8"/>
    <mergeCell ref="R9:R10"/>
    <mergeCell ref="R11:R12"/>
    <mergeCell ref="M4:M6"/>
    <mergeCell ref="M7:M8"/>
    <mergeCell ref="M9:M10"/>
    <mergeCell ref="M11:M12"/>
    <mergeCell ref="L4:L6"/>
    <mergeCell ref="L7:L8"/>
    <mergeCell ref="L9:L10"/>
    <mergeCell ref="L11:L12"/>
    <mergeCell ref="F11:F12"/>
    <mergeCell ref="G11:G12"/>
    <mergeCell ref="H11:H12"/>
    <mergeCell ref="I11:I12"/>
    <mergeCell ref="J11:J12"/>
    <mergeCell ref="K11:K12"/>
    <mergeCell ref="G9:G10"/>
    <mergeCell ref="H9:H10"/>
    <mergeCell ref="I9:I10"/>
    <mergeCell ref="J9:J10"/>
    <mergeCell ref="K9:K10"/>
    <mergeCell ref="F9:F10"/>
    <mergeCell ref="F7:F8"/>
    <mergeCell ref="G7:G8"/>
    <mergeCell ref="H7:H8"/>
    <mergeCell ref="I7:I8"/>
    <mergeCell ref="A11:A12"/>
    <mergeCell ref="B11:B12"/>
    <mergeCell ref="C11:C12"/>
    <mergeCell ref="D11:D12"/>
    <mergeCell ref="E11:E12"/>
    <mergeCell ref="A9:A10"/>
    <mergeCell ref="B9:B10"/>
    <mergeCell ref="C9:C10"/>
    <mergeCell ref="D9:D10"/>
    <mergeCell ref="E9:E10"/>
    <mergeCell ref="J7:J8"/>
    <mergeCell ref="K7:K8"/>
    <mergeCell ref="G4:G6"/>
    <mergeCell ref="H4:H6"/>
    <mergeCell ref="I4:I6"/>
    <mergeCell ref="J4:J6"/>
    <mergeCell ref="K4:K6"/>
    <mergeCell ref="A7:A8"/>
    <mergeCell ref="B7:B8"/>
    <mergeCell ref="C7:C8"/>
    <mergeCell ref="D7:D8"/>
    <mergeCell ref="E7:E8"/>
    <mergeCell ref="A4:A6"/>
    <mergeCell ref="B4:B6"/>
    <mergeCell ref="C4:C6"/>
    <mergeCell ref="D4:D6"/>
    <mergeCell ref="E4:E6"/>
    <mergeCell ref="F4:F6"/>
    <mergeCell ref="AU2:AU3"/>
    <mergeCell ref="AV2:AZ2"/>
    <mergeCell ref="BA2:BE2"/>
    <mergeCell ref="G3:H3"/>
    <mergeCell ref="AJ3:AK3"/>
    <mergeCell ref="AL2:AN3"/>
    <mergeCell ref="AO2:AO3"/>
    <mergeCell ref="AP2:AQ3"/>
    <mergeCell ref="AR2:AR3"/>
    <mergeCell ref="AS2:AS3"/>
    <mergeCell ref="AT2:AT3"/>
    <mergeCell ref="A1:T2"/>
    <mergeCell ref="U1:AB2"/>
    <mergeCell ref="AC1:AK1"/>
    <mergeCell ref="AM1:AO1"/>
    <mergeCell ref="AP1:AU1"/>
    <mergeCell ref="AV1:BE1"/>
    <mergeCell ref="AC2:AC3"/>
    <mergeCell ref="AD2:AG2"/>
    <mergeCell ref="AH2:AH3"/>
    <mergeCell ref="AI2:AK2"/>
  </mergeCells>
  <conditionalFormatting sqref="V4 V7 V9 V11 V13:V15">
    <cfRule type="beginsWith" dxfId="128" priority="14" operator="beginsWith" text="Muy baja">
      <formula>LEFT(V4,LEN("Muy baja"))="Muy baja"</formula>
    </cfRule>
    <cfRule type="containsText" dxfId="127" priority="15" operator="containsText" text="Muy alta">
      <formula>NOT(ISERROR(SEARCH("Muy alta",V4)))</formula>
    </cfRule>
    <cfRule type="containsText" dxfId="126" priority="16" operator="containsText" text="Alta">
      <formula>NOT(ISERROR(SEARCH("Alta",V4)))</formula>
    </cfRule>
    <cfRule type="containsText" dxfId="125" priority="17" operator="containsText" text="Media">
      <formula>NOT(ISERROR(SEARCH("Media",V4)))</formula>
    </cfRule>
    <cfRule type="containsText" dxfId="124" priority="18" operator="containsText" text="Baja">
      <formula>NOT(ISERROR(SEARCH("Baja",V4)))</formula>
    </cfRule>
  </conditionalFormatting>
  <conditionalFormatting sqref="X4 X7 X9 X11 X13:X15">
    <cfRule type="containsText" dxfId="123" priority="9" operator="containsText" text="Catastrófico">
      <formula>NOT(ISERROR(SEARCH("Catastrófico",X4)))</formula>
    </cfRule>
    <cfRule type="containsText" dxfId="122" priority="10" operator="containsText" text="Mayor">
      <formula>NOT(ISERROR(SEARCH("Mayor",X4)))</formula>
    </cfRule>
    <cfRule type="containsText" dxfId="121" priority="11" operator="containsText" text="Moderado">
      <formula>NOT(ISERROR(SEARCH("Moderado",X4)))</formula>
    </cfRule>
    <cfRule type="containsText" dxfId="120" priority="12" operator="containsText" text="Menor">
      <formula>NOT(ISERROR(SEARCH("Menor",X4)))</formula>
    </cfRule>
    <cfRule type="containsText" dxfId="119" priority="13" operator="containsText" text="Leve">
      <formula>NOT(ISERROR(SEARCH("Leve",X4)))</formula>
    </cfRule>
  </conditionalFormatting>
  <conditionalFormatting sqref="Z4 Z7 Z9 Z11 Z13:Z15">
    <cfRule type="containsText" dxfId="118" priority="5" operator="containsText" text="Alto">
      <formula>NOT(ISERROR(SEARCH("Alto",Z4)))</formula>
    </cfRule>
    <cfRule type="containsText" dxfId="117" priority="6" operator="containsText" text="Moderado">
      <formula>NOT(ISERROR(SEARCH("Moderado",Z4)))</formula>
    </cfRule>
    <cfRule type="containsText" dxfId="116" priority="7" operator="containsText" text="Extremo">
      <formula>NOT(ISERROR(SEARCH("Extremo",Z4)))</formula>
    </cfRule>
    <cfRule type="containsText" dxfId="115" priority="8" operator="containsText" text="Bajo">
      <formula>NOT(ISERROR(SEARCH("Bajo",Z4)))</formula>
    </cfRule>
  </conditionalFormatting>
  <conditionalFormatting sqref="AC4">
    <cfRule type="containsText" dxfId="114" priority="31" operator="containsText" text="BAJA">
      <formula>NOT(ISERROR(SEARCH("BAJA",AC4)))</formula>
    </cfRule>
    <cfRule type="containsText" dxfId="113" priority="32" operator="containsText" text="MEDIA">
      <formula>NOT(ISERROR(SEARCH("MEDIA",AC4)))</formula>
    </cfRule>
    <cfRule type="containsText" dxfId="112" priority="33" operator="containsText" text="ALTA">
      <formula>NOT(ISERROR(SEARCH("ALTA",AC4)))</formula>
    </cfRule>
  </conditionalFormatting>
  <conditionalFormatting sqref="AC10:AC11">
    <cfRule type="containsText" dxfId="111" priority="28" operator="containsText" text="BAJA">
      <formula>NOT(ISERROR(SEARCH("BAJA",AC10)))</formula>
    </cfRule>
    <cfRule type="containsText" dxfId="110" priority="29" operator="containsText" text="MEDIA">
      <formula>NOT(ISERROR(SEARCH("MEDIA",AC10)))</formula>
    </cfRule>
    <cfRule type="containsText" dxfId="109" priority="30" operator="containsText" text="ALTA">
      <formula>NOT(ISERROR(SEARCH("ALTA",AC10)))</formula>
    </cfRule>
  </conditionalFormatting>
  <conditionalFormatting sqref="AI4">
    <cfRule type="containsText" dxfId="108" priority="37" operator="containsText" text="BAJA">
      <formula>NOT(ISERROR(SEARCH("BAJA",AI4)))</formula>
    </cfRule>
    <cfRule type="containsText" dxfId="107" priority="38" operator="containsText" text="MEDIA">
      <formula>NOT(ISERROR(SEARCH("MEDIA",AI4)))</formula>
    </cfRule>
    <cfRule type="containsText" dxfId="106" priority="39" operator="containsText" text="ALTA">
      <formula>NOT(ISERROR(SEARCH("ALTA",AI4)))</formula>
    </cfRule>
  </conditionalFormatting>
  <conditionalFormatting sqref="AI14">
    <cfRule type="containsText" dxfId="105" priority="22" operator="containsText" text="BAJA">
      <formula>NOT(ISERROR(SEARCH("BAJA",AI14)))</formula>
    </cfRule>
    <cfRule type="containsText" dxfId="104" priority="23" operator="containsText" text="MEDIA">
      <formula>NOT(ISERROR(SEARCH("MEDIA",AI14)))</formula>
    </cfRule>
    <cfRule type="containsText" dxfId="103" priority="24" operator="containsText" text="ALTA">
      <formula>NOT(ISERROR(SEARCH("ALTA",AI14)))</formula>
    </cfRule>
  </conditionalFormatting>
  <conditionalFormatting sqref="AJ13:AK13">
    <cfRule type="containsText" dxfId="102" priority="25" operator="containsText" text="BAJA">
      <formula>NOT(ISERROR(SEARCH("BAJA",AJ13)))</formula>
    </cfRule>
    <cfRule type="containsText" dxfId="101" priority="26" operator="containsText" text="MEDIA">
      <formula>NOT(ISERROR(SEARCH("MEDIA",AJ13)))</formula>
    </cfRule>
    <cfRule type="containsText" dxfId="100" priority="27" operator="containsText" text="ALTA">
      <formula>NOT(ISERROR(SEARCH("ALTA",AJ13)))</formula>
    </cfRule>
  </conditionalFormatting>
  <conditionalFormatting sqref="AN4 AN7 AN9 AN11 AN13:AN15">
    <cfRule type="containsText" dxfId="99" priority="1" operator="containsText" text="Extremo">
      <formula>NOT(ISERROR(SEARCH("Extremo",AN4)))</formula>
    </cfRule>
    <cfRule type="containsText" dxfId="98" priority="2" operator="containsText" text="Alto">
      <formula>NOT(ISERROR(SEARCH("Alto",AN4)))</formula>
    </cfRule>
    <cfRule type="containsText" dxfId="97" priority="3" operator="containsText" text="Moderado">
      <formula>NOT(ISERROR(SEARCH("Moderado",AN4)))</formula>
    </cfRule>
    <cfRule type="containsText" dxfId="96" priority="4" operator="containsText" text="Bajo">
      <formula>NOT(ISERROR(SEARCH("Bajo",AN4)))</formula>
    </cfRule>
  </conditionalFormatting>
  <conditionalFormatting sqref="AP13">
    <cfRule type="containsText" dxfId="95" priority="19" operator="containsText" text="BAJA">
      <formula>NOT(ISERROR(SEARCH("BAJA",AP13)))</formula>
    </cfRule>
    <cfRule type="containsText" dxfId="94" priority="20" operator="containsText" text="MEDIA">
      <formula>NOT(ISERROR(SEARCH("MEDIA",AP13)))</formula>
    </cfRule>
    <cfRule type="containsText" dxfId="93" priority="21" operator="containsText" text="ALTA">
      <formula>NOT(ISERROR(SEARCH("ALTA",AP13)))</formula>
    </cfRule>
  </conditionalFormatting>
  <dataValidations count="3">
    <dataValidation type="list" allowBlank="1" showInputMessage="1" showErrorMessage="1" sqref="A4:A15">
      <formula1>"SI,NO"</formula1>
    </dataValidation>
    <dataValidation type="list" allowBlank="1" showInputMessage="1" showErrorMessage="1" sqref="AF4:AF15">
      <formula1>"Manual,Automático"</formula1>
    </dataValidation>
    <dataValidation type="list" allowBlank="1" showInputMessage="1" showErrorMessage="1" sqref="AI4:AI15">
      <formula1>"Confiable,No confiable"</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12">
        <x14:dataValidation type="list" allowBlank="1" showInputMessage="1" showErrorMessage="1">
          <x14:formula1>
            <xm:f>Listas!$M$2:$M$15</xm:f>
          </x14:formula1>
          <xm:sqref>B4:B15</xm:sqref>
        </x14:dataValidation>
        <x14:dataValidation type="list" allowBlank="1" showInputMessage="1" showErrorMessage="1">
          <x14:formula1>
            <xm:f>Listas!$G$2:$G$13</xm:f>
          </x14:formula1>
          <xm:sqref>C4:C15</xm:sqref>
        </x14:dataValidation>
        <x14:dataValidation type="list" allowBlank="1" showInputMessage="1" showErrorMessage="1">
          <x14:formula1>
            <xm:f>Listas!$B$2:$B$7</xm:f>
          </x14:formula1>
          <xm:sqref>D4:D15</xm:sqref>
        </x14:dataValidation>
        <x14:dataValidation type="list" allowBlank="1" showInputMessage="1" showErrorMessage="1">
          <x14:formula1>
            <xm:f>Listas!$C$2:$C$9</xm:f>
          </x14:formula1>
          <xm:sqref>E4:E15</xm:sqref>
        </x14:dataValidation>
        <x14:dataValidation type="list" allowBlank="1" showInputMessage="1" showErrorMessage="1">
          <x14:formula1>
            <xm:f>Listas!$Q$2:$Q$8</xm:f>
          </x14:formula1>
          <xm:sqref>J4:J15</xm:sqref>
        </x14:dataValidation>
        <x14:dataValidation type="list" allowBlank="1" showInputMessage="1" showErrorMessage="1">
          <x14:formula1>
            <xm:f>Listas!$N$2:$N$7</xm:f>
          </x14:formula1>
          <xm:sqref>M4:M15</xm:sqref>
        </x14:dataValidation>
        <x14:dataValidation type="list" allowBlank="1" showInputMessage="1" showErrorMessage="1">
          <x14:formula1>
            <xm:f>Listas!$O$2:$O$7</xm:f>
          </x14:formula1>
          <xm:sqref>O4:O15</xm:sqref>
        </x14:dataValidation>
        <x14:dataValidation type="list" allowBlank="1" showInputMessage="1" showErrorMessage="1">
          <x14:formula1>
            <xm:f>Listas!$P$2:$P$7</xm:f>
          </x14:formula1>
          <xm:sqref>Q4:Q15</xm:sqref>
        </x14:dataValidation>
        <x14:dataValidation type="list" allowBlank="1" showInputMessage="1" showErrorMessage="1">
          <x14:formula1>
            <xm:f>Listas!$K$2:$K$8</xm:f>
          </x14:formula1>
          <xm:sqref>S4:S15</xm:sqref>
        </x14:dataValidation>
        <x14:dataValidation type="list" allowBlank="1" showInputMessage="1" showErrorMessage="1">
          <x14:formula1>
            <xm:f>Listas!$L$2:$L$6</xm:f>
          </x14:formula1>
          <xm:sqref>T4:T15</xm:sqref>
        </x14:dataValidation>
        <x14:dataValidation type="list" allowBlank="1" showInputMessage="1" showErrorMessage="1">
          <x14:formula1>
            <xm:f>Listas!$F$2:$F$4</xm:f>
          </x14:formula1>
          <xm:sqref>AD4:AD15</xm:sqref>
        </x14:dataValidation>
        <x14:dataValidation type="list" allowBlank="1" showInputMessage="1" showErrorMessage="1">
          <x14:formula1>
            <xm:f>Listas!$H$2:$H$3</xm:f>
          </x14:formula1>
          <xm:sqref>AJ4:AJ15</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G8"/>
  <sheetViews>
    <sheetView workbookViewId="0">
      <selection activeCell="B4" sqref="B4"/>
    </sheetView>
  </sheetViews>
  <sheetFormatPr baseColWidth="10" defaultColWidth="11.42578125" defaultRowHeight="15" x14ac:dyDescent="0.25"/>
  <cols>
    <col min="1" max="1" width="3.42578125" customWidth="1"/>
    <col min="6" max="6" width="40.5703125" customWidth="1"/>
  </cols>
  <sheetData>
    <row r="2" spans="2:7" x14ac:dyDescent="0.25">
      <c r="B2" s="778" t="s">
        <v>128</v>
      </c>
      <c r="C2" s="778"/>
      <c r="D2" s="778"/>
      <c r="E2" s="778"/>
      <c r="F2" s="778"/>
      <c r="G2" s="778"/>
    </row>
    <row r="3" spans="2:7" x14ac:dyDescent="0.25">
      <c r="B3" s="20" t="s">
        <v>129</v>
      </c>
      <c r="C3" s="779" t="s">
        <v>130</v>
      </c>
      <c r="D3" s="780"/>
      <c r="E3" s="780"/>
      <c r="F3" s="781"/>
      <c r="G3" s="20" t="s">
        <v>131</v>
      </c>
    </row>
    <row r="4" spans="2:7" x14ac:dyDescent="0.25">
      <c r="B4" s="21">
        <v>45687</v>
      </c>
      <c r="C4" s="782" t="s">
        <v>132</v>
      </c>
      <c r="D4" s="783"/>
      <c r="E4" s="783"/>
      <c r="F4" s="784"/>
      <c r="G4" s="22">
        <v>1</v>
      </c>
    </row>
    <row r="5" spans="2:7" x14ac:dyDescent="0.25">
      <c r="B5" s="18"/>
      <c r="C5" s="18"/>
      <c r="D5" s="18"/>
      <c r="E5" s="18"/>
      <c r="F5" s="18"/>
      <c r="G5" s="18"/>
    </row>
    <row r="6" spans="2:7" x14ac:dyDescent="0.25">
      <c r="B6" s="779" t="s">
        <v>133</v>
      </c>
      <c r="C6" s="780"/>
      <c r="D6" s="780"/>
      <c r="E6" s="780"/>
      <c r="F6" s="780"/>
      <c r="G6" s="781"/>
    </row>
    <row r="7" spans="2:7" x14ac:dyDescent="0.25">
      <c r="B7" s="785" t="s">
        <v>134</v>
      </c>
      <c r="C7" s="785"/>
      <c r="D7" s="785" t="s">
        <v>135</v>
      </c>
      <c r="E7" s="785"/>
      <c r="F7" s="785" t="s">
        <v>136</v>
      </c>
      <c r="G7" s="785"/>
    </row>
    <row r="8" spans="2:7" ht="89.25" customHeight="1" x14ac:dyDescent="0.25">
      <c r="B8" s="776" t="s">
        <v>137</v>
      </c>
      <c r="C8" s="776"/>
      <c r="D8" s="776" t="s">
        <v>138</v>
      </c>
      <c r="E8" s="776"/>
      <c r="F8" s="777" t="s">
        <v>139</v>
      </c>
      <c r="G8" s="777"/>
    </row>
  </sheetData>
  <mergeCells count="10">
    <mergeCell ref="B8:C8"/>
    <mergeCell ref="D8:E8"/>
    <mergeCell ref="F8:G8"/>
    <mergeCell ref="B2:G2"/>
    <mergeCell ref="C3:F3"/>
    <mergeCell ref="C4:F4"/>
    <mergeCell ref="B6:G6"/>
    <mergeCell ref="B7:C7"/>
    <mergeCell ref="D7:E7"/>
    <mergeCell ref="F7:G7"/>
  </mergeCell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G15"/>
  <sheetViews>
    <sheetView topLeftCell="J4" zoomScale="25" zoomScaleNormal="25" workbookViewId="0">
      <selection activeCell="AI15" sqref="AI15"/>
    </sheetView>
  </sheetViews>
  <sheetFormatPr baseColWidth="10" defaultRowHeight="191.45" customHeight="1" x14ac:dyDescent="0.25"/>
  <cols>
    <col min="2" max="2" width="31.140625" customWidth="1"/>
    <col min="6" max="6" width="31.140625" customWidth="1"/>
    <col min="8" max="8" width="32.42578125" customWidth="1"/>
    <col min="9" max="9" width="36" customWidth="1"/>
    <col min="15" max="15" width="28.42578125" customWidth="1"/>
    <col min="28" max="28" width="32.85546875" customWidth="1"/>
    <col min="29" max="29" width="34.28515625" customWidth="1"/>
    <col min="37" max="37" width="24" customWidth="1"/>
    <col min="42" max="42" width="4.85546875" customWidth="1"/>
    <col min="43" max="43" width="24.42578125" customWidth="1"/>
    <col min="44" max="44" width="26.7109375" customWidth="1"/>
  </cols>
  <sheetData>
    <row r="1" spans="1:59" ht="36.6" customHeight="1" x14ac:dyDescent="0.25">
      <c r="A1" s="914" t="s">
        <v>178</v>
      </c>
      <c r="B1" s="914"/>
      <c r="C1" s="914"/>
      <c r="D1" s="914"/>
      <c r="E1" s="914"/>
      <c r="F1" s="914"/>
      <c r="G1" s="914"/>
      <c r="H1" s="914"/>
      <c r="I1" s="914"/>
      <c r="J1" s="914"/>
      <c r="K1" s="914"/>
      <c r="L1" s="914"/>
      <c r="M1" s="914"/>
      <c r="N1" s="914"/>
      <c r="O1" s="914"/>
      <c r="P1" s="914"/>
      <c r="Q1" s="914"/>
      <c r="R1" s="914"/>
      <c r="S1" s="914"/>
      <c r="T1" s="914"/>
      <c r="U1" s="881" t="s">
        <v>179</v>
      </c>
      <c r="V1" s="881"/>
      <c r="W1" s="881"/>
      <c r="X1" s="881"/>
      <c r="Y1" s="881"/>
      <c r="Z1" s="881"/>
      <c r="AA1" s="881"/>
      <c r="AB1" s="881"/>
      <c r="AC1" s="915" t="s">
        <v>180</v>
      </c>
      <c r="AD1" s="915"/>
      <c r="AE1" s="915"/>
      <c r="AF1" s="915"/>
      <c r="AG1" s="915"/>
      <c r="AH1" s="915"/>
      <c r="AI1" s="915"/>
      <c r="AJ1" s="915"/>
      <c r="AK1" s="915"/>
      <c r="AL1" s="122"/>
      <c r="AM1" s="916" t="s">
        <v>181</v>
      </c>
      <c r="AN1" s="916"/>
      <c r="AO1" s="916"/>
      <c r="AP1" s="917"/>
      <c r="AQ1" s="917"/>
      <c r="AR1" s="917"/>
      <c r="AS1" s="917"/>
      <c r="AT1" s="917"/>
      <c r="AU1" s="917"/>
      <c r="AV1" s="918"/>
      <c r="AW1" s="918"/>
      <c r="AX1" s="918"/>
      <c r="AY1" s="918"/>
      <c r="AZ1" s="918"/>
      <c r="BA1" s="918"/>
      <c r="BB1" s="918"/>
      <c r="BC1" s="918"/>
      <c r="BD1" s="918"/>
      <c r="BE1" s="918"/>
      <c r="BF1" s="108" t="s">
        <v>546</v>
      </c>
      <c r="BG1" s="108" t="s">
        <v>547</v>
      </c>
    </row>
    <row r="2" spans="1:59" ht="44.45" customHeight="1" x14ac:dyDescent="0.25">
      <c r="A2" s="914"/>
      <c r="B2" s="914"/>
      <c r="C2" s="914"/>
      <c r="D2" s="914"/>
      <c r="E2" s="914"/>
      <c r="F2" s="914"/>
      <c r="G2" s="914"/>
      <c r="H2" s="914"/>
      <c r="I2" s="914"/>
      <c r="J2" s="914"/>
      <c r="K2" s="914"/>
      <c r="L2" s="914"/>
      <c r="M2" s="914"/>
      <c r="N2" s="914"/>
      <c r="O2" s="914"/>
      <c r="P2" s="914"/>
      <c r="Q2" s="914"/>
      <c r="R2" s="914"/>
      <c r="S2" s="914"/>
      <c r="T2" s="914"/>
      <c r="U2" s="881"/>
      <c r="V2" s="881"/>
      <c r="W2" s="881"/>
      <c r="X2" s="881"/>
      <c r="Y2" s="881"/>
      <c r="Z2" s="881"/>
      <c r="AA2" s="881"/>
      <c r="AB2" s="881"/>
      <c r="AC2" s="842" t="s">
        <v>182</v>
      </c>
      <c r="AD2" s="842" t="s">
        <v>184</v>
      </c>
      <c r="AE2" s="842"/>
      <c r="AF2" s="842"/>
      <c r="AG2" s="842"/>
      <c r="AH2" s="842" t="s">
        <v>185</v>
      </c>
      <c r="AI2" s="842" t="s">
        <v>186</v>
      </c>
      <c r="AJ2" s="842"/>
      <c r="AK2" s="842"/>
      <c r="AL2" s="873" t="s">
        <v>187</v>
      </c>
      <c r="AM2" s="873"/>
      <c r="AN2" s="873"/>
      <c r="AO2" s="873" t="s">
        <v>24</v>
      </c>
      <c r="AP2" s="871" t="s">
        <v>188</v>
      </c>
      <c r="AQ2" s="871"/>
      <c r="AR2" s="871" t="s">
        <v>143</v>
      </c>
      <c r="AS2" s="871" t="s">
        <v>189</v>
      </c>
      <c r="AT2" s="871" t="s">
        <v>190</v>
      </c>
      <c r="AU2" s="871" t="s">
        <v>191</v>
      </c>
      <c r="AV2" s="851" t="s">
        <v>454</v>
      </c>
      <c r="AW2" s="851"/>
      <c r="AX2" s="851"/>
      <c r="AY2" s="851"/>
      <c r="AZ2" s="851"/>
      <c r="BA2" s="851" t="s">
        <v>455</v>
      </c>
      <c r="BB2" s="851"/>
      <c r="BC2" s="851"/>
      <c r="BD2" s="851"/>
      <c r="BE2" s="851"/>
      <c r="BF2" s="123"/>
      <c r="BG2" s="123"/>
    </row>
    <row r="3" spans="1:59" ht="191.45" customHeight="1" x14ac:dyDescent="0.25">
      <c r="A3" s="127" t="s">
        <v>192</v>
      </c>
      <c r="B3" s="127" t="s">
        <v>141</v>
      </c>
      <c r="C3" s="127" t="s">
        <v>21</v>
      </c>
      <c r="D3" s="127" t="s">
        <v>16</v>
      </c>
      <c r="E3" s="127" t="s">
        <v>17</v>
      </c>
      <c r="F3" s="127" t="s">
        <v>193</v>
      </c>
      <c r="G3" s="934" t="s">
        <v>194</v>
      </c>
      <c r="H3" s="934"/>
      <c r="I3" s="127" t="s">
        <v>195</v>
      </c>
      <c r="J3" s="127" t="s">
        <v>31</v>
      </c>
      <c r="K3" s="127" t="s">
        <v>196</v>
      </c>
      <c r="L3" s="127" t="s">
        <v>197</v>
      </c>
      <c r="M3" s="127" t="s">
        <v>28</v>
      </c>
      <c r="N3" s="127" t="s">
        <v>174</v>
      </c>
      <c r="O3" s="127" t="s">
        <v>29</v>
      </c>
      <c r="P3" s="127" t="s">
        <v>174</v>
      </c>
      <c r="Q3" s="127" t="s">
        <v>30</v>
      </c>
      <c r="R3" s="127" t="s">
        <v>174</v>
      </c>
      <c r="S3" s="127" t="s">
        <v>198</v>
      </c>
      <c r="T3" s="127" t="s">
        <v>26</v>
      </c>
      <c r="U3" s="128" t="s">
        <v>199</v>
      </c>
      <c r="V3" s="129" t="s">
        <v>200</v>
      </c>
      <c r="W3" s="128" t="s">
        <v>174</v>
      </c>
      <c r="X3" s="129" t="s">
        <v>201</v>
      </c>
      <c r="Y3" s="128" t="s">
        <v>174</v>
      </c>
      <c r="Z3" s="129" t="s">
        <v>202</v>
      </c>
      <c r="AA3" s="129" t="s">
        <v>174</v>
      </c>
      <c r="AB3" s="129" t="s">
        <v>203</v>
      </c>
      <c r="AC3" s="935"/>
      <c r="AD3" s="130" t="s">
        <v>20</v>
      </c>
      <c r="AE3" s="131" t="s">
        <v>204</v>
      </c>
      <c r="AF3" s="130" t="s">
        <v>205</v>
      </c>
      <c r="AG3" s="130" t="s">
        <v>204</v>
      </c>
      <c r="AH3" s="935"/>
      <c r="AI3" s="130" t="s">
        <v>206</v>
      </c>
      <c r="AJ3" s="935" t="s">
        <v>22</v>
      </c>
      <c r="AK3" s="935"/>
      <c r="AL3" s="936"/>
      <c r="AM3" s="936"/>
      <c r="AN3" s="936"/>
      <c r="AO3" s="936"/>
      <c r="AP3" s="937"/>
      <c r="AQ3" s="937"/>
      <c r="AR3" s="937"/>
      <c r="AS3" s="937"/>
      <c r="AT3" s="937"/>
      <c r="AU3" s="937"/>
      <c r="AV3" s="132" t="s">
        <v>456</v>
      </c>
      <c r="AW3" s="132" t="s">
        <v>457</v>
      </c>
      <c r="AX3" s="132" t="s">
        <v>458</v>
      </c>
      <c r="AY3" s="133" t="s">
        <v>459</v>
      </c>
      <c r="AZ3" s="133" t="s">
        <v>460</v>
      </c>
      <c r="BA3" s="132" t="s">
        <v>456</v>
      </c>
      <c r="BB3" s="132" t="s">
        <v>457</v>
      </c>
      <c r="BC3" s="132" t="s">
        <v>458</v>
      </c>
      <c r="BD3" s="133" t="s">
        <v>459</v>
      </c>
      <c r="BE3" s="133" t="s">
        <v>460</v>
      </c>
      <c r="BF3" s="134"/>
      <c r="BG3" s="134"/>
    </row>
    <row r="4" spans="1:59" ht="97.9" customHeight="1" x14ac:dyDescent="0.25">
      <c r="A4" s="1177" t="s">
        <v>66</v>
      </c>
      <c r="B4" s="1025" t="s">
        <v>89</v>
      </c>
      <c r="C4" s="1025" t="s">
        <v>107</v>
      </c>
      <c r="D4" s="1025" t="s">
        <v>27</v>
      </c>
      <c r="E4" s="1025" t="s">
        <v>51</v>
      </c>
      <c r="F4" s="1025" t="s">
        <v>1155</v>
      </c>
      <c r="G4" s="1179" t="s">
        <v>1156</v>
      </c>
      <c r="H4" s="1025" t="s">
        <v>1157</v>
      </c>
      <c r="I4" s="1025" t="s">
        <v>1158</v>
      </c>
      <c r="J4" s="835" t="s">
        <v>81</v>
      </c>
      <c r="K4" s="1025">
        <v>2</v>
      </c>
      <c r="L4" s="1180">
        <f>IF(J4="Diaria",+(K4/360),IF(J4="Semanal",+(K4/52),IF(J4="Mensual",+(K4/12),IF(J4="Bimestral",+(K4/6),IF(J4="Trimestral",+(K4/4),IF(J4="Semestral",+(K4/2),IF(J4="Anual",+(K4/1),"")))))))</f>
        <v>0.16666666666666666</v>
      </c>
      <c r="M4" s="1025" t="s">
        <v>88</v>
      </c>
      <c r="N4" s="1180">
        <f>IF(M4="Menor al 1% del patrimonio de la Lotería de Bogotá",20%,IF(M4="Entre el 1% y el 3% del patrimonio de la Lotería de Bogotá",40%,IF(M4="Entre el 3% y el 6% del patrimonio de la Lotería de Bogotá",60%,IF(M4="Entre el 6% y el 10% del patrimonio de la Lotería de Bogotá",80%,IF(M4="Mayor al 10% del patrimonio de la Lotería de Bogotá",100%,IF(M4="NA",0%,""))))))</f>
        <v>0</v>
      </c>
      <c r="O4" s="1025" t="s">
        <v>46</v>
      </c>
      <c r="P4" s="1180">
        <f>IF(O4="El riesgo afecta la imagen de algún área de la organización",20%,IF(O4="El riesgo afecta la imagen de la entidad internamente, de conocimiento general nivel interno, de junta directiva y accionistas y/o de proveedores",40%,IF(O4="El riesgo afecta la imagen de la entidad con algunos usuarios de relevancia frente al logro de los objetivos",60%,IF(O4="El riesgo afecta la imagen de la entidad con efecto publicitario sostenido a nivel de sector administrativo, nivel departamental o municipal",80%,IF(O4="El riesgo afecta la imagen de la entidad a nivel nacional, con efecto publicitario sostenido a nivel país",100%,IF(O4="NA",0%,""))))))</f>
        <v>0.2</v>
      </c>
      <c r="Q4" s="835" t="s">
        <v>88</v>
      </c>
      <c r="R4" s="1180">
        <f>IF(Q4="Interrupción de la operación por menos de un día",20%,IF(Q4="Interrupción de la operación por un día completo",40%,IF(Q4="Interrupción de la operación mayor a 1 día y menor a 2 días",60%,IF(Q4="Interrupción de la operación por dos días completos",80%,IF(Q4="Interrupción de la operación por más de dos días",100%,IF(Q4="NA",0%,""))))))</f>
        <v>0</v>
      </c>
      <c r="S4" s="824" t="s">
        <v>75</v>
      </c>
      <c r="T4" s="824" t="s">
        <v>76</v>
      </c>
      <c r="U4" s="1180">
        <f>+MAX(N4,P4,R4)</f>
        <v>0.2</v>
      </c>
      <c r="V4" s="913" t="str">
        <f>IF(L4&lt;=20%,"Muy baja",IF(L4&lt;=40%,"Baja",IF(L4&lt;=60%,"Media",IF(L4&lt;=80%,"Alta",IF(L4&lt;=100%,"Muy alta",IF(L4&gt;=100%,"Muy alta",""))))))</f>
        <v>Muy baja</v>
      </c>
      <c r="W4" s="1180">
        <f>+IFERROR(VLOOKUP(V4,formulas!$F$1:$G$6,2,FALSE),"")</f>
        <v>0.2</v>
      </c>
      <c r="X4" s="912" t="str">
        <f>IF(U4=20%,"Leve",IF(U4=40%,"Menor",IF(U4=60%,"Moderado",IF(U4=80%,"Mayor",IF(U4=100%,"Catastrófico","")))))</f>
        <v>Leve</v>
      </c>
      <c r="Y4" s="1180">
        <f>+IFERROR(VLOOKUP(X4,formulas!$H$1:$I$6,2,FALSE),"")</f>
        <v>0.2</v>
      </c>
      <c r="Z4" s="912" t="str">
        <f>+IFERROR(VLOOKUP(V4&amp;X4,formulas!$C$2:$D$26,2,FALSE),"")</f>
        <v>Bajo</v>
      </c>
      <c r="AA4" s="1180">
        <f>IF(Z4="Bajo",25%,IF(Z4="Moderado",50%,IF(Z4="Alto",75%,IF(Z4="Extremo",100%,""))))</f>
        <v>0.25</v>
      </c>
      <c r="AB4" s="1185" t="s">
        <v>1175</v>
      </c>
      <c r="AC4" s="243" t="s">
        <v>1181</v>
      </c>
      <c r="AD4" s="243" t="s">
        <v>72</v>
      </c>
      <c r="AE4" s="219">
        <f t="shared" ref="AE4:AE15" si="0">IF(AD4="Preventivo",25%,IF(AD4="Detectivo",15%,IF(AD4="Correctivo",10%,"")))</f>
        <v>0.25</v>
      </c>
      <c r="AF4" s="243" t="s">
        <v>217</v>
      </c>
      <c r="AG4" s="219">
        <f>IF(AF4="Manual",15%,IF(AF4="Automático",25%,""))</f>
        <v>0.15</v>
      </c>
      <c r="AH4" s="219">
        <f>+AG4+AE4</f>
        <v>0.4</v>
      </c>
      <c r="AI4" s="652"/>
      <c r="AJ4" s="763" t="s">
        <v>39</v>
      </c>
      <c r="AK4" s="243" t="s">
        <v>1191</v>
      </c>
      <c r="AL4" s="271">
        <f>+AA4*AH4</f>
        <v>0.1</v>
      </c>
      <c r="AM4" s="271">
        <f>+AA4-AL4</f>
        <v>0.15</v>
      </c>
      <c r="AN4" s="912" t="str">
        <f>+IF(C4="Corrupción","Moderado",IF(AM6&lt;=25%,"Bajo",IF(AM6&lt;=50%,"Moderado",IF(AM6&lt;=75%,"Alto",IF(AM6&gt;75%,"Extremo","")))))</f>
        <v>Bajo</v>
      </c>
      <c r="AO4" s="820" t="s">
        <v>74</v>
      </c>
      <c r="AP4" s="549">
        <v>1</v>
      </c>
      <c r="AQ4" s="243" t="s">
        <v>1199</v>
      </c>
      <c r="AR4" s="243" t="s">
        <v>1200</v>
      </c>
      <c r="AS4" s="770"/>
      <c r="AT4" s="743"/>
      <c r="AU4" s="771"/>
      <c r="AV4" s="220"/>
      <c r="AW4" s="220"/>
      <c r="AX4" s="220"/>
      <c r="AY4" s="220"/>
      <c r="AZ4" s="220"/>
      <c r="BA4" s="220"/>
      <c r="BB4" s="220"/>
      <c r="BC4" s="220"/>
      <c r="BD4" s="220"/>
      <c r="BE4" s="220"/>
      <c r="BF4" s="246"/>
      <c r="BG4" s="246"/>
    </row>
    <row r="5" spans="1:59" ht="97.9" customHeight="1" x14ac:dyDescent="0.25">
      <c r="A5" s="1177"/>
      <c r="B5" s="1025"/>
      <c r="C5" s="1025"/>
      <c r="D5" s="1025"/>
      <c r="E5" s="1025"/>
      <c r="F5" s="1025"/>
      <c r="G5" s="1179"/>
      <c r="H5" s="1025"/>
      <c r="I5" s="1025"/>
      <c r="J5" s="835"/>
      <c r="K5" s="1025"/>
      <c r="L5" s="1180" t="str">
        <f t="shared" ref="L5:L15" si="1">IF(J5="Diaria",+(K5/360),IF(J5="Semanal",+(K5/52),IF(J5="Mensual",+(K5/12),IF(J5="Bimestral",+(K5/6),IF(J5="Trimestral",+(K5/4),IF(J5="Semestral",+(K5/2),IF(J5="Anual",+(K5/1),"")))))))</f>
        <v/>
      </c>
      <c r="M5" s="1025"/>
      <c r="N5" s="1180" t="str">
        <f t="shared" ref="N5:N15" si="2">IF(M5="Menor al 1% del patrimonio de la Lotería de Bogotá",20%,IF(M5="Entre el 1% y el 3% del patrimonio de la Lotería de Bogotá",40%,IF(M5="Entre el 3% y el 6% del patrimonio de la Lotería de Bogotá",60%,IF(M5="Entre el 6% y el 10% del patrimonio de la Lotería de Bogotá",80%,IF(M5="Mayor al 10% del patrimonio de la Lotería de Bogotá",100%,IF(M5="NA",0%,""))))))</f>
        <v/>
      </c>
      <c r="O5" s="1025"/>
      <c r="P5" s="1180" t="str">
        <f t="shared" ref="P5:P15" si="3">IF(O5="El riesgo afecta la imagen de algún área de la organización",20%,IF(O5="El riesgo afecta la imagen de la entidad internamente, de conocimiento general nivel interno, de junta directiva y accionistas y/o de proveedores",40%,IF(O5="El riesgo afecta la imagen de la entidad con algunos usuarios de relevancia frente al logro de los objetivos",60%,IF(O5="El riesgo afecta la imagen de la entidad con efecto publicitario sostenido a nivel de sector administrativo, nivel departamental o municipal",80%,IF(O5="El riesgo afecta la imagen de la entidad a nivel nacional, con efecto publicitario sostenido a nivel país",100%,IF(O5="NA",0%,""))))))</f>
        <v/>
      </c>
      <c r="Q5" s="835"/>
      <c r="R5" s="1180" t="str">
        <f t="shared" ref="R5:R15" si="4">IF(Q5="Interrupción de la operación por menos de un día",20%,IF(Q5="Interrupción de la operación por un día completo",40%,IF(Q5="Interrupción de la operación mayor a 1 día y menor a 2 días",60%,IF(Q5="Interrupción de la operación por dos días completos",80%,IF(Q5="Interrupción de la operación por más de dos días",100%,IF(Q5="NA",0%,""))))))</f>
        <v/>
      </c>
      <c r="S5" s="824"/>
      <c r="T5" s="824"/>
      <c r="U5" s="1180">
        <f t="shared" ref="U5:U15" si="5">+MAX(N5,P5,R5)</f>
        <v>0</v>
      </c>
      <c r="V5" s="905"/>
      <c r="W5" s="1180" t="str">
        <f>+IFERROR(VLOOKUP(V5,formulas!$F$1:$G$6,2,FALSE),"")</f>
        <v/>
      </c>
      <c r="X5" s="814"/>
      <c r="Y5" s="1180" t="str">
        <f>+IFERROR(VLOOKUP(X5,formulas!$H$1:$I$6,2,FALSE),"")</f>
        <v/>
      </c>
      <c r="Z5" s="814"/>
      <c r="AA5" s="1180" t="str">
        <f t="shared" ref="AA5:AA15" si="6">IF(Z5="Bajo",25%,IF(Z5="Moderado",50%,IF(Z5="Alto",75%,IF(Z5="Extremo",100%,""))))</f>
        <v/>
      </c>
      <c r="AB5" s="1185"/>
      <c r="AC5" s="243" t="s">
        <v>1182</v>
      </c>
      <c r="AD5" s="243" t="s">
        <v>72</v>
      </c>
      <c r="AE5" s="219">
        <f t="shared" si="0"/>
        <v>0.25</v>
      </c>
      <c r="AF5" s="243" t="s">
        <v>217</v>
      </c>
      <c r="AG5" s="219">
        <f t="shared" ref="AG5:AG15" si="7">IF(AF5="Manual",15%,IF(AF5="Automático",25%,""))</f>
        <v>0.15</v>
      </c>
      <c r="AH5" s="219">
        <f t="shared" ref="AH5:AH15" si="8">+AG5+AE5</f>
        <v>0.4</v>
      </c>
      <c r="AI5" s="759"/>
      <c r="AJ5" s="763" t="s">
        <v>39</v>
      </c>
      <c r="AK5" s="243" t="s">
        <v>1192</v>
      </c>
      <c r="AL5" s="271">
        <f>+AM4*AH5</f>
        <v>0.06</v>
      </c>
      <c r="AM5" s="271">
        <f>+AM4-AL5</f>
        <v>0.09</v>
      </c>
      <c r="AN5" s="814"/>
      <c r="AO5" s="820"/>
      <c r="AP5" s="549">
        <v>2</v>
      </c>
      <c r="AQ5" s="243" t="s">
        <v>1201</v>
      </c>
      <c r="AR5" s="243" t="s">
        <v>1200</v>
      </c>
      <c r="AS5" s="759"/>
      <c r="AT5" s="759"/>
      <c r="AU5" s="759"/>
      <c r="AV5" s="544"/>
      <c r="AW5" s="544"/>
      <c r="AX5" s="544"/>
      <c r="AY5" s="544"/>
      <c r="AZ5" s="544"/>
      <c r="BA5" s="544"/>
      <c r="BB5" s="544"/>
      <c r="BC5" s="544"/>
      <c r="BD5" s="544"/>
      <c r="BE5" s="544"/>
      <c r="BF5" s="544"/>
      <c r="BG5" s="544"/>
    </row>
    <row r="6" spans="1:59" ht="97.9" customHeight="1" thickBot="1" x14ac:dyDescent="0.3">
      <c r="A6" s="953"/>
      <c r="B6" s="870"/>
      <c r="C6" s="870"/>
      <c r="D6" s="870"/>
      <c r="E6" s="870"/>
      <c r="F6" s="870"/>
      <c r="G6" s="1171"/>
      <c r="H6" s="870"/>
      <c r="I6" s="870"/>
      <c r="J6" s="827"/>
      <c r="K6" s="870"/>
      <c r="L6" s="1181" t="str">
        <f t="shared" si="1"/>
        <v/>
      </c>
      <c r="M6" s="870"/>
      <c r="N6" s="1181" t="str">
        <f t="shared" si="2"/>
        <v/>
      </c>
      <c r="O6" s="870"/>
      <c r="P6" s="1181" t="str">
        <f t="shared" si="3"/>
        <v/>
      </c>
      <c r="Q6" s="827"/>
      <c r="R6" s="1181" t="str">
        <f t="shared" si="4"/>
        <v/>
      </c>
      <c r="S6" s="825"/>
      <c r="T6" s="825"/>
      <c r="U6" s="1181">
        <f t="shared" si="5"/>
        <v>0</v>
      </c>
      <c r="V6" s="906"/>
      <c r="W6" s="1181" t="str">
        <f>+IFERROR(VLOOKUP(V6,formulas!$F$1:$G$6,2,FALSE),"")</f>
        <v/>
      </c>
      <c r="X6" s="815"/>
      <c r="Y6" s="1181" t="str">
        <f>+IFERROR(VLOOKUP(X6,formulas!$H$1:$I$6,2,FALSE),"")</f>
        <v/>
      </c>
      <c r="Z6" s="815"/>
      <c r="AA6" s="1181" t="str">
        <f t="shared" si="6"/>
        <v/>
      </c>
      <c r="AB6" s="1186"/>
      <c r="AC6" s="275" t="s">
        <v>1183</v>
      </c>
      <c r="AD6" s="275" t="s">
        <v>72</v>
      </c>
      <c r="AE6" s="222">
        <f t="shared" si="0"/>
        <v>0.25</v>
      </c>
      <c r="AF6" s="275" t="s">
        <v>217</v>
      </c>
      <c r="AG6" s="222">
        <f t="shared" si="7"/>
        <v>0.15</v>
      </c>
      <c r="AH6" s="222">
        <f t="shared" si="8"/>
        <v>0.4</v>
      </c>
      <c r="AI6" s="745"/>
      <c r="AJ6" s="764" t="s">
        <v>39</v>
      </c>
      <c r="AK6" s="275" t="s">
        <v>1193</v>
      </c>
      <c r="AL6" s="277">
        <f>+AM5*AH6</f>
        <v>3.5999999999999997E-2</v>
      </c>
      <c r="AM6" s="277">
        <f>+AM5-AL6</f>
        <v>5.3999999999999999E-2</v>
      </c>
      <c r="AN6" s="815"/>
      <c r="AO6" s="809"/>
      <c r="AP6" s="498">
        <v>3</v>
      </c>
      <c r="AQ6" s="275" t="s">
        <v>1202</v>
      </c>
      <c r="AR6" s="275" t="s">
        <v>1200</v>
      </c>
      <c r="AS6" s="745"/>
      <c r="AT6" s="745"/>
      <c r="AU6" s="745"/>
      <c r="AV6" s="535"/>
      <c r="AW6" s="535"/>
      <c r="AX6" s="535"/>
      <c r="AY6" s="535"/>
      <c r="AZ6" s="535"/>
      <c r="BA6" s="535"/>
      <c r="BB6" s="535"/>
      <c r="BC6" s="535"/>
      <c r="BD6" s="535"/>
      <c r="BE6" s="535"/>
      <c r="BF6" s="535"/>
      <c r="BG6" s="535"/>
    </row>
    <row r="7" spans="1:59" ht="97.9" customHeight="1" x14ac:dyDescent="0.25">
      <c r="A7" s="1176" t="s">
        <v>66</v>
      </c>
      <c r="B7" s="869" t="s">
        <v>89</v>
      </c>
      <c r="C7" s="869" t="s">
        <v>107</v>
      </c>
      <c r="D7" s="869" t="s">
        <v>27</v>
      </c>
      <c r="E7" s="869" t="s">
        <v>51</v>
      </c>
      <c r="F7" s="869" t="s">
        <v>1159</v>
      </c>
      <c r="G7" s="1170" t="s">
        <v>1160</v>
      </c>
      <c r="H7" s="869" t="s">
        <v>1161</v>
      </c>
      <c r="I7" s="869" t="s">
        <v>1162</v>
      </c>
      <c r="J7" s="826" t="s">
        <v>104</v>
      </c>
      <c r="K7" s="826">
        <v>1</v>
      </c>
      <c r="L7" s="806">
        <f t="shared" si="1"/>
        <v>0.25</v>
      </c>
      <c r="M7" s="826" t="s">
        <v>88</v>
      </c>
      <c r="N7" s="806">
        <f t="shared" si="2"/>
        <v>0</v>
      </c>
      <c r="O7" s="826" t="s">
        <v>63</v>
      </c>
      <c r="P7" s="806">
        <f t="shared" si="3"/>
        <v>0.4</v>
      </c>
      <c r="Q7" s="1153" t="s">
        <v>88</v>
      </c>
      <c r="R7" s="1027">
        <f t="shared" si="4"/>
        <v>0</v>
      </c>
      <c r="S7" s="1026" t="s">
        <v>75</v>
      </c>
      <c r="T7" s="1026" t="s">
        <v>60</v>
      </c>
      <c r="U7" s="1027">
        <f t="shared" si="5"/>
        <v>0.4</v>
      </c>
      <c r="V7" s="905" t="str">
        <f t="shared" ref="V7:V15" si="9">IF(L7&lt;=20%,"Muy baja",IF(L7&lt;=40%,"Baja",IF(L7&lt;=60%,"Media",IF(L7&lt;=80%,"Alta",IF(L7&lt;=100%,"Muy alta",IF(L7&gt;=100%,"Muy alta",""))))))</f>
        <v>Baja</v>
      </c>
      <c r="W7" s="1027">
        <f>+IFERROR(VLOOKUP(V7,formulas!$F$1:$G$6,2,FALSE),"")</f>
        <v>0.4</v>
      </c>
      <c r="X7" s="814" t="str">
        <f t="shared" ref="X7:X15" si="10">IF(U7=20%,"Leve",IF(U7=40%,"Menor",IF(U7=60%,"Moderado",IF(U7=80%,"Mayor",IF(U7=100%,"Catastrófico","")))))</f>
        <v>Menor</v>
      </c>
      <c r="Y7" s="1027">
        <f>+IFERROR(VLOOKUP(X7,formulas!$H$1:$I$6,2,FALSE),"")</f>
        <v>0.4</v>
      </c>
      <c r="Z7" s="814" t="str">
        <f>+IFERROR(VLOOKUP(V7&amp;X7,formulas!$C$2:$D$26,2,FALSE),"")</f>
        <v>Moderado</v>
      </c>
      <c r="AA7" s="1027">
        <f t="shared" si="6"/>
        <v>0.5</v>
      </c>
      <c r="AB7" s="1187" t="s">
        <v>1176</v>
      </c>
      <c r="AC7" s="582" t="s">
        <v>1184</v>
      </c>
      <c r="AD7" s="492" t="s">
        <v>72</v>
      </c>
      <c r="AE7" s="364">
        <f t="shared" si="0"/>
        <v>0.25</v>
      </c>
      <c r="AF7" s="492" t="s">
        <v>217</v>
      </c>
      <c r="AG7" s="364">
        <f t="shared" si="7"/>
        <v>0.15</v>
      </c>
      <c r="AH7" s="364">
        <f t="shared" si="8"/>
        <v>0.4</v>
      </c>
      <c r="AI7" s="765"/>
      <c r="AJ7" s="766" t="s">
        <v>39</v>
      </c>
      <c r="AK7" s="492" t="s">
        <v>1194</v>
      </c>
      <c r="AL7" s="368">
        <f t="shared" ref="AL7:AL15" si="11">+AA7*AH7</f>
        <v>0.2</v>
      </c>
      <c r="AM7" s="368">
        <f t="shared" ref="AM7:AM15" si="12">+AA7-AL7</f>
        <v>0.3</v>
      </c>
      <c r="AN7" s="814" t="str">
        <f>+IF(C7="Corrupción","Moderado",IF(AM8&lt;=25%,"Bajo",IF(AM8&lt;=50%,"Moderado",IF(AM8&lt;=75%,"Alto",IF(AM8&gt;75%,"Extremo","")))))</f>
        <v>Bajo</v>
      </c>
      <c r="AO7" s="1184" t="s">
        <v>74</v>
      </c>
      <c r="AP7" s="551">
        <v>1</v>
      </c>
      <c r="AQ7" s="552" t="s">
        <v>1203</v>
      </c>
      <c r="AR7" s="550" t="s">
        <v>1204</v>
      </c>
      <c r="AS7" s="746"/>
      <c r="AT7" s="746"/>
      <c r="AU7" s="746"/>
      <c r="AV7" s="537"/>
      <c r="AW7" s="537"/>
      <c r="AX7" s="537"/>
      <c r="AY7" s="537"/>
      <c r="AZ7" s="537"/>
      <c r="BA7" s="537"/>
      <c r="BB7" s="537"/>
      <c r="BC7" s="537"/>
      <c r="BD7" s="537"/>
      <c r="BE7" s="537"/>
      <c r="BF7" s="537"/>
      <c r="BG7" s="537"/>
    </row>
    <row r="8" spans="1:59" ht="97.9" customHeight="1" thickBot="1" x14ac:dyDescent="0.3">
      <c r="A8" s="953"/>
      <c r="B8" s="870"/>
      <c r="C8" s="870"/>
      <c r="D8" s="870"/>
      <c r="E8" s="870"/>
      <c r="F8" s="870"/>
      <c r="G8" s="1171"/>
      <c r="H8" s="870"/>
      <c r="I8" s="870"/>
      <c r="J8" s="827"/>
      <c r="K8" s="827"/>
      <c r="L8" s="807" t="str">
        <f t="shared" si="1"/>
        <v/>
      </c>
      <c r="M8" s="827"/>
      <c r="N8" s="807" t="str">
        <f t="shared" si="2"/>
        <v/>
      </c>
      <c r="O8" s="827"/>
      <c r="P8" s="807" t="str">
        <f t="shared" si="3"/>
        <v/>
      </c>
      <c r="Q8" s="827"/>
      <c r="R8" s="807" t="str">
        <f t="shared" si="4"/>
        <v/>
      </c>
      <c r="S8" s="825"/>
      <c r="T8" s="825"/>
      <c r="U8" s="807">
        <f t="shared" si="5"/>
        <v>0</v>
      </c>
      <c r="V8" s="906"/>
      <c r="W8" s="807" t="str">
        <f>+IFERROR(VLOOKUP(V8,formulas!$F$1:$G$6,2,FALSE),"")</f>
        <v/>
      </c>
      <c r="X8" s="815"/>
      <c r="Y8" s="807" t="str">
        <f>+IFERROR(VLOOKUP(X8,formulas!$H$1:$I$6,2,FALSE),"")</f>
        <v/>
      </c>
      <c r="Z8" s="815"/>
      <c r="AA8" s="807" t="str">
        <f t="shared" si="6"/>
        <v/>
      </c>
      <c r="AB8" s="1186"/>
      <c r="AC8" s="276" t="s">
        <v>1185</v>
      </c>
      <c r="AD8" s="275" t="s">
        <v>72</v>
      </c>
      <c r="AE8" s="222">
        <f t="shared" si="0"/>
        <v>0.25</v>
      </c>
      <c r="AF8" s="275" t="s">
        <v>217</v>
      </c>
      <c r="AG8" s="222">
        <f t="shared" si="7"/>
        <v>0.15</v>
      </c>
      <c r="AH8" s="222">
        <f t="shared" si="8"/>
        <v>0.4</v>
      </c>
      <c r="AI8" s="745"/>
      <c r="AJ8" s="764" t="s">
        <v>39</v>
      </c>
      <c r="AK8" s="275" t="s">
        <v>1195</v>
      </c>
      <c r="AL8" s="277">
        <f>+AM7*AH8</f>
        <v>0.12</v>
      </c>
      <c r="AM8" s="277">
        <f>+AM7-AL8</f>
        <v>0.18</v>
      </c>
      <c r="AN8" s="815"/>
      <c r="AO8" s="809"/>
      <c r="AP8" s="498">
        <v>2</v>
      </c>
      <c r="AQ8" s="553" t="s">
        <v>1205</v>
      </c>
      <c r="AR8" s="276" t="s">
        <v>1206</v>
      </c>
      <c r="AS8" s="745"/>
      <c r="AT8" s="745"/>
      <c r="AU8" s="745"/>
      <c r="AV8" s="535"/>
      <c r="AW8" s="535"/>
      <c r="AX8" s="535"/>
      <c r="AY8" s="535"/>
      <c r="AZ8" s="535"/>
      <c r="BA8" s="535"/>
      <c r="BB8" s="535"/>
      <c r="BC8" s="535"/>
      <c r="BD8" s="535"/>
      <c r="BE8" s="535"/>
      <c r="BF8" s="535"/>
      <c r="BG8" s="535"/>
    </row>
    <row r="9" spans="1:59" ht="97.9" customHeight="1" x14ac:dyDescent="0.25">
      <c r="A9" s="1176" t="s">
        <v>66</v>
      </c>
      <c r="B9" s="869" t="s">
        <v>89</v>
      </c>
      <c r="C9" s="869" t="s">
        <v>116</v>
      </c>
      <c r="D9" s="869" t="s">
        <v>105</v>
      </c>
      <c r="E9" s="869" t="s">
        <v>111</v>
      </c>
      <c r="F9" s="1178" t="s">
        <v>1163</v>
      </c>
      <c r="G9" s="1182" t="s">
        <v>1164</v>
      </c>
      <c r="H9" s="1178" t="s">
        <v>1165</v>
      </c>
      <c r="I9" s="869" t="s">
        <v>1166</v>
      </c>
      <c r="J9" s="826" t="s">
        <v>81</v>
      </c>
      <c r="K9" s="826">
        <v>1</v>
      </c>
      <c r="L9" s="806">
        <f t="shared" si="1"/>
        <v>8.3333333333333329E-2</v>
      </c>
      <c r="M9" s="826" t="s">
        <v>45</v>
      </c>
      <c r="N9" s="806">
        <f t="shared" si="2"/>
        <v>0.2</v>
      </c>
      <c r="O9" s="826" t="s">
        <v>63</v>
      </c>
      <c r="P9" s="806">
        <f t="shared" si="3"/>
        <v>0.4</v>
      </c>
      <c r="Q9" s="826" t="s">
        <v>47</v>
      </c>
      <c r="R9" s="806">
        <f t="shared" si="4"/>
        <v>0.2</v>
      </c>
      <c r="S9" s="1026" t="s">
        <v>88</v>
      </c>
      <c r="T9" s="1026" t="s">
        <v>60</v>
      </c>
      <c r="U9" s="1027">
        <f t="shared" si="5"/>
        <v>0.4</v>
      </c>
      <c r="V9" s="905" t="str">
        <f t="shared" si="9"/>
        <v>Muy baja</v>
      </c>
      <c r="W9" s="1027">
        <f>+IFERROR(VLOOKUP(V9,formulas!$F$1:$G$6,2,FALSE),"")</f>
        <v>0.2</v>
      </c>
      <c r="X9" s="814" t="str">
        <f t="shared" si="10"/>
        <v>Menor</v>
      </c>
      <c r="Y9" s="1027">
        <f>+IFERROR(VLOOKUP(X9,formulas!$H$1:$I$6,2,FALSE),"")</f>
        <v>0.4</v>
      </c>
      <c r="Z9" s="814" t="str">
        <f>+IFERROR(VLOOKUP(V9&amp;X9,formulas!$C$2:$D$26,2,FALSE),"")</f>
        <v>Bajo</v>
      </c>
      <c r="AA9" s="1027">
        <f t="shared" si="6"/>
        <v>0.25</v>
      </c>
      <c r="AB9" s="1187" t="s">
        <v>1177</v>
      </c>
      <c r="AC9" s="582" t="s">
        <v>1186</v>
      </c>
      <c r="AD9" s="492" t="s">
        <v>72</v>
      </c>
      <c r="AE9" s="364">
        <f t="shared" si="0"/>
        <v>0.25</v>
      </c>
      <c r="AF9" s="492" t="s">
        <v>217</v>
      </c>
      <c r="AG9" s="364">
        <f t="shared" si="7"/>
        <v>0.15</v>
      </c>
      <c r="AH9" s="364">
        <f t="shared" si="8"/>
        <v>0.4</v>
      </c>
      <c r="AI9" s="765"/>
      <c r="AJ9" s="767" t="s">
        <v>56</v>
      </c>
      <c r="AK9" s="492" t="s">
        <v>1196</v>
      </c>
      <c r="AL9" s="368">
        <f t="shared" si="11"/>
        <v>0.1</v>
      </c>
      <c r="AM9" s="368">
        <f t="shared" si="12"/>
        <v>0.15</v>
      </c>
      <c r="AN9" s="814" t="str">
        <f>+IF(C9="Corrupción","Moderado",IF(AM10&lt;=25%,"Bajo",IF(AM10&lt;=50%,"Moderado",IF(AM10&lt;=75%,"Alto",IF(AM10&gt;75%,"Extremo","")))))</f>
        <v>Bajo</v>
      </c>
      <c r="AO9" s="1184" t="s">
        <v>74</v>
      </c>
      <c r="AP9" s="551">
        <v>1</v>
      </c>
      <c r="AQ9" s="552" t="s">
        <v>1207</v>
      </c>
      <c r="AR9" s="554" t="s">
        <v>1208</v>
      </c>
      <c r="AS9" s="746"/>
      <c r="AT9" s="746"/>
      <c r="AU9" s="746"/>
      <c r="AV9" s="537"/>
      <c r="AW9" s="537"/>
      <c r="AX9" s="537"/>
      <c r="AY9" s="537"/>
      <c r="AZ9" s="537"/>
      <c r="BA9" s="537"/>
      <c r="BB9" s="537"/>
      <c r="BC9" s="537"/>
      <c r="BD9" s="537"/>
      <c r="BE9" s="537"/>
      <c r="BF9" s="537"/>
      <c r="BG9" s="537"/>
    </row>
    <row r="10" spans="1:59" ht="97.9" customHeight="1" thickBot="1" x14ac:dyDescent="0.3">
      <c r="A10" s="953"/>
      <c r="B10" s="870"/>
      <c r="C10" s="870"/>
      <c r="D10" s="870"/>
      <c r="E10" s="870"/>
      <c r="F10" s="1155"/>
      <c r="G10" s="1183"/>
      <c r="H10" s="1155"/>
      <c r="I10" s="870"/>
      <c r="J10" s="827"/>
      <c r="K10" s="827"/>
      <c r="L10" s="807" t="str">
        <f t="shared" si="1"/>
        <v/>
      </c>
      <c r="M10" s="827"/>
      <c r="N10" s="807" t="str">
        <f t="shared" si="2"/>
        <v/>
      </c>
      <c r="O10" s="827"/>
      <c r="P10" s="807" t="str">
        <f t="shared" si="3"/>
        <v/>
      </c>
      <c r="Q10" s="827"/>
      <c r="R10" s="807" t="str">
        <f t="shared" si="4"/>
        <v/>
      </c>
      <c r="S10" s="825"/>
      <c r="T10" s="825"/>
      <c r="U10" s="807">
        <f t="shared" si="5"/>
        <v>0</v>
      </c>
      <c r="V10" s="906"/>
      <c r="W10" s="807" t="str">
        <f>+IFERROR(VLOOKUP(V10,formulas!$F$1:$G$6,2,FALSE),"")</f>
        <v/>
      </c>
      <c r="X10" s="815"/>
      <c r="Y10" s="807" t="str">
        <f>+IFERROR(VLOOKUP(X10,formulas!$H$1:$I$6,2,FALSE),"")</f>
        <v/>
      </c>
      <c r="Z10" s="815"/>
      <c r="AA10" s="807" t="str">
        <f t="shared" si="6"/>
        <v/>
      </c>
      <c r="AB10" s="1186"/>
      <c r="AC10" s="276" t="s">
        <v>1187</v>
      </c>
      <c r="AD10" s="275" t="s">
        <v>72</v>
      </c>
      <c r="AE10" s="222">
        <f t="shared" si="0"/>
        <v>0.25</v>
      </c>
      <c r="AF10" s="275" t="s">
        <v>217</v>
      </c>
      <c r="AG10" s="222">
        <f t="shared" si="7"/>
        <v>0.15</v>
      </c>
      <c r="AH10" s="222">
        <f t="shared" si="8"/>
        <v>0.4</v>
      </c>
      <c r="AI10" s="745"/>
      <c r="AJ10" s="768" t="s">
        <v>56</v>
      </c>
      <c r="AK10" s="275" t="s">
        <v>1196</v>
      </c>
      <c r="AL10" s="277">
        <f>+AM9*AH10</f>
        <v>0.06</v>
      </c>
      <c r="AM10" s="277">
        <f>+AM9-AL10</f>
        <v>0.09</v>
      </c>
      <c r="AN10" s="815"/>
      <c r="AO10" s="809"/>
      <c r="AP10" s="498">
        <v>2</v>
      </c>
      <c r="AQ10" s="276" t="s">
        <v>1209</v>
      </c>
      <c r="AR10" s="555" t="s">
        <v>1210</v>
      </c>
      <c r="AS10" s="745"/>
      <c r="AT10" s="745"/>
      <c r="AU10" s="745"/>
      <c r="AV10" s="535"/>
      <c r="AW10" s="535"/>
      <c r="AX10" s="535"/>
      <c r="AY10" s="535"/>
      <c r="AZ10" s="535"/>
      <c r="BA10" s="535"/>
      <c r="BB10" s="535"/>
      <c r="BC10" s="535"/>
      <c r="BD10" s="535"/>
      <c r="BE10" s="535"/>
      <c r="BF10" s="535"/>
      <c r="BG10" s="535"/>
    </row>
    <row r="11" spans="1:59" ht="97.9" customHeight="1" thickBot="1" x14ac:dyDescent="0.3">
      <c r="A11" s="229" t="s">
        <v>219</v>
      </c>
      <c r="B11" s="230" t="s">
        <v>89</v>
      </c>
      <c r="C11" s="230" t="s">
        <v>107</v>
      </c>
      <c r="D11" s="230" t="s">
        <v>94</v>
      </c>
      <c r="E11" s="289" t="s">
        <v>51</v>
      </c>
      <c r="F11" s="289" t="s">
        <v>478</v>
      </c>
      <c r="G11" s="289" t="s">
        <v>479</v>
      </c>
      <c r="H11" s="289" t="s">
        <v>1167</v>
      </c>
      <c r="I11" s="289" t="s">
        <v>481</v>
      </c>
      <c r="J11" s="230" t="s">
        <v>81</v>
      </c>
      <c r="K11" s="230">
        <v>1</v>
      </c>
      <c r="L11" s="279">
        <f t="shared" si="1"/>
        <v>8.3333333333333329E-2</v>
      </c>
      <c r="M11" s="230" t="s">
        <v>88</v>
      </c>
      <c r="N11" s="279">
        <f t="shared" si="2"/>
        <v>0</v>
      </c>
      <c r="O11" s="230" t="s">
        <v>79</v>
      </c>
      <c r="P11" s="279">
        <f t="shared" si="3"/>
        <v>0.6</v>
      </c>
      <c r="Q11" s="230" t="s">
        <v>88</v>
      </c>
      <c r="R11" s="279">
        <f t="shared" si="4"/>
        <v>0</v>
      </c>
      <c r="S11" s="215" t="s">
        <v>75</v>
      </c>
      <c r="T11" s="215" t="s">
        <v>60</v>
      </c>
      <c r="U11" s="333">
        <f t="shared" si="5"/>
        <v>0.6</v>
      </c>
      <c r="V11" s="565" t="str">
        <f t="shared" si="9"/>
        <v>Muy baja</v>
      </c>
      <c r="W11" s="333">
        <f>+IFERROR(VLOOKUP(V11,formulas!$F$1:$G$6,2,FALSE),"")</f>
        <v>0.2</v>
      </c>
      <c r="X11" s="471" t="str">
        <f t="shared" si="10"/>
        <v>Moderado</v>
      </c>
      <c r="Y11" s="333">
        <f>+IFERROR(VLOOKUP(X11,formulas!$H$1:$I$6,2,FALSE),"")</f>
        <v>0.6</v>
      </c>
      <c r="Z11" s="471" t="str">
        <f>+IFERROR(VLOOKUP(V11&amp;X11,formulas!$C$2:$D$26,2,FALSE),"")</f>
        <v>Moderado</v>
      </c>
      <c r="AA11" s="333">
        <f t="shared" si="6"/>
        <v>0.5</v>
      </c>
      <c r="AB11" s="575" t="s">
        <v>498</v>
      </c>
      <c r="AC11" s="581" t="s">
        <v>1256</v>
      </c>
      <c r="AD11" s="216" t="s">
        <v>72</v>
      </c>
      <c r="AE11" s="332">
        <f t="shared" si="0"/>
        <v>0.25</v>
      </c>
      <c r="AF11" s="333" t="s">
        <v>217</v>
      </c>
      <c r="AG11" s="332">
        <f t="shared" si="7"/>
        <v>0.15</v>
      </c>
      <c r="AH11" s="332">
        <f t="shared" si="8"/>
        <v>0.4</v>
      </c>
      <c r="AI11" s="769"/>
      <c r="AJ11" s="662" t="s">
        <v>39</v>
      </c>
      <c r="AK11" s="217" t="s">
        <v>634</v>
      </c>
      <c r="AL11" s="334">
        <f t="shared" si="11"/>
        <v>0.2</v>
      </c>
      <c r="AM11" s="334">
        <f t="shared" si="12"/>
        <v>0.3</v>
      </c>
      <c r="AN11" s="471" t="str">
        <f t="shared" ref="AN11:AN15" si="13">+IF(C11="Corrupción","Moderado",IF(AM11&lt;=25%,"Bajo",IF(AM11&lt;=50%,"Moderado",IF(AM11&lt;=75%,"Alto",IF(AM11&gt;75%,"Extremo","")))))</f>
        <v>Moderado</v>
      </c>
      <c r="AO11" s="471" t="s">
        <v>74</v>
      </c>
      <c r="AP11" s="229">
        <v>1</v>
      </c>
      <c r="AQ11" s="556" t="s">
        <v>1211</v>
      </c>
      <c r="AR11" s="557" t="s">
        <v>1212</v>
      </c>
      <c r="AS11" s="747"/>
      <c r="AT11" s="747"/>
      <c r="AU11" s="747"/>
      <c r="AV11" s="539"/>
      <c r="AW11" s="539"/>
      <c r="AX11" s="539"/>
      <c r="AY11" s="539"/>
      <c r="AZ11" s="539"/>
      <c r="BA11" s="539"/>
      <c r="BB11" s="539"/>
      <c r="BC11" s="539"/>
      <c r="BD11" s="539"/>
      <c r="BE11" s="539"/>
      <c r="BF11" s="539"/>
      <c r="BG11" s="539"/>
    </row>
    <row r="12" spans="1:59" ht="97.9" customHeight="1" x14ac:dyDescent="0.25">
      <c r="A12" s="823" t="s">
        <v>219</v>
      </c>
      <c r="B12" s="826" t="s">
        <v>89</v>
      </c>
      <c r="C12" s="826" t="s">
        <v>1073</v>
      </c>
      <c r="D12" s="826" t="s">
        <v>569</v>
      </c>
      <c r="E12" s="869" t="s">
        <v>111</v>
      </c>
      <c r="F12" s="285" t="s">
        <v>1168</v>
      </c>
      <c r="G12" s="869" t="s">
        <v>1169</v>
      </c>
      <c r="H12" s="869" t="s">
        <v>1170</v>
      </c>
      <c r="I12" s="869" t="s">
        <v>1171</v>
      </c>
      <c r="J12" s="826" t="s">
        <v>81</v>
      </c>
      <c r="K12" s="826">
        <v>1</v>
      </c>
      <c r="L12" s="806">
        <f t="shared" si="1"/>
        <v>8.3333333333333329E-2</v>
      </c>
      <c r="M12" s="826" t="s">
        <v>88</v>
      </c>
      <c r="N12" s="806">
        <f t="shared" si="2"/>
        <v>0</v>
      </c>
      <c r="O12" s="1156" t="s">
        <v>79</v>
      </c>
      <c r="P12" s="806">
        <f t="shared" si="3"/>
        <v>0.6</v>
      </c>
      <c r="Q12" s="826" t="s">
        <v>88</v>
      </c>
      <c r="R12" s="806">
        <f t="shared" si="4"/>
        <v>0</v>
      </c>
      <c r="S12" s="823" t="s">
        <v>87</v>
      </c>
      <c r="T12" s="823" t="s">
        <v>43</v>
      </c>
      <c r="U12" s="806">
        <f t="shared" si="5"/>
        <v>0.6</v>
      </c>
      <c r="V12" s="904" t="str">
        <f t="shared" si="9"/>
        <v>Muy baja</v>
      </c>
      <c r="W12" s="806">
        <f>+IFERROR(VLOOKUP(V12,formulas!$F$1:$G$6,2,FALSE),"")</f>
        <v>0.2</v>
      </c>
      <c r="X12" s="813" t="str">
        <f t="shared" si="10"/>
        <v>Moderado</v>
      </c>
      <c r="Y12" s="806">
        <f>+IFERROR(VLOOKUP(X12,formulas!$H$1:$I$6,2,FALSE),"")</f>
        <v>0.6</v>
      </c>
      <c r="Z12" s="813" t="str">
        <f>+IFERROR(VLOOKUP(V12&amp;X12,formulas!$C$2:$D$26,2,FALSE),"")</f>
        <v>Moderado</v>
      </c>
      <c r="AA12" s="806">
        <f t="shared" si="6"/>
        <v>0.5</v>
      </c>
      <c r="AB12" s="1188" t="s">
        <v>1178</v>
      </c>
      <c r="AC12" s="550" t="s">
        <v>1188</v>
      </c>
      <c r="AD12" s="235" t="s">
        <v>72</v>
      </c>
      <c r="AE12" s="225">
        <f t="shared" si="0"/>
        <v>0.25</v>
      </c>
      <c r="AF12" s="235" t="s">
        <v>217</v>
      </c>
      <c r="AG12" s="225">
        <f t="shared" si="7"/>
        <v>0.15</v>
      </c>
      <c r="AH12" s="225">
        <f t="shared" si="8"/>
        <v>0.4</v>
      </c>
      <c r="AI12" s="656" t="s">
        <v>218</v>
      </c>
      <c r="AJ12" s="746"/>
      <c r="AK12" s="285" t="s">
        <v>1197</v>
      </c>
      <c r="AL12" s="283">
        <f t="shared" si="11"/>
        <v>0.2</v>
      </c>
      <c r="AM12" s="283">
        <f t="shared" si="12"/>
        <v>0.3</v>
      </c>
      <c r="AN12" s="813" t="str">
        <f>+IF(C12="Corrupción","Moderado",IF(AM13&lt;=25%,"Bajo",IF(AM13&lt;=50%,"Moderado",IF(AM13&lt;=75%,"Alto",IF(AM13&gt;75%,"Extremo","")))))</f>
        <v>Bajo</v>
      </c>
      <c r="AO12" s="808" t="s">
        <v>74</v>
      </c>
      <c r="AP12" s="295"/>
      <c r="AQ12" s="558" t="s">
        <v>1213</v>
      </c>
      <c r="AR12" s="558" t="s">
        <v>1214</v>
      </c>
      <c r="AS12" s="746"/>
      <c r="AT12" s="746"/>
      <c r="AU12" s="746"/>
      <c r="AV12" s="537"/>
      <c r="AW12" s="537"/>
      <c r="AX12" s="537"/>
      <c r="AY12" s="537"/>
      <c r="AZ12" s="537"/>
      <c r="BA12" s="537"/>
      <c r="BB12" s="537"/>
      <c r="BC12" s="537"/>
      <c r="BD12" s="537"/>
      <c r="BE12" s="537"/>
      <c r="BF12" s="537"/>
      <c r="BG12" s="537"/>
    </row>
    <row r="13" spans="1:59" ht="97.9" customHeight="1" thickBot="1" x14ac:dyDescent="0.3">
      <c r="A13" s="825"/>
      <c r="B13" s="827"/>
      <c r="C13" s="827"/>
      <c r="D13" s="827"/>
      <c r="E13" s="870"/>
      <c r="F13" s="275" t="s">
        <v>1172</v>
      </c>
      <c r="G13" s="870"/>
      <c r="H13" s="870"/>
      <c r="I13" s="870"/>
      <c r="J13" s="827"/>
      <c r="K13" s="827"/>
      <c r="L13" s="807" t="str">
        <f t="shared" si="1"/>
        <v/>
      </c>
      <c r="M13" s="827"/>
      <c r="N13" s="807" t="str">
        <f t="shared" si="2"/>
        <v/>
      </c>
      <c r="O13" s="1157"/>
      <c r="P13" s="807" t="str">
        <f t="shared" si="3"/>
        <v/>
      </c>
      <c r="Q13" s="827"/>
      <c r="R13" s="807" t="str">
        <f t="shared" si="4"/>
        <v/>
      </c>
      <c r="S13" s="825"/>
      <c r="T13" s="825"/>
      <c r="U13" s="807">
        <f t="shared" si="5"/>
        <v>0</v>
      </c>
      <c r="V13" s="906"/>
      <c r="W13" s="807" t="str">
        <f>+IFERROR(VLOOKUP(V13,formulas!$F$1:$G$6,2,FALSE),"")</f>
        <v/>
      </c>
      <c r="X13" s="815"/>
      <c r="Y13" s="807" t="str">
        <f>+IFERROR(VLOOKUP(X13,formulas!$H$1:$I$6,2,FALSE),"")</f>
        <v/>
      </c>
      <c r="Z13" s="815"/>
      <c r="AA13" s="807" t="str">
        <f t="shared" si="6"/>
        <v/>
      </c>
      <c r="AB13" s="1189"/>
      <c r="AC13" s="276" t="s">
        <v>1189</v>
      </c>
      <c r="AD13" s="223" t="s">
        <v>54</v>
      </c>
      <c r="AE13" s="222">
        <f t="shared" si="0"/>
        <v>0.15</v>
      </c>
      <c r="AF13" s="223" t="s">
        <v>217</v>
      </c>
      <c r="AG13" s="222">
        <f t="shared" si="7"/>
        <v>0.15</v>
      </c>
      <c r="AH13" s="222">
        <f t="shared" si="8"/>
        <v>0.3</v>
      </c>
      <c r="AI13" s="654" t="s">
        <v>218</v>
      </c>
      <c r="AJ13" s="745"/>
      <c r="AK13" s="275" t="s">
        <v>1198</v>
      </c>
      <c r="AL13" s="277">
        <f>+AM12*AH13</f>
        <v>0.09</v>
      </c>
      <c r="AM13" s="277">
        <f>+AM12-AL13</f>
        <v>0.21</v>
      </c>
      <c r="AN13" s="815"/>
      <c r="AO13" s="809"/>
      <c r="AP13" s="278"/>
      <c r="AQ13" s="559" t="s">
        <v>1257</v>
      </c>
      <c r="AR13" s="276" t="s">
        <v>1200</v>
      </c>
      <c r="AS13" s="745"/>
      <c r="AT13" s="745"/>
      <c r="AU13" s="745"/>
      <c r="AV13" s="535"/>
      <c r="AW13" s="535"/>
      <c r="AX13" s="535"/>
      <c r="AY13" s="535"/>
      <c r="AZ13" s="535"/>
      <c r="BA13" s="535"/>
      <c r="BB13" s="535"/>
      <c r="BC13" s="535"/>
      <c r="BD13" s="535"/>
      <c r="BE13" s="535"/>
      <c r="BF13" s="535"/>
      <c r="BG13" s="535"/>
    </row>
    <row r="14" spans="1:59" ht="97.9" customHeight="1" thickBot="1" x14ac:dyDescent="0.3">
      <c r="A14" s="229" t="s">
        <v>66</v>
      </c>
      <c r="B14" s="230" t="s">
        <v>486</v>
      </c>
      <c r="C14" s="230" t="s">
        <v>73</v>
      </c>
      <c r="D14" s="230" t="s">
        <v>94</v>
      </c>
      <c r="E14" s="230" t="s">
        <v>95</v>
      </c>
      <c r="F14" s="556" t="s">
        <v>1173</v>
      </c>
      <c r="G14" s="290" t="s">
        <v>441</v>
      </c>
      <c r="H14" s="291" t="s">
        <v>488</v>
      </c>
      <c r="I14" s="289" t="s">
        <v>489</v>
      </c>
      <c r="J14" s="292" t="s">
        <v>110</v>
      </c>
      <c r="K14" s="289">
        <v>1</v>
      </c>
      <c r="L14" s="532">
        <f t="shared" si="1"/>
        <v>0.5</v>
      </c>
      <c r="M14" s="289" t="s">
        <v>62</v>
      </c>
      <c r="N14" s="532">
        <f t="shared" si="2"/>
        <v>0.4</v>
      </c>
      <c r="O14" s="293" t="s">
        <v>91</v>
      </c>
      <c r="P14" s="532">
        <f t="shared" si="3"/>
        <v>0.8</v>
      </c>
      <c r="Q14" s="289" t="s">
        <v>88</v>
      </c>
      <c r="R14" s="532">
        <f t="shared" si="4"/>
        <v>0</v>
      </c>
      <c r="S14" s="572" t="s">
        <v>75</v>
      </c>
      <c r="T14" s="572" t="s">
        <v>88</v>
      </c>
      <c r="U14" s="573">
        <f t="shared" si="5"/>
        <v>0.8</v>
      </c>
      <c r="V14" s="565" t="str">
        <f t="shared" si="9"/>
        <v>Media</v>
      </c>
      <c r="W14" s="573">
        <f>+IFERROR(VLOOKUP(V14,formulas!$F$1:$G$6,2,FALSE),"")</f>
        <v>0.6</v>
      </c>
      <c r="X14" s="471" t="str">
        <f t="shared" si="10"/>
        <v>Mayor</v>
      </c>
      <c r="Y14" s="573">
        <f>+IFERROR(VLOOKUP(X14,formulas!$H$1:$I$6,2,FALSE),"")</f>
        <v>0.8</v>
      </c>
      <c r="Z14" s="471" t="str">
        <f>+IFERROR(VLOOKUP(V14&amp;X14,formulas!$C$2:$D$26,2,FALSE),"")</f>
        <v>Alto</v>
      </c>
      <c r="AA14" s="573">
        <f t="shared" si="6"/>
        <v>0.75</v>
      </c>
      <c r="AB14" s="575" t="s">
        <v>1179</v>
      </c>
      <c r="AC14" s="579" t="s">
        <v>513</v>
      </c>
      <c r="AD14" s="217" t="s">
        <v>72</v>
      </c>
      <c r="AE14" s="332">
        <f t="shared" si="0"/>
        <v>0.25</v>
      </c>
      <c r="AF14" s="217" t="s">
        <v>217</v>
      </c>
      <c r="AG14" s="332">
        <f t="shared" si="7"/>
        <v>0.15</v>
      </c>
      <c r="AH14" s="332">
        <f t="shared" si="8"/>
        <v>0.4</v>
      </c>
      <c r="AI14" s="217" t="s">
        <v>218</v>
      </c>
      <c r="AJ14" s="217" t="s">
        <v>39</v>
      </c>
      <c r="AK14" s="217" t="s">
        <v>522</v>
      </c>
      <c r="AL14" s="334">
        <f t="shared" si="11"/>
        <v>0.30000000000000004</v>
      </c>
      <c r="AM14" s="334">
        <f t="shared" si="12"/>
        <v>0.44999999999999996</v>
      </c>
      <c r="AN14" s="471" t="str">
        <f t="shared" si="13"/>
        <v>Moderado</v>
      </c>
      <c r="AO14" s="471" t="s">
        <v>74</v>
      </c>
      <c r="AP14" s="215"/>
      <c r="AQ14" s="580" t="s">
        <v>1215</v>
      </c>
      <c r="AR14" s="560" t="s">
        <v>1216</v>
      </c>
      <c r="AS14" s="747"/>
      <c r="AT14" s="747"/>
      <c r="AU14" s="747"/>
      <c r="AV14" s="539"/>
      <c r="AW14" s="539"/>
      <c r="AX14" s="539"/>
      <c r="AY14" s="539"/>
      <c r="AZ14" s="539"/>
      <c r="BA14" s="539"/>
      <c r="BB14" s="539"/>
      <c r="BC14" s="539"/>
      <c r="BD14" s="539"/>
      <c r="BE14" s="539"/>
      <c r="BF14" s="539"/>
      <c r="BG14" s="539"/>
    </row>
    <row r="15" spans="1:59" ht="97.9" customHeight="1" thickBot="1" x14ac:dyDescent="0.3">
      <c r="A15" s="229" t="s">
        <v>219</v>
      </c>
      <c r="B15" s="230" t="s">
        <v>44</v>
      </c>
      <c r="C15" s="230" t="s">
        <v>107</v>
      </c>
      <c r="D15" s="230" t="s">
        <v>94</v>
      </c>
      <c r="E15" s="230" t="s">
        <v>51</v>
      </c>
      <c r="F15" s="556" t="s">
        <v>1174</v>
      </c>
      <c r="G15" s="230" t="s">
        <v>491</v>
      </c>
      <c r="H15" s="231" t="s">
        <v>492</v>
      </c>
      <c r="I15" s="230" t="s">
        <v>493</v>
      </c>
      <c r="J15" s="230" t="s">
        <v>81</v>
      </c>
      <c r="K15" s="230">
        <v>1</v>
      </c>
      <c r="L15" s="279">
        <f t="shared" si="1"/>
        <v>8.3333333333333329E-2</v>
      </c>
      <c r="M15" s="230" t="s">
        <v>88</v>
      </c>
      <c r="N15" s="279">
        <f t="shared" si="2"/>
        <v>0</v>
      </c>
      <c r="O15" s="230" t="s">
        <v>46</v>
      </c>
      <c r="P15" s="279">
        <f t="shared" si="3"/>
        <v>0.2</v>
      </c>
      <c r="Q15" s="230" t="s">
        <v>88</v>
      </c>
      <c r="R15" s="279">
        <f t="shared" si="4"/>
        <v>0</v>
      </c>
      <c r="S15" s="229" t="s">
        <v>75</v>
      </c>
      <c r="T15" s="215" t="s">
        <v>60</v>
      </c>
      <c r="U15" s="333">
        <f t="shared" si="5"/>
        <v>0.2</v>
      </c>
      <c r="V15" s="565" t="str">
        <f t="shared" si="9"/>
        <v>Muy baja</v>
      </c>
      <c r="W15" s="333">
        <f>+IFERROR(VLOOKUP(V15,formulas!$F$1:$G$6,2,FALSE),"")</f>
        <v>0.2</v>
      </c>
      <c r="X15" s="471" t="str">
        <f t="shared" si="10"/>
        <v>Leve</v>
      </c>
      <c r="Y15" s="333">
        <f>+IFERROR(VLOOKUP(X15,formulas!$H$1:$I$6,2,FALSE),"")</f>
        <v>0.2</v>
      </c>
      <c r="Z15" s="471" t="str">
        <f>+IFERROR(VLOOKUP(V15&amp;X15,formulas!$C$2:$D$26,2,FALSE),"")</f>
        <v>Bajo</v>
      </c>
      <c r="AA15" s="333">
        <f t="shared" si="6"/>
        <v>0.25</v>
      </c>
      <c r="AB15" s="575" t="s">
        <v>1180</v>
      </c>
      <c r="AC15" s="576" t="s">
        <v>1190</v>
      </c>
      <c r="AD15" s="216" t="s">
        <v>72</v>
      </c>
      <c r="AE15" s="332">
        <f t="shared" si="0"/>
        <v>0.25</v>
      </c>
      <c r="AF15" s="216" t="s">
        <v>451</v>
      </c>
      <c r="AG15" s="332">
        <f t="shared" si="7"/>
        <v>0.25</v>
      </c>
      <c r="AH15" s="332">
        <f t="shared" si="8"/>
        <v>0.5</v>
      </c>
      <c r="AI15" s="769"/>
      <c r="AJ15" s="216" t="s">
        <v>39</v>
      </c>
      <c r="AK15" s="216" t="s">
        <v>523</v>
      </c>
      <c r="AL15" s="334">
        <f t="shared" si="11"/>
        <v>0.125</v>
      </c>
      <c r="AM15" s="334">
        <f t="shared" si="12"/>
        <v>0.125</v>
      </c>
      <c r="AN15" s="471" t="str">
        <f t="shared" si="13"/>
        <v>Bajo</v>
      </c>
      <c r="AO15" s="471" t="s">
        <v>74</v>
      </c>
      <c r="AP15" s="577">
        <v>1</v>
      </c>
      <c r="AQ15" s="578" t="s">
        <v>1217</v>
      </c>
      <c r="AR15" s="556" t="s">
        <v>1218</v>
      </c>
      <c r="AS15" s="747"/>
      <c r="AT15" s="747"/>
      <c r="AU15" s="747"/>
      <c r="AV15" s="539"/>
      <c r="AW15" s="539"/>
      <c r="AX15" s="539"/>
      <c r="AY15" s="539"/>
      <c r="AZ15" s="539"/>
      <c r="BA15" s="539"/>
      <c r="BB15" s="539"/>
      <c r="BC15" s="539"/>
      <c r="BD15" s="539"/>
      <c r="BE15" s="539"/>
      <c r="BF15" s="539"/>
      <c r="BG15" s="539"/>
    </row>
  </sheetData>
  <mergeCells count="140">
    <mergeCell ref="AN12:AN13"/>
    <mergeCell ref="AO12:AO13"/>
    <mergeCell ref="AN4:AN6"/>
    <mergeCell ref="AO4:AO6"/>
    <mergeCell ref="AN7:AN8"/>
    <mergeCell ref="AO7:AO8"/>
    <mergeCell ref="AN9:AN10"/>
    <mergeCell ref="AO9:AO10"/>
    <mergeCell ref="AA4:AA6"/>
    <mergeCell ref="AA7:AA8"/>
    <mergeCell ref="AA9:AA10"/>
    <mergeCell ref="AA12:AA13"/>
    <mergeCell ref="AB4:AB6"/>
    <mergeCell ref="AB7:AB8"/>
    <mergeCell ref="AB9:AB10"/>
    <mergeCell ref="AB12:AB13"/>
    <mergeCell ref="Y4:Y6"/>
    <mergeCell ref="Y7:Y8"/>
    <mergeCell ref="Y9:Y10"/>
    <mergeCell ref="Y12:Y13"/>
    <mergeCell ref="Z4:Z6"/>
    <mergeCell ref="Z7:Z8"/>
    <mergeCell ref="Z9:Z10"/>
    <mergeCell ref="Z12:Z13"/>
    <mergeCell ref="W4:W6"/>
    <mergeCell ref="W7:W8"/>
    <mergeCell ref="W9:W10"/>
    <mergeCell ref="W12:W13"/>
    <mergeCell ref="X4:X6"/>
    <mergeCell ref="X7:X8"/>
    <mergeCell ref="X9:X10"/>
    <mergeCell ref="X12:X13"/>
    <mergeCell ref="U4:U6"/>
    <mergeCell ref="U7:U8"/>
    <mergeCell ref="U9:U10"/>
    <mergeCell ref="U12:U13"/>
    <mergeCell ref="V4:V6"/>
    <mergeCell ref="V7:V8"/>
    <mergeCell ref="V9:V10"/>
    <mergeCell ref="V12:V13"/>
    <mergeCell ref="P4:P6"/>
    <mergeCell ref="P7:P8"/>
    <mergeCell ref="P9:P10"/>
    <mergeCell ref="P12:P13"/>
    <mergeCell ref="R4:R6"/>
    <mergeCell ref="R7:R8"/>
    <mergeCell ref="R9:R10"/>
    <mergeCell ref="R12:R13"/>
    <mergeCell ref="N4:N6"/>
    <mergeCell ref="N7:N8"/>
    <mergeCell ref="N9:N10"/>
    <mergeCell ref="N12:N13"/>
    <mergeCell ref="S12:S13"/>
    <mergeCell ref="T12:T13"/>
    <mergeCell ref="Q4:Q6"/>
    <mergeCell ref="Q7:Q8"/>
    <mergeCell ref="Q9:Q10"/>
    <mergeCell ref="Q12:Q13"/>
    <mergeCell ref="O4:O6"/>
    <mergeCell ref="O7:O8"/>
    <mergeCell ref="O9:O10"/>
    <mergeCell ref="O12:O13"/>
    <mergeCell ref="S4:S6"/>
    <mergeCell ref="T4:T6"/>
    <mergeCell ref="S7:S8"/>
    <mergeCell ref="T7:T8"/>
    <mergeCell ref="S9:S10"/>
    <mergeCell ref="T9:T10"/>
    <mergeCell ref="G12:G13"/>
    <mergeCell ref="H12:H13"/>
    <mergeCell ref="I12:I13"/>
    <mergeCell ref="J12:J13"/>
    <mergeCell ref="K12:K13"/>
    <mergeCell ref="M4:M6"/>
    <mergeCell ref="M7:M8"/>
    <mergeCell ref="M9:M10"/>
    <mergeCell ref="M12:M13"/>
    <mergeCell ref="L4:L6"/>
    <mergeCell ref="G9:G10"/>
    <mergeCell ref="H9:H10"/>
    <mergeCell ref="I9:I10"/>
    <mergeCell ref="J9:J10"/>
    <mergeCell ref="K9:K10"/>
    <mergeCell ref="L7:L8"/>
    <mergeCell ref="L9:L10"/>
    <mergeCell ref="L12:L13"/>
    <mergeCell ref="A12:A13"/>
    <mergeCell ref="B12:B13"/>
    <mergeCell ref="C12:C13"/>
    <mergeCell ref="D12:D13"/>
    <mergeCell ref="E12:E13"/>
    <mergeCell ref="A9:A10"/>
    <mergeCell ref="B9:B10"/>
    <mergeCell ref="C9:C10"/>
    <mergeCell ref="D9:D10"/>
    <mergeCell ref="E9:E10"/>
    <mergeCell ref="F9:F10"/>
    <mergeCell ref="F7:F8"/>
    <mergeCell ref="G7:G8"/>
    <mergeCell ref="H7:H8"/>
    <mergeCell ref="I7:I8"/>
    <mergeCell ref="J7:J8"/>
    <mergeCell ref="K7:K8"/>
    <mergeCell ref="G4:G6"/>
    <mergeCell ref="H4:H6"/>
    <mergeCell ref="I4:I6"/>
    <mergeCell ref="J4:J6"/>
    <mergeCell ref="K4:K6"/>
    <mergeCell ref="F4:F6"/>
    <mergeCell ref="A7:A8"/>
    <mergeCell ref="B7:B8"/>
    <mergeCell ref="C7:C8"/>
    <mergeCell ref="D7:D8"/>
    <mergeCell ref="E7:E8"/>
    <mergeCell ref="A4:A6"/>
    <mergeCell ref="B4:B6"/>
    <mergeCell ref="C4:C6"/>
    <mergeCell ref="D4:D6"/>
    <mergeCell ref="E4:E6"/>
    <mergeCell ref="AU2:AU3"/>
    <mergeCell ref="AV2:AZ2"/>
    <mergeCell ref="BA2:BE2"/>
    <mergeCell ref="G3:H3"/>
    <mergeCell ref="AJ3:AK3"/>
    <mergeCell ref="AL2:AN3"/>
    <mergeCell ref="AO2:AO3"/>
    <mergeCell ref="AP2:AQ3"/>
    <mergeCell ref="AR2:AR3"/>
    <mergeCell ref="AS2:AS3"/>
    <mergeCell ref="AT2:AT3"/>
    <mergeCell ref="A1:T2"/>
    <mergeCell ref="U1:AB2"/>
    <mergeCell ref="AC1:AK1"/>
    <mergeCell ref="AM1:AO1"/>
    <mergeCell ref="AP1:AU1"/>
    <mergeCell ref="AV1:BE1"/>
    <mergeCell ref="AC2:AC3"/>
    <mergeCell ref="AD2:AG2"/>
    <mergeCell ref="AH2:AH3"/>
    <mergeCell ref="AI2:AK2"/>
  </mergeCells>
  <conditionalFormatting sqref="S4:T9">
    <cfRule type="cellIs" dxfId="92" priority="28" operator="equal">
      <formula>100%</formula>
    </cfRule>
    <cfRule type="cellIs" dxfId="91" priority="29" operator="equal">
      <formula>80%</formula>
    </cfRule>
    <cfRule type="cellIs" dxfId="90" priority="30" operator="equal">
      <formula>60%</formula>
    </cfRule>
    <cfRule type="cellIs" dxfId="89" priority="31" operator="equal">
      <formula>40%</formula>
    </cfRule>
    <cfRule type="cellIs" dxfId="88" priority="32" operator="equal">
      <formula>0.2</formula>
    </cfRule>
    <cfRule type="containsText" dxfId="87" priority="33" operator="containsText" text="Extremo">
      <formula>NOT(ISERROR(SEARCH("Extremo",S4)))</formula>
    </cfRule>
    <cfRule type="containsText" dxfId="86" priority="34" operator="containsText" text="Alto">
      <formula>NOT(ISERROR(SEARCH("Alto",S4)))</formula>
    </cfRule>
    <cfRule type="containsText" dxfId="85" priority="35" operator="containsText" text="Bajo">
      <formula>NOT(ISERROR(SEARCH("Bajo",S4)))</formula>
    </cfRule>
    <cfRule type="containsText" dxfId="84" priority="36" operator="containsText" text="Catastrófico">
      <formula>NOT(ISERROR(SEARCH("Catastrófico",S4)))</formula>
    </cfRule>
    <cfRule type="containsText" dxfId="83" priority="37" operator="containsText" text="Mayor">
      <formula>NOT(ISERROR(SEARCH("Mayor",S4)))</formula>
    </cfRule>
    <cfRule type="containsText" dxfId="82" priority="38" operator="containsText" text="Moderado">
      <formula>NOT(ISERROR(SEARCH("Moderado",S4)))</formula>
    </cfRule>
    <cfRule type="containsText" dxfId="81" priority="39" operator="containsText" text="Menor">
      <formula>NOT(ISERROR(SEARCH("Menor",S4)))</formula>
    </cfRule>
    <cfRule type="containsText" dxfId="80" priority="40" operator="containsText" text="Leve">
      <formula>NOT(ISERROR(SEARCH("Leve",S4)))</formula>
    </cfRule>
    <cfRule type="containsText" dxfId="79" priority="41" operator="containsText" text="Muy a">
      <formula>NOT(ISERROR(SEARCH("Muy a",S4)))</formula>
    </cfRule>
    <cfRule type="containsText" dxfId="78" priority="42" operator="containsText" text="Muy b">
      <formula>NOT(ISERROR(SEARCH("Muy b",S4)))</formula>
    </cfRule>
    <cfRule type="containsText" dxfId="77" priority="43" operator="containsText" text="Baja">
      <formula>NOT(ISERROR(SEARCH("Baja",S4)))</formula>
    </cfRule>
    <cfRule type="containsText" dxfId="76" priority="44" operator="containsText" text="Media">
      <formula>NOT(ISERROR(SEARCH("Media",S4)))</formula>
    </cfRule>
    <cfRule type="containsText" dxfId="75" priority="45" operator="containsText" text="Alta">
      <formula>NOT(ISERROR(SEARCH("Alta",S4)))</formula>
    </cfRule>
  </conditionalFormatting>
  <conditionalFormatting sqref="V4 V7 V9 V11:V12 V14:V15">
    <cfRule type="beginsWith" dxfId="74" priority="14" operator="beginsWith" text="Muy baja">
      <formula>LEFT(V4,LEN("Muy baja"))="Muy baja"</formula>
    </cfRule>
    <cfRule type="containsText" dxfId="73" priority="15" operator="containsText" text="Muy alta">
      <formula>NOT(ISERROR(SEARCH("Muy alta",V4)))</formula>
    </cfRule>
    <cfRule type="containsText" dxfId="72" priority="16" operator="containsText" text="Alta">
      <formula>NOT(ISERROR(SEARCH("Alta",V4)))</formula>
    </cfRule>
    <cfRule type="containsText" dxfId="71" priority="17" operator="containsText" text="Media">
      <formula>NOT(ISERROR(SEARCH("Media",V4)))</formula>
    </cfRule>
    <cfRule type="containsText" dxfId="70" priority="18" operator="containsText" text="Baja">
      <formula>NOT(ISERROR(SEARCH("Baja",V4)))</formula>
    </cfRule>
  </conditionalFormatting>
  <conditionalFormatting sqref="X4 X7 X9 X11:X12 X14:X15">
    <cfRule type="containsText" dxfId="69" priority="9" operator="containsText" text="Catastrófico">
      <formula>NOT(ISERROR(SEARCH("Catastrófico",X4)))</formula>
    </cfRule>
    <cfRule type="containsText" dxfId="68" priority="10" operator="containsText" text="Mayor">
      <formula>NOT(ISERROR(SEARCH("Mayor",X4)))</formula>
    </cfRule>
    <cfRule type="containsText" dxfId="67" priority="11" operator="containsText" text="Moderado">
      <formula>NOT(ISERROR(SEARCH("Moderado",X4)))</formula>
    </cfRule>
    <cfRule type="containsText" dxfId="66" priority="12" operator="containsText" text="Menor">
      <formula>NOT(ISERROR(SEARCH("Menor",X4)))</formula>
    </cfRule>
    <cfRule type="containsText" dxfId="65" priority="13" operator="containsText" text="Leve">
      <formula>NOT(ISERROR(SEARCH("Leve",X4)))</formula>
    </cfRule>
  </conditionalFormatting>
  <conditionalFormatting sqref="Z4 Z7 Z9 Z11:Z12 Z14:Z15">
    <cfRule type="containsText" dxfId="64" priority="5" operator="containsText" text="Alto">
      <formula>NOT(ISERROR(SEARCH("Alto",Z4)))</formula>
    </cfRule>
    <cfRule type="containsText" dxfId="63" priority="6" operator="containsText" text="Moderado">
      <formula>NOT(ISERROR(SEARCH("Moderado",Z4)))</formula>
    </cfRule>
    <cfRule type="containsText" dxfId="62" priority="7" operator="containsText" text="Extremo">
      <formula>NOT(ISERROR(SEARCH("Extremo",Z4)))</formula>
    </cfRule>
    <cfRule type="containsText" dxfId="61" priority="8" operator="containsText" text="Bajo">
      <formula>NOT(ISERROR(SEARCH("Bajo",Z4)))</formula>
    </cfRule>
  </conditionalFormatting>
  <conditionalFormatting sqref="AI4 AJ11:AK11 AK12 AI12:AI14">
    <cfRule type="containsText" dxfId="60" priority="49" operator="containsText" text="BAJA">
      <formula>NOT(ISERROR(SEARCH("BAJA",AI4)))</formula>
    </cfRule>
    <cfRule type="containsText" dxfId="59" priority="50" operator="containsText" text="MEDIA">
      <formula>NOT(ISERROR(SEARCH("MEDIA",AI4)))</formula>
    </cfRule>
    <cfRule type="containsText" dxfId="58" priority="51" operator="containsText" text="ALTA">
      <formula>NOT(ISERROR(SEARCH("ALTA",AI4)))</formula>
    </cfRule>
  </conditionalFormatting>
  <conditionalFormatting sqref="AN4 AN7 AN9 AN11:AN12 AN14:AN15">
    <cfRule type="containsText" dxfId="57" priority="1" operator="containsText" text="Extremo">
      <formula>NOT(ISERROR(SEARCH("Extremo",AN4)))</formula>
    </cfRule>
    <cfRule type="containsText" dxfId="56" priority="2" operator="containsText" text="Alto">
      <formula>NOT(ISERROR(SEARCH("Alto",AN4)))</formula>
    </cfRule>
    <cfRule type="containsText" dxfId="55" priority="3" operator="containsText" text="Moderado">
      <formula>NOT(ISERROR(SEARCH("Moderado",AN4)))</formula>
    </cfRule>
    <cfRule type="containsText" dxfId="54" priority="4" operator="containsText" text="Bajo">
      <formula>NOT(ISERROR(SEARCH("Bajo",AN4)))</formula>
    </cfRule>
  </conditionalFormatting>
  <conditionalFormatting sqref="AP11">
    <cfRule type="containsText" dxfId="53" priority="19" operator="containsText" text="BAJA">
      <formula>NOT(ISERROR(SEARCH("BAJA",AP11)))</formula>
    </cfRule>
    <cfRule type="containsText" dxfId="52" priority="20" operator="containsText" text="MEDIA">
      <formula>NOT(ISERROR(SEARCH("MEDIA",AP11)))</formula>
    </cfRule>
    <cfRule type="containsText" dxfId="51" priority="21" operator="containsText" text="ALTA">
      <formula>NOT(ISERROR(SEARCH("ALTA",AP11)))</formula>
    </cfRule>
  </conditionalFormatting>
  <dataValidations count="3">
    <dataValidation type="list" allowBlank="1" showInputMessage="1" showErrorMessage="1" sqref="A4:A15">
      <formula1>"SI,NO"</formula1>
    </dataValidation>
    <dataValidation type="list" allowBlank="1" showInputMessage="1" showErrorMessage="1" sqref="AF4:AF15">
      <formula1>"Manual,Automático"</formula1>
    </dataValidation>
    <dataValidation type="list" allowBlank="1" showInputMessage="1" showErrorMessage="1" sqref="AI4:AI15">
      <formula1>"Confiable,No confiable"</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12">
        <x14:dataValidation type="list" allowBlank="1" showInputMessage="1" showErrorMessage="1">
          <x14:formula1>
            <xm:f>Listas!$M$2:$M$15</xm:f>
          </x14:formula1>
          <xm:sqref>B4:B15</xm:sqref>
        </x14:dataValidation>
        <x14:dataValidation type="list" allowBlank="1" showInputMessage="1" showErrorMessage="1">
          <x14:formula1>
            <xm:f>Listas!$G$2:$G$13</xm:f>
          </x14:formula1>
          <xm:sqref>C4:C15</xm:sqref>
        </x14:dataValidation>
        <x14:dataValidation type="list" allowBlank="1" showInputMessage="1" showErrorMessage="1">
          <x14:formula1>
            <xm:f>Listas!$B$2:$B$7</xm:f>
          </x14:formula1>
          <xm:sqref>D4:D15</xm:sqref>
        </x14:dataValidation>
        <x14:dataValidation type="list" allowBlank="1" showInputMessage="1" showErrorMessage="1">
          <x14:formula1>
            <xm:f>Listas!$C$2:$C$9</xm:f>
          </x14:formula1>
          <xm:sqref>E4:E15</xm:sqref>
        </x14:dataValidation>
        <x14:dataValidation type="list" allowBlank="1" showInputMessage="1" showErrorMessage="1">
          <x14:formula1>
            <xm:f>Listas!$Q$2:$Q$8</xm:f>
          </x14:formula1>
          <xm:sqref>J4:J15</xm:sqref>
        </x14:dataValidation>
        <x14:dataValidation type="list" allowBlank="1" showInputMessage="1" showErrorMessage="1">
          <x14:formula1>
            <xm:f>Listas!$N$2:$N$7</xm:f>
          </x14:formula1>
          <xm:sqref>M4:M15</xm:sqref>
        </x14:dataValidation>
        <x14:dataValidation type="list" allowBlank="1" showInputMessage="1" showErrorMessage="1">
          <x14:formula1>
            <xm:f>Listas!$O$2:$O$7</xm:f>
          </x14:formula1>
          <xm:sqref>O4:O15</xm:sqref>
        </x14:dataValidation>
        <x14:dataValidation type="list" allowBlank="1" showInputMessage="1" showErrorMessage="1">
          <x14:formula1>
            <xm:f>Listas!$P$2:$P$7</xm:f>
          </x14:formula1>
          <xm:sqref>Q4:Q15</xm:sqref>
        </x14:dataValidation>
        <x14:dataValidation type="list" allowBlank="1" showInputMessage="1" showErrorMessage="1">
          <x14:formula1>
            <xm:f>Listas!$K$2:$K$8</xm:f>
          </x14:formula1>
          <xm:sqref>S4:S15</xm:sqref>
        </x14:dataValidation>
        <x14:dataValidation type="list" allowBlank="1" showInputMessage="1" showErrorMessage="1">
          <x14:formula1>
            <xm:f>Listas!$L$2:$L$6</xm:f>
          </x14:formula1>
          <xm:sqref>T4:T15</xm:sqref>
        </x14:dataValidation>
        <x14:dataValidation type="list" allowBlank="1" showInputMessage="1" showErrorMessage="1">
          <x14:formula1>
            <xm:f>Listas!$F$2:$F$4</xm:f>
          </x14:formula1>
          <xm:sqref>AD4:AD15</xm:sqref>
        </x14:dataValidation>
        <x14:dataValidation type="list" allowBlank="1" showInputMessage="1" showErrorMessage="1">
          <x14:formula1>
            <xm:f>Listas!$H$2:$H$3</xm:f>
          </x14:formula1>
          <xm:sqref>AJ4:AJ15</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G12"/>
  <sheetViews>
    <sheetView topLeftCell="I1" zoomScale="25" zoomScaleNormal="25" workbookViewId="0">
      <selection activeCell="AU4" sqref="AU4"/>
    </sheetView>
  </sheetViews>
  <sheetFormatPr baseColWidth="10" defaultRowHeight="15" x14ac:dyDescent="0.25"/>
  <cols>
    <col min="2" max="2" width="22.7109375" customWidth="1"/>
    <col min="4" max="4" width="15.140625" customWidth="1"/>
    <col min="5" max="5" width="16.85546875" customWidth="1"/>
    <col min="6" max="6" width="31.5703125" customWidth="1"/>
    <col min="8" max="8" width="23.140625" customWidth="1"/>
    <col min="9" max="9" width="24" customWidth="1"/>
    <col min="15" max="15" width="26.28515625" customWidth="1"/>
    <col min="28" max="28" width="24.85546875" customWidth="1"/>
    <col min="29" max="29" width="32.42578125" customWidth="1"/>
    <col min="36" max="36" width="15.140625" customWidth="1"/>
    <col min="37" max="37" width="17.7109375" customWidth="1"/>
    <col min="42" max="42" width="4.42578125" customWidth="1"/>
    <col min="43" max="43" width="17.28515625" customWidth="1"/>
    <col min="44" max="44" width="18.28515625" customWidth="1"/>
    <col min="47" max="47" width="21.7109375" customWidth="1"/>
  </cols>
  <sheetData>
    <row r="1" spans="1:59" ht="45" x14ac:dyDescent="0.25">
      <c r="A1" s="914" t="s">
        <v>178</v>
      </c>
      <c r="B1" s="914"/>
      <c r="C1" s="914"/>
      <c r="D1" s="914"/>
      <c r="E1" s="914"/>
      <c r="F1" s="914"/>
      <c r="G1" s="914"/>
      <c r="H1" s="914"/>
      <c r="I1" s="914"/>
      <c r="J1" s="914"/>
      <c r="K1" s="914"/>
      <c r="L1" s="914"/>
      <c r="M1" s="914"/>
      <c r="N1" s="914"/>
      <c r="O1" s="914"/>
      <c r="P1" s="914"/>
      <c r="Q1" s="914"/>
      <c r="R1" s="914"/>
      <c r="S1" s="914"/>
      <c r="T1" s="914"/>
      <c r="U1" s="881" t="s">
        <v>179</v>
      </c>
      <c r="V1" s="881"/>
      <c r="W1" s="881"/>
      <c r="X1" s="881"/>
      <c r="Y1" s="881"/>
      <c r="Z1" s="881"/>
      <c r="AA1" s="881"/>
      <c r="AB1" s="881"/>
      <c r="AC1" s="915" t="s">
        <v>180</v>
      </c>
      <c r="AD1" s="915"/>
      <c r="AE1" s="915"/>
      <c r="AF1" s="915"/>
      <c r="AG1" s="915"/>
      <c r="AH1" s="915"/>
      <c r="AI1" s="915"/>
      <c r="AJ1" s="915"/>
      <c r="AK1" s="915"/>
      <c r="AL1" s="122"/>
      <c r="AM1" s="916" t="s">
        <v>181</v>
      </c>
      <c r="AN1" s="916"/>
      <c r="AO1" s="916"/>
      <c r="AP1" s="917"/>
      <c r="AQ1" s="917"/>
      <c r="AR1" s="917"/>
      <c r="AS1" s="917"/>
      <c r="AT1" s="917"/>
      <c r="AU1" s="917"/>
      <c r="AV1" s="918"/>
      <c r="AW1" s="918"/>
      <c r="AX1" s="918"/>
      <c r="AY1" s="918"/>
      <c r="AZ1" s="918"/>
      <c r="BA1" s="918"/>
      <c r="BB1" s="918"/>
      <c r="BC1" s="918"/>
      <c r="BD1" s="918"/>
      <c r="BE1" s="918"/>
      <c r="BF1" s="108" t="s">
        <v>546</v>
      </c>
      <c r="BG1" s="108" t="s">
        <v>547</v>
      </c>
    </row>
    <row r="2" spans="1:59" ht="18.75" customHeight="1" x14ac:dyDescent="0.25">
      <c r="A2" s="914"/>
      <c r="B2" s="914"/>
      <c r="C2" s="914"/>
      <c r="D2" s="914"/>
      <c r="E2" s="914"/>
      <c r="F2" s="914"/>
      <c r="G2" s="914"/>
      <c r="H2" s="914"/>
      <c r="I2" s="914"/>
      <c r="J2" s="914"/>
      <c r="K2" s="914"/>
      <c r="L2" s="914"/>
      <c r="M2" s="914"/>
      <c r="N2" s="914"/>
      <c r="O2" s="914"/>
      <c r="P2" s="914"/>
      <c r="Q2" s="914"/>
      <c r="R2" s="914"/>
      <c r="S2" s="914"/>
      <c r="T2" s="914"/>
      <c r="U2" s="881"/>
      <c r="V2" s="881"/>
      <c r="W2" s="881"/>
      <c r="X2" s="881"/>
      <c r="Y2" s="881"/>
      <c r="Z2" s="881"/>
      <c r="AA2" s="881"/>
      <c r="AB2" s="881"/>
      <c r="AC2" s="842" t="s">
        <v>182</v>
      </c>
      <c r="AD2" s="842" t="s">
        <v>184</v>
      </c>
      <c r="AE2" s="842"/>
      <c r="AF2" s="842"/>
      <c r="AG2" s="842"/>
      <c r="AH2" s="842" t="s">
        <v>185</v>
      </c>
      <c r="AI2" s="842" t="s">
        <v>186</v>
      </c>
      <c r="AJ2" s="842"/>
      <c r="AK2" s="842"/>
      <c r="AL2" s="873" t="s">
        <v>187</v>
      </c>
      <c r="AM2" s="873"/>
      <c r="AN2" s="873"/>
      <c r="AO2" s="873" t="s">
        <v>24</v>
      </c>
      <c r="AP2" s="871" t="s">
        <v>188</v>
      </c>
      <c r="AQ2" s="871"/>
      <c r="AR2" s="871" t="s">
        <v>143</v>
      </c>
      <c r="AS2" s="871" t="s">
        <v>189</v>
      </c>
      <c r="AT2" s="871" t="s">
        <v>190</v>
      </c>
      <c r="AU2" s="871" t="s">
        <v>191</v>
      </c>
      <c r="AV2" s="851" t="s">
        <v>454</v>
      </c>
      <c r="AW2" s="851"/>
      <c r="AX2" s="851"/>
      <c r="AY2" s="851"/>
      <c r="AZ2" s="851"/>
      <c r="BA2" s="851" t="s">
        <v>455</v>
      </c>
      <c r="BB2" s="851"/>
      <c r="BC2" s="851"/>
      <c r="BD2" s="851"/>
      <c r="BE2" s="851"/>
      <c r="BF2" s="123"/>
      <c r="BG2" s="123"/>
    </row>
    <row r="3" spans="1:59" ht="112.15" customHeight="1" x14ac:dyDescent="0.25">
      <c r="A3" s="127" t="s">
        <v>192</v>
      </c>
      <c r="B3" s="127" t="s">
        <v>141</v>
      </c>
      <c r="C3" s="127" t="s">
        <v>21</v>
      </c>
      <c r="D3" s="127" t="s">
        <v>16</v>
      </c>
      <c r="E3" s="127" t="s">
        <v>17</v>
      </c>
      <c r="F3" s="127" t="s">
        <v>193</v>
      </c>
      <c r="G3" s="934" t="s">
        <v>194</v>
      </c>
      <c r="H3" s="934"/>
      <c r="I3" s="127" t="s">
        <v>195</v>
      </c>
      <c r="J3" s="127" t="s">
        <v>31</v>
      </c>
      <c r="K3" s="127" t="s">
        <v>196</v>
      </c>
      <c r="L3" s="127" t="s">
        <v>197</v>
      </c>
      <c r="M3" s="127" t="s">
        <v>28</v>
      </c>
      <c r="N3" s="127" t="s">
        <v>174</v>
      </c>
      <c r="O3" s="127" t="s">
        <v>29</v>
      </c>
      <c r="P3" s="127" t="s">
        <v>174</v>
      </c>
      <c r="Q3" s="127" t="s">
        <v>30</v>
      </c>
      <c r="R3" s="127" t="s">
        <v>174</v>
      </c>
      <c r="S3" s="127" t="s">
        <v>198</v>
      </c>
      <c r="T3" s="127" t="s">
        <v>26</v>
      </c>
      <c r="U3" s="128" t="s">
        <v>199</v>
      </c>
      <c r="V3" s="129" t="s">
        <v>200</v>
      </c>
      <c r="W3" s="128" t="s">
        <v>174</v>
      </c>
      <c r="X3" s="129" t="s">
        <v>201</v>
      </c>
      <c r="Y3" s="128" t="s">
        <v>174</v>
      </c>
      <c r="Z3" s="129" t="s">
        <v>202</v>
      </c>
      <c r="AA3" s="129" t="s">
        <v>174</v>
      </c>
      <c r="AB3" s="129" t="s">
        <v>203</v>
      </c>
      <c r="AC3" s="935"/>
      <c r="AD3" s="130" t="s">
        <v>20</v>
      </c>
      <c r="AE3" s="131" t="s">
        <v>204</v>
      </c>
      <c r="AF3" s="130" t="s">
        <v>205</v>
      </c>
      <c r="AG3" s="130" t="s">
        <v>204</v>
      </c>
      <c r="AH3" s="935"/>
      <c r="AI3" s="130" t="s">
        <v>206</v>
      </c>
      <c r="AJ3" s="935" t="s">
        <v>22</v>
      </c>
      <c r="AK3" s="935"/>
      <c r="AL3" s="936"/>
      <c r="AM3" s="936"/>
      <c r="AN3" s="936"/>
      <c r="AO3" s="936"/>
      <c r="AP3" s="937"/>
      <c r="AQ3" s="937"/>
      <c r="AR3" s="937"/>
      <c r="AS3" s="937"/>
      <c r="AT3" s="937"/>
      <c r="AU3" s="937"/>
      <c r="AV3" s="132" t="s">
        <v>456</v>
      </c>
      <c r="AW3" s="132" t="s">
        <v>457</v>
      </c>
      <c r="AX3" s="132" t="s">
        <v>458</v>
      </c>
      <c r="AY3" s="133" t="s">
        <v>459</v>
      </c>
      <c r="AZ3" s="133" t="s">
        <v>460</v>
      </c>
      <c r="BA3" s="132" t="s">
        <v>456</v>
      </c>
      <c r="BB3" s="132" t="s">
        <v>457</v>
      </c>
      <c r="BC3" s="132" t="s">
        <v>458</v>
      </c>
      <c r="BD3" s="133" t="s">
        <v>459</v>
      </c>
      <c r="BE3" s="133" t="s">
        <v>460</v>
      </c>
      <c r="BF3" s="134"/>
      <c r="BG3" s="134"/>
    </row>
    <row r="4" spans="1:59" ht="198" customHeight="1" thickBot="1" x14ac:dyDescent="0.3">
      <c r="A4" s="136" t="s">
        <v>66</v>
      </c>
      <c r="B4" s="70" t="s">
        <v>61</v>
      </c>
      <c r="C4" s="70" t="s">
        <v>107</v>
      </c>
      <c r="D4" s="70" t="s">
        <v>27</v>
      </c>
      <c r="E4" s="223" t="s">
        <v>51</v>
      </c>
      <c r="F4" s="275" t="s">
        <v>1219</v>
      </c>
      <c r="G4" s="275" t="s">
        <v>1220</v>
      </c>
      <c r="H4" s="275" t="s">
        <v>1258</v>
      </c>
      <c r="I4" s="223" t="s">
        <v>1221</v>
      </c>
      <c r="J4" s="223" t="s">
        <v>93</v>
      </c>
      <c r="K4" s="223">
        <v>2</v>
      </c>
      <c r="L4" s="239">
        <f>IF(J4="Diaria",+(K4/360),IF(J4="Semanal",+(K4/52),IF(J4="Mensual",+(K4/12),IF(J4="Bimestral",+(K4/6),IF(J4="Trimestral",+(K4/4),IF(J4="Semestral",+(K4/2),IF(J4="Anual",+(K4/1),"")))))))</f>
        <v>0.33333333333333331</v>
      </c>
      <c r="M4" s="223" t="s">
        <v>88</v>
      </c>
      <c r="N4" s="239">
        <f>IF(M4="Menor al 1% del patrimonio de la Lotería de Bogotá",20%,IF(M4="Entre el 1% y el 3% del patrimonio de la Lotería de Bogotá",40%,IF(M4="Entre el 3% y el 6% del patrimonio de la Lotería de Bogotá",60%,IF(M4="Entre el 6% y el 10% del patrimonio de la Lotería de Bogotá",80%,IF(M4="Mayor al 10% del patrimonio de la Lotería de Bogotá",100%,IF(M4="NA",0%,""))))))</f>
        <v>0</v>
      </c>
      <c r="O4" s="223" t="s">
        <v>63</v>
      </c>
      <c r="P4" s="239">
        <f>IF(O4="El riesgo afecta la imagen de algún área de la organización",20%,IF(O4="El riesgo afecta la imagen de la entidad internamente, de conocimiento general nivel interno, de junta directiva y accionistas y/o de proveedores",40%,IF(O4="El riesgo afecta la imagen de la entidad con algunos usuarios de relevancia frente al logro de los objetivos",60%,IF(O4="El riesgo afecta la imagen de la entidad con efecto publicitario sostenido a nivel de sector administrativo, nivel departamental o municipal",80%,IF(O4="El riesgo afecta la imagen de la entidad a nivel nacional, con efecto publicitario sostenido a nivel país",100%,IF(O4="NA",0%,""))))))</f>
        <v>0.4</v>
      </c>
      <c r="Q4" s="223" t="s">
        <v>88</v>
      </c>
      <c r="R4" s="239">
        <f>IF(Q4="Interrupción de la operación por menos de un día",20%,IF(Q4="Interrupción de la operación por un día completo",40%,IF(Q4="Interrupción de la operación mayor a 1 día y menor a 2 días",60%,IF(Q4="Interrupción de la operación por dos días completos",80%,IF(Q4="Interrupción de la operación por más de dos días",100%,IF(Q4="NA",0%,""))))))</f>
        <v>0</v>
      </c>
      <c r="S4" s="227" t="s">
        <v>88</v>
      </c>
      <c r="T4" s="227" t="s">
        <v>88</v>
      </c>
      <c r="U4" s="239">
        <f>+MAX(N4,P4,R4)</f>
        <v>0.4</v>
      </c>
      <c r="V4" s="570" t="str">
        <f>IF(L4&lt;=20%,"Muy baja",IF(L4&lt;=40%,"Baja",IF(L4&lt;=60%,"Media",IF(L4&lt;=80%,"Alta",IF(L4&lt;=100%,"Muy alta",IF(L4&gt;=100%,"Muy alta",""))))))</f>
        <v>Baja</v>
      </c>
      <c r="W4" s="239">
        <f>+IFERROR(VLOOKUP(V4,formulas!$F$1:$G$6,2,FALSE),"")</f>
        <v>0.4</v>
      </c>
      <c r="X4" s="462" t="str">
        <f>IF(U4=20%,"Leve",IF(U4=40%,"Menor",IF(U4=60%,"Moderado",IF(U4=80%,"Mayor",IF(U4=100%,"Catastrófico","")))))</f>
        <v>Menor</v>
      </c>
      <c r="Y4" s="239">
        <f>+IFERROR(VLOOKUP(X4,formulas!$H$1:$I$6,2,FALSE),"")</f>
        <v>0.4</v>
      </c>
      <c r="Z4" s="462" t="str">
        <f>+IFERROR(VLOOKUP(V4&amp;X4,formulas!$C$2:$D$26,2,FALSE),"")</f>
        <v>Moderado</v>
      </c>
      <c r="AA4" s="239">
        <f>IF(Z4="Bajo",25%,IF(Z4="Moderado",50%,IF(Z4="Alto",75%,IF(Z4="Extremo",100%,""))))</f>
        <v>0.5</v>
      </c>
      <c r="AB4" s="277" t="s">
        <v>1236</v>
      </c>
      <c r="AC4" s="223" t="s">
        <v>1240</v>
      </c>
      <c r="AD4" s="223" t="s">
        <v>72</v>
      </c>
      <c r="AE4" s="222">
        <f t="shared" ref="AE4:AE12" si="0">IF(AD4="Preventivo",25%,IF(AD4="Detectivo",15%,IF(AD4="Correctivo",10%,"")))</f>
        <v>0.25</v>
      </c>
      <c r="AF4" s="223" t="s">
        <v>217</v>
      </c>
      <c r="AG4" s="222">
        <f>IF(AF4="Manual",15%,IF(AF4="Automático",25%,""))</f>
        <v>0.15</v>
      </c>
      <c r="AH4" s="222">
        <f>+AG4+AE4</f>
        <v>0.4</v>
      </c>
      <c r="AI4" s="654"/>
      <c r="AJ4" s="223" t="s">
        <v>39</v>
      </c>
      <c r="AK4" s="223" t="s">
        <v>1244</v>
      </c>
      <c r="AL4" s="277">
        <f>+AA4*AH4</f>
        <v>0.2</v>
      </c>
      <c r="AM4" s="277">
        <f>+AA4-AL4</f>
        <v>0.3</v>
      </c>
      <c r="AN4" s="462" t="str">
        <f>+IF(C4="Corrupción","Moderado",IF(AM4&lt;=25%,"Bajo",IF(AM4&lt;=50%,"Moderado",IF(AM4&lt;=75%,"Alto",IF(AM4&gt;75%,"Extremo","")))))</f>
        <v>Moderado</v>
      </c>
      <c r="AO4" s="227" t="s">
        <v>74</v>
      </c>
      <c r="AP4" s="286">
        <v>1</v>
      </c>
      <c r="AQ4" s="223" t="s">
        <v>1040</v>
      </c>
      <c r="AR4" s="223" t="s">
        <v>1041</v>
      </c>
      <c r="AS4" s="561"/>
      <c r="AT4" s="496" t="s">
        <v>66</v>
      </c>
      <c r="AU4" s="562" t="s">
        <v>1042</v>
      </c>
      <c r="AV4" s="223"/>
      <c r="AW4" s="223"/>
      <c r="AX4" s="223"/>
      <c r="AY4" s="223"/>
      <c r="AZ4" s="223"/>
      <c r="BA4" s="223"/>
      <c r="BB4" s="223"/>
      <c r="BC4" s="223"/>
      <c r="BD4" s="223"/>
      <c r="BE4" s="223"/>
      <c r="BF4" s="278"/>
      <c r="BG4" s="278"/>
    </row>
    <row r="5" spans="1:59" ht="198" customHeight="1" thickBot="1" x14ac:dyDescent="0.3">
      <c r="A5" s="161" t="s">
        <v>66</v>
      </c>
      <c r="B5" s="162" t="s">
        <v>61</v>
      </c>
      <c r="C5" s="162" t="s">
        <v>73</v>
      </c>
      <c r="D5" s="162" t="s">
        <v>94</v>
      </c>
      <c r="E5" s="230" t="s">
        <v>51</v>
      </c>
      <c r="F5" s="289" t="s">
        <v>440</v>
      </c>
      <c r="G5" s="289" t="s">
        <v>422</v>
      </c>
      <c r="H5" s="289" t="s">
        <v>1222</v>
      </c>
      <c r="I5" s="230" t="s">
        <v>1223</v>
      </c>
      <c r="J5" s="230" t="s">
        <v>48</v>
      </c>
      <c r="K5" s="230">
        <v>0</v>
      </c>
      <c r="L5" s="279">
        <f t="shared" ref="L5:L12" si="1">IF(J5="Diaria",+(K5/360),IF(J5="Semanal",+(K5/52),IF(J5="Mensual",+(K5/12),IF(J5="Bimestral",+(K5/6),IF(J5="Trimestral",+(K5/4),IF(J5="Semestral",+(K5/2),IF(J5="Anual",+(K5/1),"")))))))</f>
        <v>0</v>
      </c>
      <c r="M5" s="230" t="s">
        <v>88</v>
      </c>
      <c r="N5" s="279">
        <f t="shared" ref="N5:N12" si="2">IF(M5="Menor al 1% del patrimonio de la Lotería de Bogotá",20%,IF(M5="Entre el 1% y el 3% del patrimonio de la Lotería de Bogotá",40%,IF(M5="Entre el 3% y el 6% del patrimonio de la Lotería de Bogotá",60%,IF(M5="Entre el 6% y el 10% del patrimonio de la Lotería de Bogotá",80%,IF(M5="Mayor al 10% del patrimonio de la Lotería de Bogotá",100%,IF(M5="NA",0%,""))))))</f>
        <v>0</v>
      </c>
      <c r="O5" s="230" t="s">
        <v>91</v>
      </c>
      <c r="P5" s="279">
        <f t="shared" ref="P5:P12" si="3">IF(O5="El riesgo afecta la imagen de algún área de la organización",20%,IF(O5="El riesgo afecta la imagen de la entidad internamente, de conocimiento general nivel interno, de junta directiva y accionistas y/o de proveedores",40%,IF(O5="El riesgo afecta la imagen de la entidad con algunos usuarios de relevancia frente al logro de los objetivos",60%,IF(O5="El riesgo afecta la imagen de la entidad con efecto publicitario sostenido a nivel de sector administrativo, nivel departamental o municipal",80%,IF(O5="El riesgo afecta la imagen de la entidad a nivel nacional, con efecto publicitario sostenido a nivel país",100%,IF(O5="NA",0%,""))))))</f>
        <v>0.8</v>
      </c>
      <c r="Q5" s="230" t="s">
        <v>88</v>
      </c>
      <c r="R5" s="279">
        <f t="shared" ref="R5:R12" si="4">IF(Q5="Interrupción de la operación por menos de un día",20%,IF(Q5="Interrupción de la operación por un día completo",40%,IF(Q5="Interrupción de la operación mayor a 1 día y menor a 2 días",60%,IF(Q5="Interrupción de la operación por dos días completos",80%,IF(Q5="Interrupción de la operación por más de dos días",100%,IF(Q5="NA",0%,""))))))</f>
        <v>0</v>
      </c>
      <c r="S5" s="229" t="s">
        <v>88</v>
      </c>
      <c r="T5" s="229" t="s">
        <v>88</v>
      </c>
      <c r="U5" s="279">
        <f t="shared" ref="U5:U12" si="5">+MAX(N5,P5,R5)</f>
        <v>0.8</v>
      </c>
      <c r="V5" s="571" t="str">
        <f t="shared" ref="V5:V12" si="6">IF(L5&lt;=20%,"Muy baja",IF(L5&lt;=40%,"Baja",IF(L5&lt;=60%,"Media",IF(L5&lt;=80%,"Alta",IF(L5&lt;=100%,"Muy alta",IF(L5&gt;=100%,"Muy alta",""))))))</f>
        <v>Muy baja</v>
      </c>
      <c r="W5" s="279">
        <f>+IFERROR(VLOOKUP(V5,formulas!$F$1:$G$6,2,FALSE),"")</f>
        <v>0.2</v>
      </c>
      <c r="X5" s="480" t="str">
        <f t="shared" ref="X5:X12" si="7">IF(U5=20%,"Leve",IF(U5=40%,"Menor",IF(U5=60%,"Moderado",IF(U5=80%,"Mayor",IF(U5=100%,"Catastrófico","")))))</f>
        <v>Mayor</v>
      </c>
      <c r="Y5" s="279">
        <f>+IFERROR(VLOOKUP(X5,formulas!$H$1:$I$6,2,FALSE),"")</f>
        <v>0.8</v>
      </c>
      <c r="Z5" s="480" t="str">
        <f>+IFERROR(VLOOKUP(V5&amp;X5,formulas!$C$2:$D$26,2,FALSE),"")</f>
        <v>Alto</v>
      </c>
      <c r="AA5" s="279">
        <f t="shared" ref="AA5:AA12" si="8">IF(Z5="Bajo",25%,IF(Z5="Moderado",50%,IF(Z5="Alto",75%,IF(Z5="Extremo",100%,""))))</f>
        <v>0.75</v>
      </c>
      <c r="AB5" s="280" t="s">
        <v>1237</v>
      </c>
      <c r="AC5" s="230" t="s">
        <v>1241</v>
      </c>
      <c r="AD5" s="230" t="s">
        <v>37</v>
      </c>
      <c r="AE5" s="228">
        <f t="shared" si="0"/>
        <v>0.1</v>
      </c>
      <c r="AF5" s="230" t="s">
        <v>217</v>
      </c>
      <c r="AG5" s="228">
        <f t="shared" ref="AG5:AG12" si="9">IF(AF5="Manual",15%,IF(AF5="Automático",25%,""))</f>
        <v>0.15</v>
      </c>
      <c r="AH5" s="228">
        <f t="shared" ref="AH5:AH12" si="10">+AG5+AE5</f>
        <v>0.25</v>
      </c>
      <c r="AI5" s="747"/>
      <c r="AJ5" s="230" t="s">
        <v>39</v>
      </c>
      <c r="AK5" s="230" t="s">
        <v>1245</v>
      </c>
      <c r="AL5" s="280">
        <f t="shared" ref="AL5:AL12" si="11">+AA5*AH5</f>
        <v>0.1875</v>
      </c>
      <c r="AM5" s="280">
        <f t="shared" ref="AM5:AM12" si="12">+AA5-AL5</f>
        <v>0.5625</v>
      </c>
      <c r="AN5" s="480" t="str">
        <f t="shared" ref="AN5:AN12" si="13">+IF(C5="Corrupción","Moderado",IF(AM5&lt;=25%,"Bajo",IF(AM5&lt;=50%,"Moderado",IF(AM5&lt;=75%,"Alto",IF(AM5&gt;75%,"Extremo","")))))</f>
        <v>Moderado</v>
      </c>
      <c r="AO5" s="229" t="s">
        <v>74</v>
      </c>
      <c r="AP5" s="569"/>
      <c r="AQ5" s="769"/>
      <c r="AR5" s="747"/>
      <c r="AS5" s="747"/>
      <c r="AT5" s="747"/>
      <c r="AU5" s="747"/>
      <c r="AV5" s="508"/>
      <c r="AW5" s="508"/>
      <c r="AX5" s="508"/>
      <c r="AY5" s="508"/>
      <c r="AZ5" s="508"/>
      <c r="BA5" s="508"/>
      <c r="BB5" s="508"/>
      <c r="BC5" s="508"/>
      <c r="BD5" s="508"/>
      <c r="BE5" s="508"/>
      <c r="BF5" s="508"/>
      <c r="BG5" s="508"/>
    </row>
    <row r="6" spans="1:59" ht="198" customHeight="1" thickBot="1" x14ac:dyDescent="0.3">
      <c r="A6" s="161" t="s">
        <v>66</v>
      </c>
      <c r="B6" s="162" t="s">
        <v>61</v>
      </c>
      <c r="C6" s="162" t="s">
        <v>107</v>
      </c>
      <c r="D6" s="162" t="s">
        <v>27</v>
      </c>
      <c r="E6" s="230" t="s">
        <v>51</v>
      </c>
      <c r="F6" s="289" t="s">
        <v>1224</v>
      </c>
      <c r="G6" s="289" t="s">
        <v>1225</v>
      </c>
      <c r="H6" s="289" t="s">
        <v>1226</v>
      </c>
      <c r="I6" s="230" t="s">
        <v>1227</v>
      </c>
      <c r="J6" s="230" t="s">
        <v>48</v>
      </c>
      <c r="K6" s="230">
        <v>0</v>
      </c>
      <c r="L6" s="279">
        <f t="shared" si="1"/>
        <v>0</v>
      </c>
      <c r="M6" s="230" t="s">
        <v>88</v>
      </c>
      <c r="N6" s="279">
        <f t="shared" si="2"/>
        <v>0</v>
      </c>
      <c r="O6" s="230" t="s">
        <v>46</v>
      </c>
      <c r="P6" s="279">
        <f t="shared" si="3"/>
        <v>0.2</v>
      </c>
      <c r="Q6" s="230" t="s">
        <v>88</v>
      </c>
      <c r="R6" s="279">
        <f t="shared" si="4"/>
        <v>0</v>
      </c>
      <c r="S6" s="229" t="s">
        <v>88</v>
      </c>
      <c r="T6" s="229" t="s">
        <v>88</v>
      </c>
      <c r="U6" s="279">
        <f t="shared" si="5"/>
        <v>0.2</v>
      </c>
      <c r="V6" s="571" t="str">
        <f t="shared" si="6"/>
        <v>Muy baja</v>
      </c>
      <c r="W6" s="279">
        <f>+IFERROR(VLOOKUP(V6,formulas!$F$1:$G$6,2,FALSE),"")</f>
        <v>0.2</v>
      </c>
      <c r="X6" s="480" t="str">
        <f t="shared" si="7"/>
        <v>Leve</v>
      </c>
      <c r="Y6" s="279">
        <f>+IFERROR(VLOOKUP(X6,formulas!$H$1:$I$6,2,FALSE),"")</f>
        <v>0.2</v>
      </c>
      <c r="Z6" s="480" t="str">
        <f>+IFERROR(VLOOKUP(V6&amp;X6,formulas!$C$2:$D$26,2,FALSE),"")</f>
        <v>Bajo</v>
      </c>
      <c r="AA6" s="279">
        <f t="shared" si="8"/>
        <v>0.25</v>
      </c>
      <c r="AB6" s="280" t="s">
        <v>1238</v>
      </c>
      <c r="AC6" s="230" t="s">
        <v>1242</v>
      </c>
      <c r="AD6" s="230" t="s">
        <v>72</v>
      </c>
      <c r="AE6" s="228">
        <f t="shared" si="0"/>
        <v>0.25</v>
      </c>
      <c r="AF6" s="230" t="s">
        <v>217</v>
      </c>
      <c r="AG6" s="228">
        <f t="shared" si="9"/>
        <v>0.15</v>
      </c>
      <c r="AH6" s="228">
        <f t="shared" si="10"/>
        <v>0.4</v>
      </c>
      <c r="AI6" s="747"/>
      <c r="AJ6" s="230" t="s">
        <v>39</v>
      </c>
      <c r="AK6" s="230" t="s">
        <v>1246</v>
      </c>
      <c r="AL6" s="280">
        <f t="shared" si="11"/>
        <v>0.1</v>
      </c>
      <c r="AM6" s="280">
        <f t="shared" si="12"/>
        <v>0.15</v>
      </c>
      <c r="AN6" s="480" t="str">
        <f t="shared" si="13"/>
        <v>Bajo</v>
      </c>
      <c r="AO6" s="229" t="s">
        <v>74</v>
      </c>
      <c r="AP6" s="539"/>
      <c r="AQ6" s="747"/>
      <c r="AR6" s="747"/>
      <c r="AS6" s="747"/>
      <c r="AT6" s="747"/>
      <c r="AU6" s="747"/>
      <c r="AV6" s="508"/>
      <c r="AW6" s="508"/>
      <c r="AX6" s="508"/>
      <c r="AY6" s="508"/>
      <c r="AZ6" s="508"/>
      <c r="BA6" s="508"/>
      <c r="BB6" s="508"/>
      <c r="BC6" s="508"/>
      <c r="BD6" s="508"/>
      <c r="BE6" s="508"/>
      <c r="BF6" s="508"/>
      <c r="BG6" s="508"/>
    </row>
    <row r="7" spans="1:59" ht="198" customHeight="1" thickBot="1" x14ac:dyDescent="0.3">
      <c r="A7" s="161" t="s">
        <v>219</v>
      </c>
      <c r="B7" s="162" t="s">
        <v>61</v>
      </c>
      <c r="C7" s="162" t="s">
        <v>107</v>
      </c>
      <c r="D7" s="162" t="s">
        <v>94</v>
      </c>
      <c r="E7" s="230" t="s">
        <v>51</v>
      </c>
      <c r="F7" s="289" t="s">
        <v>478</v>
      </c>
      <c r="G7" s="289" t="s">
        <v>479</v>
      </c>
      <c r="H7" s="289" t="s">
        <v>1228</v>
      </c>
      <c r="I7" s="230" t="s">
        <v>1229</v>
      </c>
      <c r="J7" s="230" t="s">
        <v>81</v>
      </c>
      <c r="K7" s="230">
        <v>1</v>
      </c>
      <c r="L7" s="279">
        <f t="shared" si="1"/>
        <v>8.3333333333333329E-2</v>
      </c>
      <c r="M7" s="230" t="s">
        <v>282</v>
      </c>
      <c r="N7" s="279" t="str">
        <f t="shared" si="2"/>
        <v/>
      </c>
      <c r="O7" s="230" t="s">
        <v>79</v>
      </c>
      <c r="P7" s="279">
        <f t="shared" si="3"/>
        <v>0.6</v>
      </c>
      <c r="Q7" s="230" t="s">
        <v>88</v>
      </c>
      <c r="R7" s="279">
        <f t="shared" si="4"/>
        <v>0</v>
      </c>
      <c r="S7" s="229" t="s">
        <v>75</v>
      </c>
      <c r="T7" s="229" t="s">
        <v>60</v>
      </c>
      <c r="U7" s="279">
        <f t="shared" si="5"/>
        <v>0.6</v>
      </c>
      <c r="V7" s="571" t="str">
        <f t="shared" si="6"/>
        <v>Muy baja</v>
      </c>
      <c r="W7" s="279">
        <f>+IFERROR(VLOOKUP(V7,formulas!$F$1:$G$6,2,FALSE),"")</f>
        <v>0.2</v>
      </c>
      <c r="X7" s="480" t="str">
        <f t="shared" si="7"/>
        <v>Moderado</v>
      </c>
      <c r="Y7" s="279">
        <f>+IFERROR(VLOOKUP(X7,formulas!$H$1:$I$6,2,FALSE),"")</f>
        <v>0.6</v>
      </c>
      <c r="Z7" s="480" t="str">
        <f>+IFERROR(VLOOKUP(V7&amp;X7,formulas!$C$2:$D$26,2,FALSE),"")</f>
        <v>Moderado</v>
      </c>
      <c r="AA7" s="279">
        <f t="shared" si="8"/>
        <v>0.5</v>
      </c>
      <c r="AB7" s="279" t="s">
        <v>498</v>
      </c>
      <c r="AC7" s="287" t="s">
        <v>624</v>
      </c>
      <c r="AD7" s="230" t="s">
        <v>72</v>
      </c>
      <c r="AE7" s="228">
        <f t="shared" si="0"/>
        <v>0.25</v>
      </c>
      <c r="AF7" s="279" t="s">
        <v>217</v>
      </c>
      <c r="AG7" s="228">
        <f t="shared" si="9"/>
        <v>0.15</v>
      </c>
      <c r="AH7" s="228">
        <f t="shared" si="10"/>
        <v>0.4</v>
      </c>
      <c r="AI7" s="747"/>
      <c r="AJ7" s="230" t="s">
        <v>39</v>
      </c>
      <c r="AK7" s="230" t="s">
        <v>634</v>
      </c>
      <c r="AL7" s="280">
        <f t="shared" si="11"/>
        <v>0.2</v>
      </c>
      <c r="AM7" s="280">
        <f t="shared" si="12"/>
        <v>0.3</v>
      </c>
      <c r="AN7" s="480" t="str">
        <f t="shared" si="13"/>
        <v>Moderado</v>
      </c>
      <c r="AO7" s="229" t="s">
        <v>74</v>
      </c>
      <c r="AP7" s="539"/>
      <c r="AQ7" s="747"/>
      <c r="AR7" s="747"/>
      <c r="AS7" s="747"/>
      <c r="AT7" s="747"/>
      <c r="AU7" s="747"/>
      <c r="AV7" s="508"/>
      <c r="AW7" s="508"/>
      <c r="AX7" s="508"/>
      <c r="AY7" s="508"/>
      <c r="AZ7" s="508"/>
      <c r="BA7" s="508"/>
      <c r="BB7" s="508"/>
      <c r="BC7" s="508"/>
      <c r="BD7" s="508"/>
      <c r="BE7" s="508"/>
      <c r="BF7" s="508"/>
      <c r="BG7" s="508"/>
    </row>
    <row r="8" spans="1:59" ht="198" customHeight="1" x14ac:dyDescent="0.25">
      <c r="A8" s="901" t="s">
        <v>66</v>
      </c>
      <c r="B8" s="963" t="s">
        <v>61</v>
      </c>
      <c r="C8" s="963"/>
      <c r="D8" s="963" t="s">
        <v>569</v>
      </c>
      <c r="E8" s="826" t="s">
        <v>95</v>
      </c>
      <c r="F8" s="285" t="s">
        <v>1230</v>
      </c>
      <c r="G8" s="869" t="s">
        <v>1231</v>
      </c>
      <c r="H8" s="1178" t="s">
        <v>1232</v>
      </c>
      <c r="I8" s="826" t="s">
        <v>1233</v>
      </c>
      <c r="J8" s="826" t="s">
        <v>48</v>
      </c>
      <c r="K8" s="826">
        <v>0</v>
      </c>
      <c r="L8" s="806">
        <f t="shared" si="1"/>
        <v>0</v>
      </c>
      <c r="M8" s="826" t="s">
        <v>88</v>
      </c>
      <c r="N8" s="806">
        <f t="shared" si="2"/>
        <v>0</v>
      </c>
      <c r="O8" s="826" t="s">
        <v>79</v>
      </c>
      <c r="P8" s="806">
        <f t="shared" si="3"/>
        <v>0.6</v>
      </c>
      <c r="Q8" s="826" t="s">
        <v>88</v>
      </c>
      <c r="R8" s="806">
        <f t="shared" si="4"/>
        <v>0</v>
      </c>
      <c r="S8" s="1026" t="s">
        <v>87</v>
      </c>
      <c r="T8" s="823" t="s">
        <v>43</v>
      </c>
      <c r="U8" s="806">
        <f t="shared" si="5"/>
        <v>0.6</v>
      </c>
      <c r="V8" s="904" t="str">
        <f t="shared" si="6"/>
        <v>Muy baja</v>
      </c>
      <c r="W8" s="806">
        <f>+IFERROR(VLOOKUP(V8,formulas!$F$1:$G$6,2,FALSE),"")</f>
        <v>0.2</v>
      </c>
      <c r="X8" s="813" t="str">
        <f t="shared" si="7"/>
        <v>Moderado</v>
      </c>
      <c r="Y8" s="806">
        <f>+IFERROR(VLOOKUP(X8,formulas!$H$1:$I$6,2,FALSE),"")</f>
        <v>0.6</v>
      </c>
      <c r="Z8" s="813" t="str">
        <f>+IFERROR(VLOOKUP(V8&amp;X8,formulas!$C$2:$D$26,2,FALSE),"")</f>
        <v>Moderado</v>
      </c>
      <c r="AA8" s="806">
        <f t="shared" si="8"/>
        <v>0.5</v>
      </c>
      <c r="AB8" s="826" t="s">
        <v>1239</v>
      </c>
      <c r="AC8" s="235" t="s">
        <v>1259</v>
      </c>
      <c r="AD8" s="235" t="s">
        <v>72</v>
      </c>
      <c r="AE8" s="225">
        <f t="shared" si="0"/>
        <v>0.25</v>
      </c>
      <c r="AF8" s="235" t="s">
        <v>217</v>
      </c>
      <c r="AG8" s="225">
        <f t="shared" si="9"/>
        <v>0.15</v>
      </c>
      <c r="AH8" s="225">
        <f t="shared" si="10"/>
        <v>0.4</v>
      </c>
      <c r="AI8" s="746"/>
      <c r="AJ8" s="656"/>
      <c r="AK8" s="656"/>
      <c r="AL8" s="283">
        <f t="shared" si="11"/>
        <v>0.2</v>
      </c>
      <c r="AM8" s="283">
        <f t="shared" si="12"/>
        <v>0.3</v>
      </c>
      <c r="AN8" s="813" t="str">
        <f>+IF(C8="Corrupción","Moderado",IF(AM10&lt;=25%,"Bajo",IF(AM10&lt;=50%,"Moderado",IF(AM10&lt;=75%,"Alto",IF(AM10&gt;75%,"Extremo","")))))</f>
        <v>Bajo</v>
      </c>
      <c r="AO8" s="234" t="s">
        <v>74</v>
      </c>
      <c r="AP8" s="566"/>
      <c r="AQ8" s="765"/>
      <c r="AR8" s="746"/>
      <c r="AS8" s="746"/>
      <c r="AT8" s="746"/>
      <c r="AU8" s="746"/>
      <c r="AV8" s="442"/>
      <c r="AW8" s="442"/>
      <c r="AX8" s="442"/>
      <c r="AY8" s="442"/>
      <c r="AZ8" s="442"/>
      <c r="BA8" s="442"/>
      <c r="BB8" s="442"/>
      <c r="BC8" s="442"/>
      <c r="BD8" s="442"/>
      <c r="BE8" s="442"/>
      <c r="BF8" s="442"/>
      <c r="BG8" s="442"/>
    </row>
    <row r="9" spans="1:59" ht="198" customHeight="1" x14ac:dyDescent="0.25">
      <c r="A9" s="902"/>
      <c r="B9" s="964"/>
      <c r="C9" s="964"/>
      <c r="D9" s="964"/>
      <c r="E9" s="835"/>
      <c r="F9" s="243" t="s">
        <v>1234</v>
      </c>
      <c r="G9" s="1025"/>
      <c r="H9" s="1154"/>
      <c r="I9" s="835"/>
      <c r="J9" s="835"/>
      <c r="K9" s="835"/>
      <c r="L9" s="819" t="str">
        <f t="shared" si="1"/>
        <v/>
      </c>
      <c r="M9" s="835"/>
      <c r="N9" s="819" t="str">
        <f t="shared" si="2"/>
        <v/>
      </c>
      <c r="O9" s="835"/>
      <c r="P9" s="819" t="str">
        <f t="shared" si="3"/>
        <v/>
      </c>
      <c r="Q9" s="835"/>
      <c r="R9" s="819" t="str">
        <f t="shared" si="4"/>
        <v/>
      </c>
      <c r="S9" s="824"/>
      <c r="T9" s="824"/>
      <c r="U9" s="819">
        <f t="shared" si="5"/>
        <v>0</v>
      </c>
      <c r="V9" s="905"/>
      <c r="W9" s="819" t="str">
        <f>+IFERROR(VLOOKUP(V9,formulas!$F$1:$G$6,2,FALSE),"")</f>
        <v/>
      </c>
      <c r="X9" s="814"/>
      <c r="Y9" s="819" t="str">
        <f>+IFERROR(VLOOKUP(X9,formulas!$H$1:$I$6,2,FALSE),"")</f>
        <v/>
      </c>
      <c r="Z9" s="814"/>
      <c r="AA9" s="819" t="str">
        <f t="shared" si="8"/>
        <v/>
      </c>
      <c r="AB9" s="835"/>
      <c r="AC9" s="243" t="s">
        <v>1243</v>
      </c>
      <c r="AD9" s="220" t="s">
        <v>54</v>
      </c>
      <c r="AE9" s="219">
        <f t="shared" si="0"/>
        <v>0.15</v>
      </c>
      <c r="AF9" s="220" t="s">
        <v>217</v>
      </c>
      <c r="AG9" s="219">
        <f t="shared" si="9"/>
        <v>0.15</v>
      </c>
      <c r="AH9" s="219">
        <f t="shared" si="10"/>
        <v>0.3</v>
      </c>
      <c r="AI9" s="759"/>
      <c r="AJ9" s="263" t="s">
        <v>56</v>
      </c>
      <c r="AK9" s="263" t="s">
        <v>282</v>
      </c>
      <c r="AL9" s="271">
        <f>+AM8*AH9</f>
        <v>0.09</v>
      </c>
      <c r="AM9" s="271">
        <f>+AM8-AL9</f>
        <v>0.21</v>
      </c>
      <c r="AN9" s="814"/>
      <c r="AO9" s="226" t="s">
        <v>74</v>
      </c>
      <c r="AP9" s="544"/>
      <c r="AQ9" s="759"/>
      <c r="AR9" s="759"/>
      <c r="AS9" s="759"/>
      <c r="AT9" s="759"/>
      <c r="AU9" s="759"/>
      <c r="AV9" s="44"/>
      <c r="AW9" s="44"/>
      <c r="AX9" s="44"/>
      <c r="AY9" s="44"/>
      <c r="AZ9" s="44"/>
      <c r="BA9" s="44"/>
      <c r="BB9" s="44"/>
      <c r="BC9" s="44"/>
      <c r="BD9" s="44"/>
      <c r="BE9" s="44"/>
      <c r="BF9" s="44"/>
      <c r="BG9" s="44"/>
    </row>
    <row r="10" spans="1:59" ht="198" customHeight="1" thickBot="1" x14ac:dyDescent="0.3">
      <c r="A10" s="903"/>
      <c r="B10" s="965"/>
      <c r="C10" s="965"/>
      <c r="D10" s="965"/>
      <c r="E10" s="827"/>
      <c r="F10" s="275" t="s">
        <v>1235</v>
      </c>
      <c r="G10" s="870"/>
      <c r="H10" s="1155"/>
      <c r="I10" s="827"/>
      <c r="J10" s="827"/>
      <c r="K10" s="827"/>
      <c r="L10" s="807" t="str">
        <f t="shared" si="1"/>
        <v/>
      </c>
      <c r="M10" s="827"/>
      <c r="N10" s="807" t="str">
        <f t="shared" si="2"/>
        <v/>
      </c>
      <c r="O10" s="827"/>
      <c r="P10" s="807" t="str">
        <f t="shared" si="3"/>
        <v/>
      </c>
      <c r="Q10" s="827"/>
      <c r="R10" s="807" t="str">
        <f t="shared" si="4"/>
        <v/>
      </c>
      <c r="S10" s="825"/>
      <c r="T10" s="825"/>
      <c r="U10" s="807">
        <f t="shared" si="5"/>
        <v>0</v>
      </c>
      <c r="V10" s="906"/>
      <c r="W10" s="807" t="str">
        <f>+IFERROR(VLOOKUP(V10,formulas!$F$1:$G$6,2,FALSE),"")</f>
        <v/>
      </c>
      <c r="X10" s="815"/>
      <c r="Y10" s="807" t="str">
        <f>+IFERROR(VLOOKUP(X10,formulas!$H$1:$I$6,2,FALSE),"")</f>
        <v/>
      </c>
      <c r="Z10" s="815"/>
      <c r="AA10" s="807" t="str">
        <f t="shared" si="8"/>
        <v/>
      </c>
      <c r="AB10" s="827"/>
      <c r="AC10" s="275" t="s">
        <v>1260</v>
      </c>
      <c r="AD10" s="223" t="s">
        <v>72</v>
      </c>
      <c r="AE10" s="222">
        <f t="shared" si="0"/>
        <v>0.25</v>
      </c>
      <c r="AF10" s="223" t="s">
        <v>217</v>
      </c>
      <c r="AG10" s="222">
        <f t="shared" si="9"/>
        <v>0.15</v>
      </c>
      <c r="AH10" s="222">
        <f t="shared" si="10"/>
        <v>0.4</v>
      </c>
      <c r="AI10" s="745"/>
      <c r="AJ10" s="346" t="s">
        <v>56</v>
      </c>
      <c r="AK10" s="346" t="s">
        <v>282</v>
      </c>
      <c r="AL10" s="277">
        <f>+AM9*AH10</f>
        <v>8.4000000000000005E-2</v>
      </c>
      <c r="AM10" s="277">
        <f>+AM9-AL10</f>
        <v>0.126</v>
      </c>
      <c r="AN10" s="815"/>
      <c r="AO10" s="227" t="s">
        <v>74</v>
      </c>
      <c r="AP10" s="535"/>
      <c r="AQ10" s="745"/>
      <c r="AR10" s="745"/>
      <c r="AS10" s="745"/>
      <c r="AT10" s="745"/>
      <c r="AU10" s="745"/>
      <c r="AV10" s="446"/>
      <c r="AW10" s="446"/>
      <c r="AX10" s="446"/>
      <c r="AY10" s="446"/>
      <c r="AZ10" s="446"/>
      <c r="BA10" s="446"/>
      <c r="BB10" s="446"/>
      <c r="BC10" s="446"/>
      <c r="BD10" s="446"/>
      <c r="BE10" s="446"/>
      <c r="BF10" s="446"/>
      <c r="BG10" s="446"/>
    </row>
    <row r="11" spans="1:59" ht="198" customHeight="1" thickBot="1" x14ac:dyDescent="0.3">
      <c r="A11" s="150" t="s">
        <v>66</v>
      </c>
      <c r="B11" s="151" t="s">
        <v>486</v>
      </c>
      <c r="C11" s="151" t="s">
        <v>73</v>
      </c>
      <c r="D11" s="151" t="s">
        <v>94</v>
      </c>
      <c r="E11" s="230" t="s">
        <v>95</v>
      </c>
      <c r="F11" s="289" t="s">
        <v>487</v>
      </c>
      <c r="G11" s="290" t="s">
        <v>441</v>
      </c>
      <c r="H11" s="291" t="s">
        <v>488</v>
      </c>
      <c r="I11" s="289" t="s">
        <v>489</v>
      </c>
      <c r="J11" s="292" t="s">
        <v>110</v>
      </c>
      <c r="K11" s="289">
        <v>1</v>
      </c>
      <c r="L11" s="532">
        <f t="shared" si="1"/>
        <v>0.5</v>
      </c>
      <c r="M11" s="289" t="s">
        <v>62</v>
      </c>
      <c r="N11" s="532">
        <f t="shared" si="2"/>
        <v>0.4</v>
      </c>
      <c r="O11" s="293" t="s">
        <v>91</v>
      </c>
      <c r="P11" s="532">
        <f t="shared" si="3"/>
        <v>0.8</v>
      </c>
      <c r="Q11" s="289" t="s">
        <v>88</v>
      </c>
      <c r="R11" s="532">
        <f t="shared" si="4"/>
        <v>0</v>
      </c>
      <c r="S11" s="294" t="s">
        <v>75</v>
      </c>
      <c r="T11" s="294" t="s">
        <v>88</v>
      </c>
      <c r="U11" s="532">
        <f t="shared" si="5"/>
        <v>0.8</v>
      </c>
      <c r="V11" s="571" t="str">
        <f t="shared" si="6"/>
        <v>Media</v>
      </c>
      <c r="W11" s="532">
        <f>+IFERROR(VLOOKUP(V11,formulas!$F$1:$G$6,2,FALSE),"")</f>
        <v>0.6</v>
      </c>
      <c r="X11" s="480" t="str">
        <f t="shared" si="7"/>
        <v>Mayor</v>
      </c>
      <c r="Y11" s="532">
        <f>+IFERROR(VLOOKUP(X11,formulas!$H$1:$I$6,2,FALSE),"")</f>
        <v>0.8</v>
      </c>
      <c r="Z11" s="480" t="str">
        <f>+IFERROR(VLOOKUP(V11&amp;X11,formulas!$C$2:$D$26,2,FALSE),"")</f>
        <v>Alto</v>
      </c>
      <c r="AA11" s="532">
        <f t="shared" si="8"/>
        <v>0.75</v>
      </c>
      <c r="AB11" s="280"/>
      <c r="AC11" s="292" t="s">
        <v>513</v>
      </c>
      <c r="AD11" s="289" t="s">
        <v>72</v>
      </c>
      <c r="AE11" s="228">
        <f t="shared" si="0"/>
        <v>0.25</v>
      </c>
      <c r="AF11" s="289" t="s">
        <v>217</v>
      </c>
      <c r="AG11" s="228">
        <f t="shared" si="9"/>
        <v>0.15</v>
      </c>
      <c r="AH11" s="228">
        <f t="shared" si="10"/>
        <v>0.4</v>
      </c>
      <c r="AI11" s="289" t="s">
        <v>218</v>
      </c>
      <c r="AJ11" s="289" t="s">
        <v>39</v>
      </c>
      <c r="AK11" s="289" t="s">
        <v>522</v>
      </c>
      <c r="AL11" s="280">
        <f t="shared" si="11"/>
        <v>0.30000000000000004</v>
      </c>
      <c r="AM11" s="280">
        <f t="shared" si="12"/>
        <v>0.44999999999999996</v>
      </c>
      <c r="AN11" s="480" t="str">
        <f t="shared" si="13"/>
        <v>Moderado</v>
      </c>
      <c r="AO11" s="229" t="s">
        <v>74</v>
      </c>
      <c r="AP11" s="539"/>
      <c r="AQ11" s="747"/>
      <c r="AR11" s="747"/>
      <c r="AS11" s="747"/>
      <c r="AT11" s="747"/>
      <c r="AU11" s="747"/>
      <c r="AV11" s="508"/>
      <c r="AW11" s="508"/>
      <c r="AX11" s="508"/>
      <c r="AY11" s="508"/>
      <c r="AZ11" s="508"/>
      <c r="BA11" s="508"/>
      <c r="BB11" s="508"/>
      <c r="BC11" s="508"/>
      <c r="BD11" s="508"/>
      <c r="BE11" s="508"/>
      <c r="BF11" s="508"/>
      <c r="BG11" s="508"/>
    </row>
    <row r="12" spans="1:59" ht="198" customHeight="1" thickBot="1" x14ac:dyDescent="0.3">
      <c r="A12" s="161" t="s">
        <v>219</v>
      </c>
      <c r="B12" s="162" t="s">
        <v>44</v>
      </c>
      <c r="C12" s="162" t="s">
        <v>107</v>
      </c>
      <c r="D12" s="162" t="s">
        <v>94</v>
      </c>
      <c r="E12" s="230" t="s">
        <v>51</v>
      </c>
      <c r="F12" s="230" t="s">
        <v>490</v>
      </c>
      <c r="G12" s="230" t="s">
        <v>491</v>
      </c>
      <c r="H12" s="231" t="s">
        <v>492</v>
      </c>
      <c r="I12" s="230" t="s">
        <v>493</v>
      </c>
      <c r="J12" s="230" t="s">
        <v>81</v>
      </c>
      <c r="K12" s="230">
        <v>1</v>
      </c>
      <c r="L12" s="279">
        <f t="shared" si="1"/>
        <v>8.3333333333333329E-2</v>
      </c>
      <c r="M12" s="230" t="s">
        <v>88</v>
      </c>
      <c r="N12" s="279">
        <f t="shared" si="2"/>
        <v>0</v>
      </c>
      <c r="O12" s="230" t="s">
        <v>46</v>
      </c>
      <c r="P12" s="279">
        <f t="shared" si="3"/>
        <v>0.2</v>
      </c>
      <c r="Q12" s="230" t="s">
        <v>88</v>
      </c>
      <c r="R12" s="279">
        <f t="shared" si="4"/>
        <v>0</v>
      </c>
      <c r="S12" s="229" t="s">
        <v>75</v>
      </c>
      <c r="T12" s="215" t="s">
        <v>60</v>
      </c>
      <c r="U12" s="279">
        <f t="shared" si="5"/>
        <v>0.2</v>
      </c>
      <c r="V12" s="571" t="str">
        <f t="shared" si="6"/>
        <v>Muy baja</v>
      </c>
      <c r="W12" s="279">
        <f>+IFERROR(VLOOKUP(V12,formulas!$F$1:$G$6,2,FALSE),"")</f>
        <v>0.2</v>
      </c>
      <c r="X12" s="480" t="str">
        <f t="shared" si="7"/>
        <v>Leve</v>
      </c>
      <c r="Y12" s="279">
        <f>+IFERROR(VLOOKUP(X12,formulas!$H$1:$I$6,2,FALSE),"")</f>
        <v>0.2</v>
      </c>
      <c r="Z12" s="480" t="str">
        <f>+IFERROR(VLOOKUP(V12&amp;X12,formulas!$C$2:$D$26,2,FALSE),"")</f>
        <v>Bajo</v>
      </c>
      <c r="AA12" s="279">
        <f t="shared" si="8"/>
        <v>0.25</v>
      </c>
      <c r="AB12" s="279" t="s">
        <v>500</v>
      </c>
      <c r="AC12" s="231" t="s">
        <v>514</v>
      </c>
      <c r="AD12" s="230" t="s">
        <v>72</v>
      </c>
      <c r="AE12" s="228">
        <f t="shared" si="0"/>
        <v>0.25</v>
      </c>
      <c r="AF12" s="230" t="s">
        <v>451</v>
      </c>
      <c r="AG12" s="228">
        <f t="shared" si="9"/>
        <v>0.25</v>
      </c>
      <c r="AH12" s="228">
        <f t="shared" si="10"/>
        <v>0.5</v>
      </c>
      <c r="AI12" s="747"/>
      <c r="AJ12" s="230" t="s">
        <v>39</v>
      </c>
      <c r="AK12" s="230" t="s">
        <v>523</v>
      </c>
      <c r="AL12" s="280">
        <f t="shared" si="11"/>
        <v>0.125</v>
      </c>
      <c r="AM12" s="280">
        <f t="shared" si="12"/>
        <v>0.125</v>
      </c>
      <c r="AN12" s="480" t="str">
        <f t="shared" si="13"/>
        <v>Bajo</v>
      </c>
      <c r="AO12" s="229" t="s">
        <v>74</v>
      </c>
      <c r="AP12" s="539"/>
      <c r="AQ12" s="747"/>
      <c r="AR12" s="747"/>
      <c r="AS12" s="747"/>
      <c r="AT12" s="747"/>
      <c r="AU12" s="747"/>
      <c r="AV12" s="508"/>
      <c r="AW12" s="508"/>
      <c r="AX12" s="508"/>
      <c r="AY12" s="508"/>
      <c r="AZ12" s="508"/>
      <c r="BA12" s="508"/>
      <c r="BB12" s="508"/>
      <c r="BC12" s="508"/>
      <c r="BD12" s="508"/>
      <c r="BE12" s="508"/>
      <c r="BF12" s="508"/>
      <c r="BG12" s="508"/>
    </row>
  </sheetData>
  <mergeCells count="49">
    <mergeCell ref="AN8:AN10"/>
    <mergeCell ref="U8:U10"/>
    <mergeCell ref="V8:V10"/>
    <mergeCell ref="W8:W10"/>
    <mergeCell ref="X8:X10"/>
    <mergeCell ref="Y8:Y10"/>
    <mergeCell ref="Z8:Z10"/>
    <mergeCell ref="P8:P10"/>
    <mergeCell ref="R8:R10"/>
    <mergeCell ref="O8:O10"/>
    <mergeCell ref="AA8:AA10"/>
    <mergeCell ref="AB8:AB10"/>
    <mergeCell ref="A8:A10"/>
    <mergeCell ref="B8:B10"/>
    <mergeCell ref="C8:C10"/>
    <mergeCell ref="D8:D10"/>
    <mergeCell ref="E8:E10"/>
    <mergeCell ref="G8:G10"/>
    <mergeCell ref="AU2:AU3"/>
    <mergeCell ref="AV2:AZ2"/>
    <mergeCell ref="AD2:AG2"/>
    <mergeCell ref="AH2:AH3"/>
    <mergeCell ref="AI2:AK2"/>
    <mergeCell ref="H8:H10"/>
    <mergeCell ref="I8:I10"/>
    <mergeCell ref="J8:J10"/>
    <mergeCell ref="K8:K10"/>
    <mergeCell ref="M8:M10"/>
    <mergeCell ref="Q8:Q10"/>
    <mergeCell ref="S8:S10"/>
    <mergeCell ref="T8:T10"/>
    <mergeCell ref="L8:L10"/>
    <mergeCell ref="N8:N10"/>
    <mergeCell ref="BA2:BE2"/>
    <mergeCell ref="G3:H3"/>
    <mergeCell ref="AJ3:AK3"/>
    <mergeCell ref="AL2:AN3"/>
    <mergeCell ref="AO2:AO3"/>
    <mergeCell ref="AP2:AQ3"/>
    <mergeCell ref="AR2:AR3"/>
    <mergeCell ref="AS2:AS3"/>
    <mergeCell ref="AT2:AT3"/>
    <mergeCell ref="A1:T2"/>
    <mergeCell ref="U1:AB2"/>
    <mergeCell ref="AC1:AK1"/>
    <mergeCell ref="AM1:AO1"/>
    <mergeCell ref="AP1:AU1"/>
    <mergeCell ref="AV1:BE1"/>
    <mergeCell ref="AC2:AC3"/>
  </mergeCells>
  <conditionalFormatting sqref="V4:V8 V11:V12">
    <cfRule type="beginsWith" dxfId="50" priority="14" operator="beginsWith" text="Muy baja">
      <formula>LEFT(V4,LEN("Muy baja"))="Muy baja"</formula>
    </cfRule>
    <cfRule type="containsText" dxfId="49" priority="15" operator="containsText" text="Muy alta">
      <formula>NOT(ISERROR(SEARCH("Muy alta",V4)))</formula>
    </cfRule>
    <cfRule type="containsText" dxfId="48" priority="16" operator="containsText" text="Alta">
      <formula>NOT(ISERROR(SEARCH("Alta",V4)))</formula>
    </cfRule>
    <cfRule type="containsText" dxfId="47" priority="17" operator="containsText" text="Media">
      <formula>NOT(ISERROR(SEARCH("Media",V4)))</formula>
    </cfRule>
    <cfRule type="containsText" dxfId="46" priority="18" operator="containsText" text="Baja">
      <formula>NOT(ISERROR(SEARCH("Baja",V4)))</formula>
    </cfRule>
  </conditionalFormatting>
  <conditionalFormatting sqref="X4:X8 X11:X12">
    <cfRule type="containsText" dxfId="45" priority="9" operator="containsText" text="Catastrófico">
      <formula>NOT(ISERROR(SEARCH("Catastrófico",X4)))</formula>
    </cfRule>
    <cfRule type="containsText" dxfId="44" priority="10" operator="containsText" text="Mayor">
      <formula>NOT(ISERROR(SEARCH("Mayor",X4)))</formula>
    </cfRule>
    <cfRule type="containsText" dxfId="43" priority="11" operator="containsText" text="Moderado">
      <formula>NOT(ISERROR(SEARCH("Moderado",X4)))</formula>
    </cfRule>
    <cfRule type="containsText" dxfId="42" priority="12" operator="containsText" text="Menor">
      <formula>NOT(ISERROR(SEARCH("Menor",X4)))</formula>
    </cfRule>
    <cfRule type="containsText" dxfId="41" priority="13" operator="containsText" text="Leve">
      <formula>NOT(ISERROR(SEARCH("Leve",X4)))</formula>
    </cfRule>
  </conditionalFormatting>
  <conditionalFormatting sqref="Z4:Z8 Z11:Z12">
    <cfRule type="containsText" dxfId="40" priority="5" operator="containsText" text="Alto">
      <formula>NOT(ISERROR(SEARCH("Alto",Z4)))</formula>
    </cfRule>
    <cfRule type="containsText" dxfId="39" priority="6" operator="containsText" text="Moderado">
      <formula>NOT(ISERROR(SEARCH("Moderado",Z4)))</formula>
    </cfRule>
    <cfRule type="containsText" dxfId="38" priority="7" operator="containsText" text="Extremo">
      <formula>NOT(ISERROR(SEARCH("Extremo",Z4)))</formula>
    </cfRule>
    <cfRule type="containsText" dxfId="37" priority="8" operator="containsText" text="Bajo">
      <formula>NOT(ISERROR(SEARCH("Bajo",Z4)))</formula>
    </cfRule>
  </conditionalFormatting>
  <conditionalFormatting sqref="AC5">
    <cfRule type="containsText" dxfId="36" priority="28" operator="containsText" text="BAJA">
      <formula>NOT(ISERROR(SEARCH("BAJA",AC5)))</formula>
    </cfRule>
    <cfRule type="containsText" dxfId="35" priority="29" operator="containsText" text="MEDIA">
      <formula>NOT(ISERROR(SEARCH("MEDIA",AC5)))</formula>
    </cfRule>
    <cfRule type="containsText" dxfId="34" priority="30" operator="containsText" text="ALTA">
      <formula>NOT(ISERROR(SEARCH("ALTA",AC5)))</formula>
    </cfRule>
  </conditionalFormatting>
  <conditionalFormatting sqref="AI4">
    <cfRule type="containsText" dxfId="33" priority="34" operator="containsText" text="BAJA">
      <formula>NOT(ISERROR(SEARCH("BAJA",AI4)))</formula>
    </cfRule>
    <cfRule type="containsText" dxfId="32" priority="35" operator="containsText" text="MEDIA">
      <formula>NOT(ISERROR(SEARCH("MEDIA",AI4)))</formula>
    </cfRule>
    <cfRule type="containsText" dxfId="31" priority="36" operator="containsText" text="ALTA">
      <formula>NOT(ISERROR(SEARCH("ALTA",AI4)))</formula>
    </cfRule>
  </conditionalFormatting>
  <conditionalFormatting sqref="AI11">
    <cfRule type="containsText" dxfId="30" priority="22" operator="containsText" text="BAJA">
      <formula>NOT(ISERROR(SEARCH("BAJA",AI11)))</formula>
    </cfRule>
    <cfRule type="containsText" dxfId="29" priority="23" operator="containsText" text="MEDIA">
      <formula>NOT(ISERROR(SEARCH("MEDIA",AI11)))</formula>
    </cfRule>
    <cfRule type="containsText" dxfId="28" priority="24" operator="containsText" text="ALTA">
      <formula>NOT(ISERROR(SEARCH("ALTA",AI11)))</formula>
    </cfRule>
  </conditionalFormatting>
  <conditionalFormatting sqref="AJ7:AK7">
    <cfRule type="containsText" dxfId="27" priority="19" operator="containsText" text="BAJA">
      <formula>NOT(ISERROR(SEARCH("BAJA",AJ7)))</formula>
    </cfRule>
    <cfRule type="containsText" dxfId="26" priority="20" operator="containsText" text="MEDIA">
      <formula>NOT(ISERROR(SEARCH("MEDIA",AJ7)))</formula>
    </cfRule>
    <cfRule type="containsText" dxfId="25" priority="21" operator="containsText" text="ALTA">
      <formula>NOT(ISERROR(SEARCH("ALTA",AJ7)))</formula>
    </cfRule>
  </conditionalFormatting>
  <conditionalFormatting sqref="AN4:AN8 AN11:AN12">
    <cfRule type="containsText" dxfId="24" priority="1" operator="containsText" text="Extremo">
      <formula>NOT(ISERROR(SEARCH("Extremo",AN4)))</formula>
    </cfRule>
    <cfRule type="containsText" dxfId="23" priority="2" operator="containsText" text="Alto">
      <formula>NOT(ISERROR(SEARCH("Alto",AN4)))</formula>
    </cfRule>
    <cfRule type="containsText" dxfId="22" priority="3" operator="containsText" text="Moderado">
      <formula>NOT(ISERROR(SEARCH("Moderado",AN4)))</formula>
    </cfRule>
    <cfRule type="containsText" dxfId="21" priority="4" operator="containsText" text="Bajo">
      <formula>NOT(ISERROR(SEARCH("Bajo",AN4)))</formula>
    </cfRule>
  </conditionalFormatting>
  <dataValidations count="3">
    <dataValidation type="list" allowBlank="1" showInputMessage="1" showErrorMessage="1" sqref="A4:A12">
      <formula1>"SI,NO"</formula1>
    </dataValidation>
    <dataValidation type="list" allowBlank="1" showInputMessage="1" showErrorMessage="1" sqref="AF4:AF12">
      <formula1>"Manual,Automático"</formula1>
    </dataValidation>
    <dataValidation type="list" allowBlank="1" showInputMessage="1" showErrorMessage="1" sqref="AI4:AI12">
      <formula1>"Confiable,No confiable"</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12">
        <x14:dataValidation type="list" allowBlank="1" showInputMessage="1" showErrorMessage="1">
          <x14:formula1>
            <xm:f>Listas!$M$2:$M$15</xm:f>
          </x14:formula1>
          <xm:sqref>B4:B12</xm:sqref>
        </x14:dataValidation>
        <x14:dataValidation type="list" allowBlank="1" showInputMessage="1" showErrorMessage="1">
          <x14:formula1>
            <xm:f>Listas!$G$2:$G$13</xm:f>
          </x14:formula1>
          <xm:sqref>C4:C12</xm:sqref>
        </x14:dataValidation>
        <x14:dataValidation type="list" allowBlank="1" showInputMessage="1" showErrorMessage="1">
          <x14:formula1>
            <xm:f>Listas!$B$2:$B$7</xm:f>
          </x14:formula1>
          <xm:sqref>D4:D12</xm:sqref>
        </x14:dataValidation>
        <x14:dataValidation type="list" allowBlank="1" showInputMessage="1" showErrorMessage="1">
          <x14:formula1>
            <xm:f>Listas!$C$2:$C$9</xm:f>
          </x14:formula1>
          <xm:sqref>E4:E12</xm:sqref>
        </x14:dataValidation>
        <x14:dataValidation type="list" allowBlank="1" showInputMessage="1" showErrorMessage="1">
          <x14:formula1>
            <xm:f>Listas!$Q$2:$Q$8</xm:f>
          </x14:formula1>
          <xm:sqref>J4:J12</xm:sqref>
        </x14:dataValidation>
        <x14:dataValidation type="list" allowBlank="1" showInputMessage="1" showErrorMessage="1">
          <x14:formula1>
            <xm:f>Listas!$N$2:$N$7</xm:f>
          </x14:formula1>
          <xm:sqref>M4:M12</xm:sqref>
        </x14:dataValidation>
        <x14:dataValidation type="list" allowBlank="1" showInputMessage="1" showErrorMessage="1">
          <x14:formula1>
            <xm:f>Listas!$O$2:$O$7</xm:f>
          </x14:formula1>
          <xm:sqref>O4:O12</xm:sqref>
        </x14:dataValidation>
        <x14:dataValidation type="list" allowBlank="1" showInputMessage="1" showErrorMessage="1">
          <x14:formula1>
            <xm:f>Listas!$P$2:$P$7</xm:f>
          </x14:formula1>
          <xm:sqref>Q4:Q12</xm:sqref>
        </x14:dataValidation>
        <x14:dataValidation type="list" allowBlank="1" showInputMessage="1" showErrorMessage="1">
          <x14:formula1>
            <xm:f>Listas!$K$2:$K$8</xm:f>
          </x14:formula1>
          <xm:sqref>S4:S12</xm:sqref>
        </x14:dataValidation>
        <x14:dataValidation type="list" allowBlank="1" showInputMessage="1" showErrorMessage="1">
          <x14:formula1>
            <xm:f>Listas!$L$2:$L$6</xm:f>
          </x14:formula1>
          <xm:sqref>T4:T12</xm:sqref>
        </x14:dataValidation>
        <x14:dataValidation type="list" allowBlank="1" showInputMessage="1" showErrorMessage="1">
          <x14:formula1>
            <xm:f>Listas!$F$2:$F$4</xm:f>
          </x14:formula1>
          <xm:sqref>AD4:AD12</xm:sqref>
        </x14:dataValidation>
        <x14:dataValidation type="list" allowBlank="1" showInputMessage="1" showErrorMessage="1">
          <x14:formula1>
            <xm:f>Listas!$H$2:$H$3</xm:f>
          </x14:formula1>
          <xm:sqref>AJ4:AJ12</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G6"/>
  <sheetViews>
    <sheetView topLeftCell="AC1" zoomScale="40" zoomScaleNormal="40" workbookViewId="0">
      <selection activeCell="AM8" sqref="AM8"/>
    </sheetView>
  </sheetViews>
  <sheetFormatPr baseColWidth="10" defaultRowHeight="104.45" customHeight="1" x14ac:dyDescent="0.25"/>
  <cols>
    <col min="2" max="2" width="20.28515625" customWidth="1"/>
    <col min="3" max="3" width="21" customWidth="1"/>
    <col min="4" max="4" width="18.7109375" customWidth="1"/>
    <col min="5" max="5" width="21.140625" customWidth="1"/>
    <col min="6" max="6" width="22.7109375" customWidth="1"/>
    <col min="8" max="8" width="20.42578125" customWidth="1"/>
    <col min="9" max="9" width="23" customWidth="1"/>
    <col min="13" max="13" width="20.28515625" customWidth="1"/>
    <col min="15" max="15" width="21.28515625" customWidth="1"/>
    <col min="19" max="19" width="17.42578125" customWidth="1"/>
    <col min="20" max="20" width="24.7109375" customWidth="1"/>
    <col min="28" max="28" width="26" customWidth="1"/>
    <col min="29" max="29" width="25.42578125" customWidth="1"/>
    <col min="36" max="36" width="21" customWidth="1"/>
    <col min="37" max="37" width="24.28515625" customWidth="1"/>
    <col min="43" max="43" width="20.42578125" customWidth="1"/>
    <col min="44" max="44" width="21.5703125" customWidth="1"/>
  </cols>
  <sheetData>
    <row r="1" spans="1:59" ht="59.45" customHeight="1" x14ac:dyDescent="0.25">
      <c r="A1" s="914" t="s">
        <v>178</v>
      </c>
      <c r="B1" s="914"/>
      <c r="C1" s="914"/>
      <c r="D1" s="914"/>
      <c r="E1" s="914"/>
      <c r="F1" s="914"/>
      <c r="G1" s="914"/>
      <c r="H1" s="914"/>
      <c r="I1" s="914"/>
      <c r="J1" s="914"/>
      <c r="K1" s="914"/>
      <c r="L1" s="914"/>
      <c r="M1" s="914"/>
      <c r="N1" s="914"/>
      <c r="O1" s="914"/>
      <c r="P1" s="914"/>
      <c r="Q1" s="914"/>
      <c r="R1" s="914"/>
      <c r="S1" s="914"/>
      <c r="T1" s="914"/>
      <c r="U1" s="881" t="s">
        <v>179</v>
      </c>
      <c r="V1" s="881"/>
      <c r="W1" s="881"/>
      <c r="X1" s="881"/>
      <c r="Y1" s="881"/>
      <c r="Z1" s="881"/>
      <c r="AA1" s="881"/>
      <c r="AB1" s="881"/>
      <c r="AC1" s="915" t="s">
        <v>180</v>
      </c>
      <c r="AD1" s="915"/>
      <c r="AE1" s="915"/>
      <c r="AF1" s="915"/>
      <c r="AG1" s="915"/>
      <c r="AH1" s="915"/>
      <c r="AI1" s="915"/>
      <c r="AJ1" s="915"/>
      <c r="AK1" s="915"/>
      <c r="AL1" s="122"/>
      <c r="AM1" s="916" t="s">
        <v>181</v>
      </c>
      <c r="AN1" s="916"/>
      <c r="AO1" s="916"/>
      <c r="AP1" s="917"/>
      <c r="AQ1" s="917"/>
      <c r="AR1" s="917"/>
      <c r="AS1" s="917"/>
      <c r="AT1" s="917"/>
      <c r="AU1" s="917"/>
      <c r="AV1" s="918"/>
      <c r="AW1" s="918"/>
      <c r="AX1" s="918"/>
      <c r="AY1" s="918"/>
      <c r="AZ1" s="918"/>
      <c r="BA1" s="918"/>
      <c r="BB1" s="918"/>
      <c r="BC1" s="918"/>
      <c r="BD1" s="918"/>
      <c r="BE1" s="918"/>
      <c r="BF1" s="108" t="s">
        <v>546</v>
      </c>
      <c r="BG1" s="108" t="s">
        <v>547</v>
      </c>
    </row>
    <row r="2" spans="1:59" ht="45.6" customHeight="1" x14ac:dyDescent="0.25">
      <c r="A2" s="914"/>
      <c r="B2" s="914"/>
      <c r="C2" s="914"/>
      <c r="D2" s="914"/>
      <c r="E2" s="914"/>
      <c r="F2" s="914"/>
      <c r="G2" s="914"/>
      <c r="H2" s="914"/>
      <c r="I2" s="914"/>
      <c r="J2" s="914"/>
      <c r="K2" s="914"/>
      <c r="L2" s="914"/>
      <c r="M2" s="914"/>
      <c r="N2" s="914"/>
      <c r="O2" s="914"/>
      <c r="P2" s="914"/>
      <c r="Q2" s="914"/>
      <c r="R2" s="914"/>
      <c r="S2" s="914"/>
      <c r="T2" s="914"/>
      <c r="U2" s="881"/>
      <c r="V2" s="881"/>
      <c r="W2" s="881"/>
      <c r="X2" s="881"/>
      <c r="Y2" s="881"/>
      <c r="Z2" s="881"/>
      <c r="AA2" s="881"/>
      <c r="AB2" s="881"/>
      <c r="AC2" s="842" t="s">
        <v>182</v>
      </c>
      <c r="AD2" s="842" t="s">
        <v>184</v>
      </c>
      <c r="AE2" s="842"/>
      <c r="AF2" s="842"/>
      <c r="AG2" s="842"/>
      <c r="AH2" s="842" t="s">
        <v>185</v>
      </c>
      <c r="AI2" s="842" t="s">
        <v>186</v>
      </c>
      <c r="AJ2" s="842"/>
      <c r="AK2" s="842"/>
      <c r="AL2" s="873" t="s">
        <v>187</v>
      </c>
      <c r="AM2" s="873"/>
      <c r="AN2" s="873"/>
      <c r="AO2" s="873" t="s">
        <v>24</v>
      </c>
      <c r="AP2" s="871" t="s">
        <v>188</v>
      </c>
      <c r="AQ2" s="871"/>
      <c r="AR2" s="871" t="s">
        <v>143</v>
      </c>
      <c r="AS2" s="871" t="s">
        <v>189</v>
      </c>
      <c r="AT2" s="871" t="s">
        <v>190</v>
      </c>
      <c r="AU2" s="871" t="s">
        <v>191</v>
      </c>
      <c r="AV2" s="851" t="s">
        <v>454</v>
      </c>
      <c r="AW2" s="851"/>
      <c r="AX2" s="851"/>
      <c r="AY2" s="851"/>
      <c r="AZ2" s="851"/>
      <c r="BA2" s="851" t="s">
        <v>455</v>
      </c>
      <c r="BB2" s="851"/>
      <c r="BC2" s="851"/>
      <c r="BD2" s="851"/>
      <c r="BE2" s="851"/>
      <c r="BF2" s="123"/>
      <c r="BG2" s="123"/>
    </row>
    <row r="3" spans="1:59" ht="104.45" customHeight="1" x14ac:dyDescent="0.25">
      <c r="A3" s="127" t="s">
        <v>192</v>
      </c>
      <c r="B3" s="127" t="s">
        <v>141</v>
      </c>
      <c r="C3" s="127" t="s">
        <v>21</v>
      </c>
      <c r="D3" s="127" t="s">
        <v>16</v>
      </c>
      <c r="E3" s="127" t="s">
        <v>17</v>
      </c>
      <c r="F3" s="127" t="s">
        <v>193</v>
      </c>
      <c r="G3" s="934" t="s">
        <v>194</v>
      </c>
      <c r="H3" s="934"/>
      <c r="I3" s="127" t="s">
        <v>195</v>
      </c>
      <c r="J3" s="127" t="s">
        <v>31</v>
      </c>
      <c r="K3" s="127" t="s">
        <v>196</v>
      </c>
      <c r="L3" s="127" t="s">
        <v>197</v>
      </c>
      <c r="M3" s="127" t="s">
        <v>28</v>
      </c>
      <c r="N3" s="127" t="s">
        <v>174</v>
      </c>
      <c r="O3" s="127" t="s">
        <v>29</v>
      </c>
      <c r="P3" s="127" t="s">
        <v>174</v>
      </c>
      <c r="Q3" s="127" t="s">
        <v>30</v>
      </c>
      <c r="R3" s="127" t="s">
        <v>174</v>
      </c>
      <c r="S3" s="127" t="s">
        <v>198</v>
      </c>
      <c r="T3" s="127" t="s">
        <v>26</v>
      </c>
      <c r="U3" s="128" t="s">
        <v>199</v>
      </c>
      <c r="V3" s="129" t="s">
        <v>200</v>
      </c>
      <c r="W3" s="128" t="s">
        <v>174</v>
      </c>
      <c r="X3" s="129" t="s">
        <v>201</v>
      </c>
      <c r="Y3" s="128" t="s">
        <v>174</v>
      </c>
      <c r="Z3" s="129" t="s">
        <v>202</v>
      </c>
      <c r="AA3" s="129" t="s">
        <v>174</v>
      </c>
      <c r="AB3" s="129" t="s">
        <v>203</v>
      </c>
      <c r="AC3" s="935"/>
      <c r="AD3" s="130" t="s">
        <v>20</v>
      </c>
      <c r="AE3" s="131" t="s">
        <v>204</v>
      </c>
      <c r="AF3" s="130" t="s">
        <v>205</v>
      </c>
      <c r="AG3" s="130" t="s">
        <v>204</v>
      </c>
      <c r="AH3" s="935"/>
      <c r="AI3" s="130" t="s">
        <v>206</v>
      </c>
      <c r="AJ3" s="935" t="s">
        <v>22</v>
      </c>
      <c r="AK3" s="935"/>
      <c r="AL3" s="936"/>
      <c r="AM3" s="936"/>
      <c r="AN3" s="936"/>
      <c r="AO3" s="936"/>
      <c r="AP3" s="937"/>
      <c r="AQ3" s="937"/>
      <c r="AR3" s="937"/>
      <c r="AS3" s="937"/>
      <c r="AT3" s="937"/>
      <c r="AU3" s="937"/>
      <c r="AV3" s="132" t="s">
        <v>456</v>
      </c>
      <c r="AW3" s="132" t="s">
        <v>457</v>
      </c>
      <c r="AX3" s="132" t="s">
        <v>458</v>
      </c>
      <c r="AY3" s="133" t="s">
        <v>459</v>
      </c>
      <c r="AZ3" s="133" t="s">
        <v>460</v>
      </c>
      <c r="BA3" s="132" t="s">
        <v>456</v>
      </c>
      <c r="BB3" s="132" t="s">
        <v>457</v>
      </c>
      <c r="BC3" s="132" t="s">
        <v>458</v>
      </c>
      <c r="BD3" s="133" t="s">
        <v>459</v>
      </c>
      <c r="BE3" s="133" t="s">
        <v>460</v>
      </c>
      <c r="BF3" s="134"/>
      <c r="BG3" s="134"/>
    </row>
    <row r="4" spans="1:59" ht="86.45" customHeight="1" thickBot="1" x14ac:dyDescent="0.3">
      <c r="A4" s="227" t="s">
        <v>66</v>
      </c>
      <c r="B4" s="223" t="s">
        <v>1247</v>
      </c>
      <c r="C4" s="223" t="s">
        <v>124</v>
      </c>
      <c r="D4" s="223" t="s">
        <v>569</v>
      </c>
      <c r="E4" s="223" t="s">
        <v>106</v>
      </c>
      <c r="F4" s="223" t="s">
        <v>1248</v>
      </c>
      <c r="G4" s="223" t="s">
        <v>1249</v>
      </c>
      <c r="H4" s="346" t="s">
        <v>1250</v>
      </c>
      <c r="I4" s="346" t="s">
        <v>973</v>
      </c>
      <c r="J4" s="223" t="s">
        <v>48</v>
      </c>
      <c r="K4" s="223">
        <v>72</v>
      </c>
      <c r="L4" s="222">
        <f>IF(J4="Diaria",+(K4/360),IF(J4="Semanal",+(K4/52),IF(J4="Mensual",+(K4/12),IF(J4="Bimestral",+(K4/6),IF(J4="Trimestral",+(K4/4),IF(J4="Semestral",+(K4/2),IF(J4="Anual",+(K4/1),"")))))))</f>
        <v>0.2</v>
      </c>
      <c r="M4" s="223" t="s">
        <v>88</v>
      </c>
      <c r="N4" s="222">
        <f>IF(M4="Menor al 1% del patrimonio de la Lotería de Bogotá",20%,IF(M4="Entre el 1% y el 3% del patrimonio de la Lotería de Bogotá",40%,IF(M4="Entre el 3% y el 6% del patrimonio de la Lotería de Bogotá",60%,IF(M4="Entre el 6% y el 10% del patrimonio de la Lotería de Bogotá",80%,IF(M4="Mayor al 10% del patrimonio de la Lotería de Bogotá",100%,IF(M4="NA",0%,""))))))</f>
        <v>0</v>
      </c>
      <c r="O4" s="567" t="s">
        <v>91</v>
      </c>
      <c r="P4" s="222">
        <f>IF(O4="El riesgo afecta la imagen de algún área de la organización",20%,IF(O4="El riesgo afecta la imagen de la entidad internamente, de conocimiento general nivel interno, de junta directiva y accionistas y/o de proveedores",40%,IF(O4="El riesgo afecta la imagen de la entidad con algunos usuarios de relevancia frente al logro de los objetivos",60%,IF(O4="El riesgo afecta la imagen de la entidad con efecto publicitario sostenido a nivel de sector administrativo, nivel departamental o municipal",80%,IF(O4="El riesgo afecta la imagen de la entidad a nivel nacional, con efecto publicitario sostenido a nivel país",100%,IF(O4="NA",0%,""))))))</f>
        <v>0.8</v>
      </c>
      <c r="Q4" s="223" t="s">
        <v>88</v>
      </c>
      <c r="R4" s="222">
        <f>IF(Q4="Interrupción de la operación por menos de un día",20%,IF(Q4="Interrupción de la operación por un día completo",40%,IF(Q4="Interrupción de la operación mayor a 1 día y menor a 2 días",60%,IF(Q4="Interrupción de la operación por dos días completos",80%,IF(Q4="Interrupción de la operación por más de dos días",100%,IF(Q4="NA",0%,""))))))</f>
        <v>0</v>
      </c>
      <c r="S4" s="227" t="s">
        <v>87</v>
      </c>
      <c r="T4" s="227" t="s">
        <v>43</v>
      </c>
      <c r="U4" s="222">
        <f>+MAX(N4,P4,R4)</f>
        <v>0.8</v>
      </c>
      <c r="V4" s="460" t="str">
        <f>IF(L4&lt;=20%,"Muy baja",IF(L4&lt;=40%,"Baja",IF(L4&lt;=60%,"Media",IF(L4&lt;=80%,"Alta",IF(L4&lt;=100%,"Muy alta",IF(L4&gt;=100%,"Muy alta",""))))))</f>
        <v>Muy baja</v>
      </c>
      <c r="W4" s="222">
        <f>+IFERROR(VLOOKUP(V4,formulas!$F$1:$G$6,2,FALSE),"")</f>
        <v>0.2</v>
      </c>
      <c r="X4" s="462" t="str">
        <f>IF(U4=20%,"Leve",IF(U4=40%,"Menor",IF(U4=60%,"Moderado",IF(U4=80%,"Mayor",IF(U4=100%,"Catastrófico","")))))</f>
        <v>Mayor</v>
      </c>
      <c r="Y4" s="222">
        <f>+IFERROR(VLOOKUP(X4,formulas!$H$1:$I$6,2,FALSE),"")</f>
        <v>0.8</v>
      </c>
      <c r="Z4" s="462" t="str">
        <f>+IFERROR(VLOOKUP(V4&amp;X4,formulas!$C$2:$D$26,2,FALSE),"")</f>
        <v>Alto</v>
      </c>
      <c r="AA4" s="222">
        <f>IF(Z4="Bajo",25%,IF(Z4="Moderado",50%,IF(Z4="Alto",75%,IF(Z4="Extremo",100%,""))))</f>
        <v>0.75</v>
      </c>
      <c r="AB4" s="345" t="s">
        <v>1251</v>
      </c>
      <c r="AC4" s="223" t="s">
        <v>1252</v>
      </c>
      <c r="AD4" s="223" t="s">
        <v>72</v>
      </c>
      <c r="AE4" s="222">
        <f t="shared" ref="AE4:AE6" si="0">IF(AD4="Preventivo",25%,IF(AD4="Detectivo",15%,IF(AD4="Correctivo",10%,"")))</f>
        <v>0.25</v>
      </c>
      <c r="AF4" s="223" t="s">
        <v>217</v>
      </c>
      <c r="AG4" s="222">
        <f>IF(AF4="Manual",15%,IF(AF4="Automático",25%,""))</f>
        <v>0.15</v>
      </c>
      <c r="AH4" s="222">
        <f>+AG4+AE4</f>
        <v>0.4</v>
      </c>
      <c r="AI4" s="346" t="s">
        <v>218</v>
      </c>
      <c r="AJ4" s="223" t="s">
        <v>39</v>
      </c>
      <c r="AK4" s="346" t="s">
        <v>1253</v>
      </c>
      <c r="AL4" s="277">
        <f>+AA4*AH4</f>
        <v>0.30000000000000004</v>
      </c>
      <c r="AM4" s="277">
        <f>+AA4-AL4</f>
        <v>0.44999999999999996</v>
      </c>
      <c r="AN4" s="462" t="str">
        <f>+IF(C4="Corrupción","Moderado",IF(AM4&lt;=25%,"Bajo",IF(AM4&lt;=50%,"Moderado",IF(AM4&lt;=75%,"Alto",IF(AM4&gt;75%,"Extremo","")))))</f>
        <v>Moderado</v>
      </c>
      <c r="AO4" s="227" t="s">
        <v>74</v>
      </c>
      <c r="AP4" s="772">
        <v>1</v>
      </c>
      <c r="AQ4" s="654" t="s">
        <v>1254</v>
      </c>
      <c r="AR4" s="654" t="s">
        <v>1255</v>
      </c>
      <c r="AS4" s="773"/>
      <c r="AT4" s="774"/>
      <c r="AU4" s="775"/>
      <c r="AV4" s="223"/>
      <c r="AW4" s="223"/>
      <c r="AX4" s="223"/>
      <c r="AY4" s="223"/>
      <c r="AZ4" s="223"/>
      <c r="BA4" s="223"/>
      <c r="BB4" s="223"/>
      <c r="BC4" s="223"/>
      <c r="BD4" s="223"/>
      <c r="BE4" s="223"/>
      <c r="BF4" s="278"/>
      <c r="BG4" s="278"/>
    </row>
    <row r="5" spans="1:59" ht="86.45" customHeight="1" thickBot="1" x14ac:dyDescent="0.3">
      <c r="A5" s="229" t="s">
        <v>66</v>
      </c>
      <c r="B5" s="230" t="s">
        <v>486</v>
      </c>
      <c r="C5" s="230" t="s">
        <v>73</v>
      </c>
      <c r="D5" s="230" t="s">
        <v>94</v>
      </c>
      <c r="E5" s="230" t="s">
        <v>95</v>
      </c>
      <c r="F5" s="289" t="s">
        <v>487</v>
      </c>
      <c r="G5" s="290" t="s">
        <v>441</v>
      </c>
      <c r="H5" s="291" t="s">
        <v>488</v>
      </c>
      <c r="I5" s="289" t="s">
        <v>489</v>
      </c>
      <c r="J5" s="292" t="s">
        <v>110</v>
      </c>
      <c r="K5" s="289">
        <v>1</v>
      </c>
      <c r="L5" s="228">
        <f t="shared" ref="L5:L6" si="1">IF(J5="Diaria",+(K5/360),IF(J5="Semanal",+(K5/52),IF(J5="Mensual",+(K5/12),IF(J5="Bimestral",+(K5/6),IF(J5="Trimestral",+(K5/4),IF(J5="Semestral",+(K5/2),IF(J5="Anual",+(K5/1),"")))))))</f>
        <v>0.5</v>
      </c>
      <c r="M5" s="289" t="s">
        <v>62</v>
      </c>
      <c r="N5" s="228">
        <f t="shared" ref="N5:N6" si="2">IF(M5="Menor al 1% del patrimonio de la Lotería de Bogotá",20%,IF(M5="Entre el 1% y el 3% del patrimonio de la Lotería de Bogotá",40%,IF(M5="Entre el 3% y el 6% del patrimonio de la Lotería de Bogotá",60%,IF(M5="Entre el 6% y el 10% del patrimonio de la Lotería de Bogotá",80%,IF(M5="Mayor al 10% del patrimonio de la Lotería de Bogotá",100%,IF(M5="NA",0%,""))))))</f>
        <v>0.4</v>
      </c>
      <c r="O5" s="568" t="s">
        <v>91</v>
      </c>
      <c r="P5" s="228">
        <f t="shared" ref="P5:P6" si="3">IF(O5="El riesgo afecta la imagen de algún área de la organización",20%,IF(O5="El riesgo afecta la imagen de la entidad internamente, de conocimiento general nivel interno, de junta directiva y accionistas y/o de proveedores",40%,IF(O5="El riesgo afecta la imagen de la entidad con algunos usuarios de relevancia frente al logro de los objetivos",60%,IF(O5="El riesgo afecta la imagen de la entidad con efecto publicitario sostenido a nivel de sector administrativo, nivel departamental o municipal",80%,IF(O5="El riesgo afecta la imagen de la entidad a nivel nacional, con efecto publicitario sostenido a nivel país",100%,IF(O5="NA",0%,""))))))</f>
        <v>0.8</v>
      </c>
      <c r="Q5" s="289" t="s">
        <v>88</v>
      </c>
      <c r="R5" s="228">
        <f t="shared" ref="R5:R6" si="4">IF(Q5="Interrupción de la operación por menos de un día",20%,IF(Q5="Interrupción de la operación por un día completo",40%,IF(Q5="Interrupción de la operación mayor a 1 día y menor a 2 días",60%,IF(Q5="Interrupción de la operación por dos días completos",80%,IF(Q5="Interrupción de la operación por más de dos días",100%,IF(Q5="NA",0%,""))))))</f>
        <v>0</v>
      </c>
      <c r="S5" s="294" t="s">
        <v>75</v>
      </c>
      <c r="T5" s="294" t="s">
        <v>88</v>
      </c>
      <c r="U5" s="228">
        <f t="shared" ref="U5:U6" si="5">+MAX(N5,P5,R5)</f>
        <v>0.8</v>
      </c>
      <c r="V5" s="478" t="str">
        <f t="shared" ref="V5:V6" si="6">IF(L5&lt;=20%,"Muy baja",IF(L5&lt;=40%,"Baja",IF(L5&lt;=60%,"Media",IF(L5&lt;=80%,"Alta",IF(L5&lt;=100%,"Muy alta",IF(L5&gt;=100%,"Muy alta",""))))))</f>
        <v>Media</v>
      </c>
      <c r="W5" s="228">
        <f>+IFERROR(VLOOKUP(V5,formulas!$F$1:$G$6,2,FALSE),"")</f>
        <v>0.6</v>
      </c>
      <c r="X5" s="480" t="str">
        <f t="shared" ref="X5:X6" si="7">IF(U5=20%,"Leve",IF(U5=40%,"Menor",IF(U5=60%,"Moderado",IF(U5=80%,"Mayor",IF(U5=100%,"Catastrófico","")))))</f>
        <v>Mayor</v>
      </c>
      <c r="Y5" s="228">
        <f>+IFERROR(VLOOKUP(X5,formulas!$H$1:$I$6,2,FALSE),"")</f>
        <v>0.8</v>
      </c>
      <c r="Z5" s="480" t="str">
        <f>+IFERROR(VLOOKUP(V5&amp;X5,formulas!$C$2:$D$26,2,FALSE),"")</f>
        <v>Alto</v>
      </c>
      <c r="AA5" s="228">
        <f t="shared" ref="AA5:AA6" si="8">IF(Z5="Bajo",25%,IF(Z5="Moderado",50%,IF(Z5="Alto",75%,IF(Z5="Extremo",100%,""))))</f>
        <v>0.75</v>
      </c>
      <c r="AB5" s="505"/>
      <c r="AC5" s="292" t="s">
        <v>513</v>
      </c>
      <c r="AD5" s="289" t="s">
        <v>72</v>
      </c>
      <c r="AE5" s="228">
        <f t="shared" si="0"/>
        <v>0.25</v>
      </c>
      <c r="AF5" s="289" t="s">
        <v>217</v>
      </c>
      <c r="AG5" s="228">
        <f t="shared" ref="AG5:AG6" si="9">IF(AF5="Manual",15%,IF(AF5="Automático",25%,""))</f>
        <v>0.15</v>
      </c>
      <c r="AH5" s="228">
        <f t="shared" ref="AH5:AH6" si="10">+AG5+AE5</f>
        <v>0.4</v>
      </c>
      <c r="AI5" s="289" t="s">
        <v>218</v>
      </c>
      <c r="AJ5" s="230" t="s">
        <v>39</v>
      </c>
      <c r="AK5" s="289" t="s">
        <v>522</v>
      </c>
      <c r="AL5" s="280">
        <f t="shared" ref="AL5:AL6" si="11">+AA5*AH5</f>
        <v>0.30000000000000004</v>
      </c>
      <c r="AM5" s="280">
        <f t="shared" ref="AM5:AM6" si="12">+AA5-AL5</f>
        <v>0.44999999999999996</v>
      </c>
      <c r="AN5" s="480" t="str">
        <f t="shared" ref="AN5:AN6" si="13">+IF(C5="Corrupción","Moderado",IF(AM5&lt;=25%,"Bajo",IF(AM5&lt;=50%,"Moderado",IF(AM5&lt;=75%,"Alto",IF(AM5&gt;75%,"Extremo","")))))</f>
        <v>Moderado</v>
      </c>
      <c r="AO5" s="229" t="s">
        <v>74</v>
      </c>
      <c r="AP5" s="747"/>
      <c r="AQ5" s="747"/>
      <c r="AR5" s="747"/>
      <c r="AS5" s="747"/>
      <c r="AT5" s="747"/>
      <c r="AU5" s="747"/>
      <c r="AV5" s="539"/>
      <c r="AW5" s="539"/>
      <c r="AX5" s="539"/>
      <c r="AY5" s="539"/>
      <c r="AZ5" s="539"/>
      <c r="BA5" s="539"/>
      <c r="BB5" s="539"/>
      <c r="BC5" s="539"/>
      <c r="BD5" s="539"/>
      <c r="BE5" s="539"/>
      <c r="BF5" s="539"/>
      <c r="BG5" s="539"/>
    </row>
    <row r="6" spans="1:59" ht="86.45" customHeight="1" thickBot="1" x14ac:dyDescent="0.3">
      <c r="A6" s="229" t="s">
        <v>219</v>
      </c>
      <c r="B6" s="230" t="s">
        <v>44</v>
      </c>
      <c r="C6" s="230" t="s">
        <v>107</v>
      </c>
      <c r="D6" s="230" t="s">
        <v>94</v>
      </c>
      <c r="E6" s="230" t="s">
        <v>51</v>
      </c>
      <c r="F6" s="230" t="s">
        <v>490</v>
      </c>
      <c r="G6" s="230" t="s">
        <v>491</v>
      </c>
      <c r="H6" s="231" t="s">
        <v>492</v>
      </c>
      <c r="I6" s="230" t="s">
        <v>493</v>
      </c>
      <c r="J6" s="230" t="s">
        <v>81</v>
      </c>
      <c r="K6" s="230">
        <v>1</v>
      </c>
      <c r="L6" s="228">
        <f t="shared" si="1"/>
        <v>8.3333333333333329E-2</v>
      </c>
      <c r="M6" s="230" t="s">
        <v>88</v>
      </c>
      <c r="N6" s="228">
        <f t="shared" si="2"/>
        <v>0</v>
      </c>
      <c r="O6" s="568" t="s">
        <v>46</v>
      </c>
      <c r="P6" s="228">
        <f t="shared" si="3"/>
        <v>0.2</v>
      </c>
      <c r="Q6" s="230" t="s">
        <v>88</v>
      </c>
      <c r="R6" s="228">
        <f t="shared" si="4"/>
        <v>0</v>
      </c>
      <c r="S6" s="229" t="s">
        <v>75</v>
      </c>
      <c r="T6" s="229" t="s">
        <v>60</v>
      </c>
      <c r="U6" s="228">
        <f t="shared" si="5"/>
        <v>0.2</v>
      </c>
      <c r="V6" s="478" t="str">
        <f t="shared" si="6"/>
        <v>Muy baja</v>
      </c>
      <c r="W6" s="228">
        <f>+IFERROR(VLOOKUP(V6,formulas!$F$1:$G$6,2,FALSE),"")</f>
        <v>0.2</v>
      </c>
      <c r="X6" s="480" t="str">
        <f t="shared" si="7"/>
        <v>Leve</v>
      </c>
      <c r="Y6" s="228">
        <f>+IFERROR(VLOOKUP(X6,formulas!$H$1:$I$6,2,FALSE),"")</f>
        <v>0.2</v>
      </c>
      <c r="Z6" s="480" t="str">
        <f>+IFERROR(VLOOKUP(V6&amp;X6,formulas!$C$2:$D$26,2,FALSE),"")</f>
        <v>Bajo</v>
      </c>
      <c r="AA6" s="228">
        <f t="shared" si="8"/>
        <v>0.25</v>
      </c>
      <c r="AB6" s="279" t="s">
        <v>500</v>
      </c>
      <c r="AC6" s="231" t="s">
        <v>514</v>
      </c>
      <c r="AD6" s="230" t="s">
        <v>72</v>
      </c>
      <c r="AE6" s="228">
        <f t="shared" si="0"/>
        <v>0.25</v>
      </c>
      <c r="AF6" s="230" t="s">
        <v>451</v>
      </c>
      <c r="AG6" s="228">
        <f t="shared" si="9"/>
        <v>0.25</v>
      </c>
      <c r="AH6" s="228">
        <f t="shared" si="10"/>
        <v>0.5</v>
      </c>
      <c r="AI6" s="747"/>
      <c r="AJ6" s="230" t="s">
        <v>39</v>
      </c>
      <c r="AK6" s="230" t="s">
        <v>523</v>
      </c>
      <c r="AL6" s="280">
        <f t="shared" si="11"/>
        <v>0.125</v>
      </c>
      <c r="AM6" s="280">
        <f t="shared" si="12"/>
        <v>0.125</v>
      </c>
      <c r="AN6" s="480" t="str">
        <f t="shared" si="13"/>
        <v>Bajo</v>
      </c>
      <c r="AO6" s="229" t="s">
        <v>74</v>
      </c>
      <c r="AP6" s="747"/>
      <c r="AQ6" s="747"/>
      <c r="AR6" s="747"/>
      <c r="AS6" s="747"/>
      <c r="AT6" s="747"/>
      <c r="AU6" s="747"/>
      <c r="AV6" s="539"/>
      <c r="AW6" s="539"/>
      <c r="AX6" s="539"/>
      <c r="AY6" s="539"/>
      <c r="AZ6" s="539"/>
      <c r="BA6" s="539"/>
      <c r="BB6" s="539"/>
      <c r="BC6" s="539"/>
      <c r="BD6" s="539"/>
      <c r="BE6" s="539"/>
      <c r="BF6" s="539"/>
      <c r="BG6" s="539"/>
    </row>
  </sheetData>
  <mergeCells count="21">
    <mergeCell ref="G3:H3"/>
    <mergeCell ref="AJ3:AK3"/>
    <mergeCell ref="AL2:AN3"/>
    <mergeCell ref="AO2:AO3"/>
    <mergeCell ref="AP2:AQ3"/>
    <mergeCell ref="A1:T2"/>
    <mergeCell ref="U1:AB2"/>
    <mergeCell ref="AC1:AK1"/>
    <mergeCell ref="AM1:AO1"/>
    <mergeCell ref="AP1:AU1"/>
    <mergeCell ref="AU2:AU3"/>
    <mergeCell ref="AV1:BE1"/>
    <mergeCell ref="AC2:AC3"/>
    <mergeCell ref="AD2:AG2"/>
    <mergeCell ref="AH2:AH3"/>
    <mergeCell ref="AI2:AK2"/>
    <mergeCell ref="AR2:AR3"/>
    <mergeCell ref="AS2:AS3"/>
    <mergeCell ref="AT2:AT3"/>
    <mergeCell ref="AV2:AZ2"/>
    <mergeCell ref="BA2:BE2"/>
  </mergeCells>
  <conditionalFormatting sqref="V4:V6">
    <cfRule type="beginsWith" dxfId="20" priority="14" operator="beginsWith" text="Muy baja">
      <formula>LEFT(V4,LEN("Muy baja"))="Muy baja"</formula>
    </cfRule>
    <cfRule type="containsText" dxfId="19" priority="15" operator="containsText" text="Muy alta">
      <formula>NOT(ISERROR(SEARCH("Muy alta",V4)))</formula>
    </cfRule>
    <cfRule type="containsText" dxfId="18" priority="16" operator="containsText" text="Alta">
      <formula>NOT(ISERROR(SEARCH("Alta",V4)))</formula>
    </cfRule>
    <cfRule type="containsText" dxfId="17" priority="17" operator="containsText" text="Media">
      <formula>NOT(ISERROR(SEARCH("Media",V4)))</formula>
    </cfRule>
    <cfRule type="containsText" dxfId="16" priority="18" operator="containsText" text="Baja">
      <formula>NOT(ISERROR(SEARCH("Baja",V4)))</formula>
    </cfRule>
  </conditionalFormatting>
  <conditionalFormatting sqref="X4:X6">
    <cfRule type="containsText" dxfId="15" priority="9" operator="containsText" text="Catastrófico">
      <formula>NOT(ISERROR(SEARCH("Catastrófico",X4)))</formula>
    </cfRule>
    <cfRule type="containsText" dxfId="14" priority="10" operator="containsText" text="Mayor">
      <formula>NOT(ISERROR(SEARCH("Mayor",X4)))</formula>
    </cfRule>
    <cfRule type="containsText" dxfId="13" priority="11" operator="containsText" text="Moderado">
      <formula>NOT(ISERROR(SEARCH("Moderado",X4)))</formula>
    </cfRule>
    <cfRule type="containsText" dxfId="12" priority="12" operator="containsText" text="Menor">
      <formula>NOT(ISERROR(SEARCH("Menor",X4)))</formula>
    </cfRule>
    <cfRule type="containsText" dxfId="11" priority="13" operator="containsText" text="Leve">
      <formula>NOT(ISERROR(SEARCH("Leve",X4)))</formula>
    </cfRule>
  </conditionalFormatting>
  <conditionalFormatting sqref="Z4:Z6">
    <cfRule type="containsText" dxfId="10" priority="5" operator="containsText" text="Alto">
      <formula>NOT(ISERROR(SEARCH("Alto",Z4)))</formula>
    </cfRule>
    <cfRule type="containsText" dxfId="9" priority="6" operator="containsText" text="Moderado">
      <formula>NOT(ISERROR(SEARCH("Moderado",Z4)))</formula>
    </cfRule>
    <cfRule type="containsText" dxfId="8" priority="7" operator="containsText" text="Extremo">
      <formula>NOT(ISERROR(SEARCH("Extremo",Z4)))</formula>
    </cfRule>
    <cfRule type="containsText" dxfId="7" priority="8" operator="containsText" text="Bajo">
      <formula>NOT(ISERROR(SEARCH("Bajo",Z4)))</formula>
    </cfRule>
  </conditionalFormatting>
  <conditionalFormatting sqref="AI4:AI5">
    <cfRule type="containsText" dxfId="6" priority="19" operator="containsText" text="BAJA">
      <formula>NOT(ISERROR(SEARCH("BAJA",AI4)))</formula>
    </cfRule>
    <cfRule type="containsText" dxfId="5" priority="20" operator="containsText" text="MEDIA">
      <formula>NOT(ISERROR(SEARCH("MEDIA",AI4)))</formula>
    </cfRule>
    <cfRule type="containsText" dxfId="4" priority="21" operator="containsText" text="ALTA">
      <formula>NOT(ISERROR(SEARCH("ALTA",AI4)))</formula>
    </cfRule>
  </conditionalFormatting>
  <conditionalFormatting sqref="AN4:AN6">
    <cfRule type="containsText" dxfId="3" priority="1" operator="containsText" text="Extremo">
      <formula>NOT(ISERROR(SEARCH("Extremo",AN4)))</formula>
    </cfRule>
    <cfRule type="containsText" dxfId="2" priority="2" operator="containsText" text="Alto">
      <formula>NOT(ISERROR(SEARCH("Alto",AN4)))</formula>
    </cfRule>
    <cfRule type="containsText" dxfId="1" priority="3" operator="containsText" text="Moderado">
      <formula>NOT(ISERROR(SEARCH("Moderado",AN4)))</formula>
    </cfRule>
    <cfRule type="containsText" dxfId="0" priority="4" operator="containsText" text="Bajo">
      <formula>NOT(ISERROR(SEARCH("Bajo",AN4)))</formula>
    </cfRule>
  </conditionalFormatting>
  <dataValidations count="3">
    <dataValidation type="list" allowBlank="1" showInputMessage="1" showErrorMessage="1" sqref="A4:A6">
      <formula1>"SI,NO"</formula1>
    </dataValidation>
    <dataValidation type="list" allowBlank="1" showInputMessage="1" showErrorMessage="1" sqref="AF4:AF6">
      <formula1>"Manual,Automático"</formula1>
    </dataValidation>
    <dataValidation type="list" allowBlank="1" showInputMessage="1" showErrorMessage="1" sqref="AI4:AI6">
      <formula1>"Confiable,No confiable"</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12">
        <x14:dataValidation type="list" allowBlank="1" showInputMessage="1" showErrorMessage="1">
          <x14:formula1>
            <xm:f>Listas!$M$2:$M$15</xm:f>
          </x14:formula1>
          <xm:sqref>B4:B6</xm:sqref>
        </x14:dataValidation>
        <x14:dataValidation type="list" allowBlank="1" showInputMessage="1" showErrorMessage="1">
          <x14:formula1>
            <xm:f>Listas!$G$2:$G$13</xm:f>
          </x14:formula1>
          <xm:sqref>C4:C6</xm:sqref>
        </x14:dataValidation>
        <x14:dataValidation type="list" allowBlank="1" showInputMessage="1" showErrorMessage="1">
          <x14:formula1>
            <xm:f>Listas!$B$2:$B$7</xm:f>
          </x14:formula1>
          <xm:sqref>D4:D6</xm:sqref>
        </x14:dataValidation>
        <x14:dataValidation type="list" allowBlank="1" showInputMessage="1" showErrorMessage="1">
          <x14:formula1>
            <xm:f>Listas!$C$2:$C$9</xm:f>
          </x14:formula1>
          <xm:sqref>E4:E6</xm:sqref>
        </x14:dataValidation>
        <x14:dataValidation type="list" allowBlank="1" showInputMessage="1" showErrorMessage="1">
          <x14:formula1>
            <xm:f>Listas!$Q$2:$Q$8</xm:f>
          </x14:formula1>
          <xm:sqref>J4:J6</xm:sqref>
        </x14:dataValidation>
        <x14:dataValidation type="list" allowBlank="1" showInputMessage="1" showErrorMessage="1">
          <x14:formula1>
            <xm:f>Listas!$N$2:$N$7</xm:f>
          </x14:formula1>
          <xm:sqref>M4:M6</xm:sqref>
        </x14:dataValidation>
        <x14:dataValidation type="list" allowBlank="1" showInputMessage="1" showErrorMessage="1">
          <x14:formula1>
            <xm:f>Listas!$O$2:$O$7</xm:f>
          </x14:formula1>
          <xm:sqref>O4:O6</xm:sqref>
        </x14:dataValidation>
        <x14:dataValidation type="list" allowBlank="1" showInputMessage="1" showErrorMessage="1">
          <x14:formula1>
            <xm:f>Listas!$P$2:$P$7</xm:f>
          </x14:formula1>
          <xm:sqref>Q4:Q6</xm:sqref>
        </x14:dataValidation>
        <x14:dataValidation type="list" allowBlank="1" showInputMessage="1" showErrorMessage="1">
          <x14:formula1>
            <xm:f>Listas!$K$2:$K$8</xm:f>
          </x14:formula1>
          <xm:sqref>S4:S6</xm:sqref>
        </x14:dataValidation>
        <x14:dataValidation type="list" allowBlank="1" showInputMessage="1" showErrorMessage="1">
          <x14:formula1>
            <xm:f>Listas!$L$2:$L$6</xm:f>
          </x14:formula1>
          <xm:sqref>T4:T6</xm:sqref>
        </x14:dataValidation>
        <x14:dataValidation type="list" allowBlank="1" showInputMessage="1" showErrorMessage="1">
          <x14:formula1>
            <xm:f>Listas!$F$2:$F$4</xm:f>
          </x14:formula1>
          <xm:sqref>AD4:AD6</xm:sqref>
        </x14:dataValidation>
        <x14:dataValidation type="list" allowBlank="1" showInputMessage="1" showErrorMessage="1">
          <x14:formula1>
            <xm:f>Listas!$H$2:$H$3</xm:f>
          </x14:formula1>
          <xm:sqref>AJ4:AJ6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X29"/>
  <sheetViews>
    <sheetView zoomScale="40" zoomScaleNormal="40" workbookViewId="0">
      <selection activeCell="H9" sqref="H9"/>
    </sheetView>
  </sheetViews>
  <sheetFormatPr baseColWidth="10" defaultColWidth="11.42578125" defaultRowHeight="15" x14ac:dyDescent="0.25"/>
  <cols>
    <col min="1" max="1" width="3.7109375" customWidth="1"/>
    <col min="8" max="8" width="9.7109375" customWidth="1"/>
    <col min="26" max="26" width="22.85546875" customWidth="1"/>
    <col min="27" max="27" width="15" bestFit="1" customWidth="1"/>
    <col min="41" max="41" width="2.7109375" customWidth="1"/>
  </cols>
  <sheetData>
    <row r="1" spans="2:50" x14ac:dyDescent="0.25">
      <c r="B1" t="s">
        <v>0</v>
      </c>
    </row>
    <row r="3" spans="2:50" x14ac:dyDescent="0.25">
      <c r="B3" s="1" t="s">
        <v>1</v>
      </c>
      <c r="R3" s="1" t="s">
        <v>2</v>
      </c>
    </row>
    <row r="4" spans="2:50" x14ac:dyDescent="0.25">
      <c r="R4" s="1" t="s">
        <v>3</v>
      </c>
      <c r="AG4" s="1" t="s">
        <v>4</v>
      </c>
    </row>
    <row r="5" spans="2:50" x14ac:dyDescent="0.25">
      <c r="B5" s="1" t="s">
        <v>5</v>
      </c>
      <c r="J5" s="1" t="s">
        <v>6</v>
      </c>
      <c r="R5" s="1" t="s">
        <v>7</v>
      </c>
      <c r="Y5" s="1" t="s">
        <v>8</v>
      </c>
      <c r="AG5" s="1" t="s">
        <v>9</v>
      </c>
      <c r="AP5" s="1" t="s">
        <v>10</v>
      </c>
      <c r="AX5" s="1" t="s">
        <v>11</v>
      </c>
    </row>
    <row r="23" spans="25:27" x14ac:dyDescent="0.25">
      <c r="Y23" t="s">
        <v>12</v>
      </c>
    </row>
    <row r="24" spans="25:27" x14ac:dyDescent="0.25">
      <c r="Z24" s="2" t="s">
        <v>13</v>
      </c>
      <c r="AA24" s="3"/>
    </row>
    <row r="25" spans="25:27" ht="45" x14ac:dyDescent="0.25">
      <c r="Y25" s="4" t="s">
        <v>14</v>
      </c>
      <c r="Z25" s="5">
        <v>42299590289</v>
      </c>
      <c r="AA25" s="6"/>
    </row>
    <row r="26" spans="25:27" x14ac:dyDescent="0.25">
      <c r="Y26" s="7">
        <v>0.01</v>
      </c>
      <c r="Z26" s="8">
        <f>+$Z$25*Y26</f>
        <v>422995902.88999999</v>
      </c>
      <c r="AA26" s="9"/>
    </row>
    <row r="27" spans="25:27" x14ac:dyDescent="0.25">
      <c r="Y27" s="7">
        <v>0.03</v>
      </c>
      <c r="Z27" s="8">
        <f>+$Z$25*Y27</f>
        <v>1268987708.6699998</v>
      </c>
      <c r="AA27" s="9"/>
    </row>
    <row r="28" spans="25:27" x14ac:dyDescent="0.25">
      <c r="Y28" s="7">
        <v>0.06</v>
      </c>
      <c r="Z28" s="8">
        <f>+$Z$25*Y28</f>
        <v>2537975417.3399997</v>
      </c>
      <c r="AA28" s="9"/>
    </row>
    <row r="29" spans="25:27" x14ac:dyDescent="0.25">
      <c r="Y29" s="7">
        <v>0.1</v>
      </c>
      <c r="Z29" s="8">
        <f>+$Z$25*Y29</f>
        <v>4229959028.9000001</v>
      </c>
      <c r="AA29" s="9"/>
    </row>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I54"/>
  <sheetViews>
    <sheetView workbookViewId="0">
      <selection activeCell="B9" sqref="B9:B12"/>
    </sheetView>
  </sheetViews>
  <sheetFormatPr baseColWidth="10" defaultColWidth="11.42578125" defaultRowHeight="15" x14ac:dyDescent="0.25"/>
  <cols>
    <col min="1" max="1" width="2.85546875" customWidth="1"/>
    <col min="2" max="2" width="29.7109375" style="34" customWidth="1"/>
    <col min="3" max="3" width="18.7109375" style="35" customWidth="1"/>
    <col min="4" max="4" width="11.42578125" style="36"/>
    <col min="5" max="5" width="26.7109375" style="35" customWidth="1"/>
    <col min="8" max="8" width="21.42578125" customWidth="1"/>
  </cols>
  <sheetData>
    <row r="1" spans="2:9" ht="15.75" thickBot="1" x14ac:dyDescent="0.3"/>
    <row r="2" spans="2:9" ht="31.9" customHeight="1" x14ac:dyDescent="0.25">
      <c r="B2" s="801" t="s">
        <v>140</v>
      </c>
      <c r="C2" s="802"/>
      <c r="D2" s="802"/>
      <c r="E2" s="803"/>
      <c r="H2" s="794" t="s">
        <v>171</v>
      </c>
      <c r="I2" s="795"/>
    </row>
    <row r="3" spans="2:9" ht="15" customHeight="1" x14ac:dyDescent="0.25">
      <c r="B3" s="23" t="s">
        <v>141</v>
      </c>
      <c r="C3" s="24" t="s">
        <v>21</v>
      </c>
      <c r="D3" s="24" t="s">
        <v>142</v>
      </c>
      <c r="E3" s="25" t="s">
        <v>143</v>
      </c>
      <c r="H3" s="23" t="s">
        <v>21</v>
      </c>
      <c r="I3" s="25" t="s">
        <v>172</v>
      </c>
    </row>
    <row r="4" spans="2:9" x14ac:dyDescent="0.25">
      <c r="B4" s="796" t="s">
        <v>126</v>
      </c>
      <c r="C4" s="27" t="s">
        <v>85</v>
      </c>
      <c r="D4" s="28">
        <v>3</v>
      </c>
      <c r="E4" s="787" t="s">
        <v>144</v>
      </c>
      <c r="H4" s="37" t="s">
        <v>38</v>
      </c>
      <c r="I4" s="38">
        <f>+D33</f>
        <v>1</v>
      </c>
    </row>
    <row r="5" spans="2:9" x14ac:dyDescent="0.25">
      <c r="B5" s="796"/>
      <c r="C5" s="27" t="s">
        <v>27</v>
      </c>
      <c r="D5" s="28">
        <v>1</v>
      </c>
      <c r="E5" s="787"/>
      <c r="H5" s="37" t="s">
        <v>27</v>
      </c>
      <c r="I5" s="38">
        <v>1</v>
      </c>
    </row>
    <row r="6" spans="2:9" x14ac:dyDescent="0.25">
      <c r="B6" s="796"/>
      <c r="C6" s="27" t="s">
        <v>107</v>
      </c>
      <c r="D6" s="28">
        <v>2</v>
      </c>
      <c r="E6" s="787"/>
      <c r="H6" s="37" t="s">
        <v>85</v>
      </c>
      <c r="I6" s="38">
        <v>3</v>
      </c>
    </row>
    <row r="7" spans="2:9" x14ac:dyDescent="0.25">
      <c r="B7" s="796" t="s">
        <v>113</v>
      </c>
      <c r="C7" s="27" t="s">
        <v>107</v>
      </c>
      <c r="D7" s="28">
        <v>3</v>
      </c>
      <c r="E7" s="787" t="s">
        <v>145</v>
      </c>
      <c r="F7" s="39">
        <v>-1</v>
      </c>
      <c r="H7" s="37" t="s">
        <v>158</v>
      </c>
      <c r="I7" s="38">
        <v>2</v>
      </c>
    </row>
    <row r="8" spans="2:9" ht="30" x14ac:dyDescent="0.25">
      <c r="B8" s="796"/>
      <c r="C8" s="27" t="s">
        <v>146</v>
      </c>
      <c r="D8" s="28">
        <v>1</v>
      </c>
      <c r="E8" s="787"/>
      <c r="F8" s="39"/>
      <c r="H8" s="37" t="s">
        <v>149</v>
      </c>
      <c r="I8" s="38">
        <v>22</v>
      </c>
    </row>
    <row r="9" spans="2:9" x14ac:dyDescent="0.25">
      <c r="B9" s="796" t="s">
        <v>147</v>
      </c>
      <c r="C9" s="27" t="s">
        <v>73</v>
      </c>
      <c r="D9" s="28">
        <v>2</v>
      </c>
      <c r="E9" s="787" t="s">
        <v>148</v>
      </c>
      <c r="F9" s="40"/>
      <c r="H9" s="37" t="s">
        <v>107</v>
      </c>
      <c r="I9" s="38">
        <v>35</v>
      </c>
    </row>
    <row r="10" spans="2:9" ht="41.25" customHeight="1" x14ac:dyDescent="0.25">
      <c r="B10" s="796"/>
      <c r="C10" s="27" t="s">
        <v>107</v>
      </c>
      <c r="D10" s="28">
        <v>4</v>
      </c>
      <c r="E10" s="787"/>
      <c r="F10" s="39">
        <v>-1</v>
      </c>
      <c r="H10" s="37" t="s">
        <v>162</v>
      </c>
      <c r="I10" s="38">
        <v>2</v>
      </c>
    </row>
    <row r="11" spans="2:9" ht="41.25" customHeight="1" x14ac:dyDescent="0.25">
      <c r="B11" s="796"/>
      <c r="C11" s="27" t="s">
        <v>149</v>
      </c>
      <c r="D11" s="28">
        <v>1</v>
      </c>
      <c r="E11" s="787"/>
      <c r="F11" s="39"/>
      <c r="H11" s="37" t="s">
        <v>124</v>
      </c>
      <c r="I11" s="38">
        <v>14</v>
      </c>
    </row>
    <row r="12" spans="2:9" ht="30" x14ac:dyDescent="0.25">
      <c r="B12" s="796"/>
      <c r="C12" s="27" t="s">
        <v>146</v>
      </c>
      <c r="D12" s="28">
        <v>2</v>
      </c>
      <c r="E12" s="787"/>
      <c r="F12" s="39"/>
      <c r="H12" s="37" t="s">
        <v>73</v>
      </c>
      <c r="I12" s="38">
        <v>13</v>
      </c>
    </row>
    <row r="13" spans="2:9" ht="21" customHeight="1" thickBot="1" x14ac:dyDescent="0.3">
      <c r="B13" s="796" t="s">
        <v>150</v>
      </c>
      <c r="C13" s="27" t="s">
        <v>73</v>
      </c>
      <c r="D13" s="28">
        <v>1</v>
      </c>
      <c r="E13" s="787" t="s">
        <v>151</v>
      </c>
      <c r="F13" s="39"/>
      <c r="H13" s="41" t="s">
        <v>170</v>
      </c>
      <c r="I13" s="42">
        <f>+SUM(I4:I12)</f>
        <v>93</v>
      </c>
    </row>
    <row r="14" spans="2:9" x14ac:dyDescent="0.25">
      <c r="B14" s="796"/>
      <c r="C14" s="27" t="s">
        <v>107</v>
      </c>
      <c r="D14" s="28">
        <v>2</v>
      </c>
      <c r="E14" s="787"/>
      <c r="F14" s="39"/>
    </row>
    <row r="15" spans="2:9" x14ac:dyDescent="0.25">
      <c r="B15" s="796"/>
      <c r="C15" s="27" t="s">
        <v>149</v>
      </c>
      <c r="D15" s="28">
        <v>3</v>
      </c>
      <c r="E15" s="787"/>
      <c r="F15" s="39"/>
    </row>
    <row r="16" spans="2:9" ht="30" x14ac:dyDescent="0.25">
      <c r="B16" s="796"/>
      <c r="C16" s="27" t="s">
        <v>146</v>
      </c>
      <c r="D16" s="28">
        <v>1</v>
      </c>
      <c r="E16" s="787"/>
      <c r="F16" s="39"/>
    </row>
    <row r="17" spans="2:6" ht="42.75" customHeight="1" x14ac:dyDescent="0.25">
      <c r="B17" s="796" t="s">
        <v>152</v>
      </c>
      <c r="C17" s="27" t="s">
        <v>73</v>
      </c>
      <c r="D17" s="28">
        <v>1</v>
      </c>
      <c r="E17" s="787" t="s">
        <v>153</v>
      </c>
      <c r="F17" s="39"/>
    </row>
    <row r="18" spans="2:6" ht="42.75" customHeight="1" x14ac:dyDescent="0.25">
      <c r="B18" s="796"/>
      <c r="C18" s="27" t="s">
        <v>107</v>
      </c>
      <c r="D18" s="28">
        <v>1</v>
      </c>
      <c r="E18" s="787"/>
      <c r="F18" s="39"/>
    </row>
    <row r="19" spans="2:6" x14ac:dyDescent="0.25">
      <c r="B19" s="796"/>
      <c r="C19" s="27" t="s">
        <v>149</v>
      </c>
      <c r="D19" s="28">
        <v>3</v>
      </c>
      <c r="E19" s="787"/>
      <c r="F19" s="39">
        <v>1</v>
      </c>
    </row>
    <row r="20" spans="2:6" ht="30" customHeight="1" x14ac:dyDescent="0.25">
      <c r="B20" s="797" t="s">
        <v>77</v>
      </c>
      <c r="C20" s="27" t="s">
        <v>149</v>
      </c>
      <c r="D20" s="28">
        <v>1</v>
      </c>
      <c r="E20" s="799" t="s">
        <v>148</v>
      </c>
      <c r="F20" s="39"/>
    </row>
    <row r="21" spans="2:6" x14ac:dyDescent="0.25">
      <c r="B21" s="798"/>
      <c r="C21" s="27" t="s">
        <v>107</v>
      </c>
      <c r="D21" s="28">
        <v>2</v>
      </c>
      <c r="E21" s="800"/>
      <c r="F21" s="39"/>
    </row>
    <row r="22" spans="2:6" ht="30" x14ac:dyDescent="0.25">
      <c r="B22" s="26" t="s">
        <v>44</v>
      </c>
      <c r="C22" s="27" t="s">
        <v>107</v>
      </c>
      <c r="D22" s="28">
        <v>1</v>
      </c>
      <c r="E22" s="29" t="s">
        <v>154</v>
      </c>
      <c r="F22" s="39">
        <v>-1</v>
      </c>
    </row>
    <row r="23" spans="2:6" x14ac:dyDescent="0.25">
      <c r="B23" s="796" t="s">
        <v>155</v>
      </c>
      <c r="C23" s="27" t="s">
        <v>107</v>
      </c>
      <c r="D23" s="28">
        <v>4</v>
      </c>
      <c r="E23" s="787" t="s">
        <v>156</v>
      </c>
      <c r="F23" s="39"/>
    </row>
    <row r="24" spans="2:6" x14ac:dyDescent="0.25">
      <c r="B24" s="796"/>
      <c r="C24" s="27" t="s">
        <v>73</v>
      </c>
      <c r="D24" s="28">
        <v>3</v>
      </c>
      <c r="E24" s="787"/>
      <c r="F24" s="39"/>
    </row>
    <row r="25" spans="2:6" x14ac:dyDescent="0.25">
      <c r="B25" s="796"/>
      <c r="C25" s="27" t="s">
        <v>149</v>
      </c>
      <c r="D25" s="28">
        <v>5</v>
      </c>
      <c r="E25" s="787"/>
      <c r="F25" s="39"/>
    </row>
    <row r="26" spans="2:6" ht="30" x14ac:dyDescent="0.25">
      <c r="B26" s="796"/>
      <c r="C26" s="27" t="s">
        <v>146</v>
      </c>
      <c r="D26" s="28">
        <v>2</v>
      </c>
      <c r="E26" s="787"/>
      <c r="F26" s="39"/>
    </row>
    <row r="27" spans="2:6" x14ac:dyDescent="0.25">
      <c r="B27" s="796" t="s">
        <v>121</v>
      </c>
      <c r="C27" s="27" t="s">
        <v>73</v>
      </c>
      <c r="D27" s="28">
        <v>1</v>
      </c>
      <c r="E27" s="787" t="s">
        <v>157</v>
      </c>
      <c r="F27" s="39"/>
    </row>
    <row r="28" spans="2:6" x14ac:dyDescent="0.25">
      <c r="B28" s="796"/>
      <c r="C28" s="27" t="s">
        <v>149</v>
      </c>
      <c r="D28" s="28">
        <v>3</v>
      </c>
      <c r="E28" s="787"/>
      <c r="F28" s="39"/>
    </row>
    <row r="29" spans="2:6" x14ac:dyDescent="0.25">
      <c r="B29" s="796"/>
      <c r="C29" s="27" t="s">
        <v>158</v>
      </c>
      <c r="D29" s="28">
        <v>2</v>
      </c>
      <c r="E29" s="787"/>
      <c r="F29" s="39"/>
    </row>
    <row r="30" spans="2:6" x14ac:dyDescent="0.25">
      <c r="B30" s="796"/>
      <c r="C30" s="27" t="s">
        <v>107</v>
      </c>
      <c r="D30" s="28">
        <v>1</v>
      </c>
      <c r="E30" s="787"/>
      <c r="F30" s="39"/>
    </row>
    <row r="31" spans="2:6" ht="30" x14ac:dyDescent="0.25">
      <c r="B31" s="796"/>
      <c r="C31" s="27" t="s">
        <v>146</v>
      </c>
      <c r="D31" s="28">
        <v>1</v>
      </c>
      <c r="E31" s="787"/>
      <c r="F31" s="39"/>
    </row>
    <row r="32" spans="2:6" x14ac:dyDescent="0.25">
      <c r="B32" s="796" t="s">
        <v>109</v>
      </c>
      <c r="C32" s="27" t="s">
        <v>73</v>
      </c>
      <c r="D32" s="28">
        <v>2</v>
      </c>
      <c r="E32" s="787" t="s">
        <v>159</v>
      </c>
      <c r="F32" s="39"/>
    </row>
    <row r="33" spans="2:6" x14ac:dyDescent="0.25">
      <c r="B33" s="796"/>
      <c r="C33" s="27" t="s">
        <v>38</v>
      </c>
      <c r="D33" s="28">
        <v>1</v>
      </c>
      <c r="E33" s="787"/>
      <c r="F33" s="39"/>
    </row>
    <row r="34" spans="2:6" x14ac:dyDescent="0.25">
      <c r="B34" s="796"/>
      <c r="C34" s="27" t="s">
        <v>149</v>
      </c>
      <c r="D34" s="28">
        <v>2</v>
      </c>
      <c r="E34" s="787"/>
      <c r="F34" s="39"/>
    </row>
    <row r="35" spans="2:6" x14ac:dyDescent="0.25">
      <c r="B35" s="796"/>
      <c r="C35" s="27" t="s">
        <v>107</v>
      </c>
      <c r="D35" s="28">
        <v>1</v>
      </c>
      <c r="E35" s="787"/>
      <c r="F35" s="39"/>
    </row>
    <row r="36" spans="2:6" ht="30" x14ac:dyDescent="0.25">
      <c r="B36" s="796"/>
      <c r="C36" s="27" t="s">
        <v>146</v>
      </c>
      <c r="D36" s="28">
        <v>1</v>
      </c>
      <c r="E36" s="787"/>
      <c r="F36" s="39"/>
    </row>
    <row r="37" spans="2:6" ht="45" x14ac:dyDescent="0.25">
      <c r="B37" s="26" t="s">
        <v>119</v>
      </c>
      <c r="C37" s="27" t="s">
        <v>107</v>
      </c>
      <c r="D37" s="28">
        <v>3</v>
      </c>
      <c r="E37" s="29" t="s">
        <v>160</v>
      </c>
      <c r="F37" s="39">
        <v>-1</v>
      </c>
    </row>
    <row r="38" spans="2:6" ht="33" customHeight="1" x14ac:dyDescent="0.25">
      <c r="B38" s="796" t="s">
        <v>161</v>
      </c>
      <c r="C38" s="27" t="s">
        <v>162</v>
      </c>
      <c r="D38" s="31">
        <v>1</v>
      </c>
      <c r="E38" s="787" t="s">
        <v>163</v>
      </c>
      <c r="F38" s="39"/>
    </row>
    <row r="39" spans="2:6" x14ac:dyDescent="0.25">
      <c r="B39" s="796"/>
      <c r="C39" s="27" t="s">
        <v>107</v>
      </c>
      <c r="D39" s="31">
        <v>2</v>
      </c>
      <c r="E39" s="787"/>
      <c r="F39" s="39"/>
    </row>
    <row r="40" spans="2:6" x14ac:dyDescent="0.25">
      <c r="B40" s="796"/>
      <c r="C40" s="27" t="s">
        <v>149</v>
      </c>
      <c r="D40" s="31">
        <v>4</v>
      </c>
      <c r="E40" s="787"/>
      <c r="F40" s="39"/>
    </row>
    <row r="41" spans="2:6" ht="30" x14ac:dyDescent="0.25">
      <c r="B41" s="796"/>
      <c r="C41" s="27" t="s">
        <v>146</v>
      </c>
      <c r="D41" s="31">
        <v>3</v>
      </c>
      <c r="E41" s="787"/>
      <c r="F41" s="39"/>
    </row>
    <row r="42" spans="2:6" x14ac:dyDescent="0.25">
      <c r="B42" s="796" t="s">
        <v>123</v>
      </c>
      <c r="C42" s="27" t="s">
        <v>73</v>
      </c>
      <c r="D42" s="31">
        <v>1</v>
      </c>
      <c r="E42" s="787" t="s">
        <v>164</v>
      </c>
      <c r="F42" s="39"/>
    </row>
    <row r="43" spans="2:6" x14ac:dyDescent="0.25">
      <c r="B43" s="796"/>
      <c r="C43" s="27" t="s">
        <v>107</v>
      </c>
      <c r="D43" s="31">
        <v>3</v>
      </c>
      <c r="E43" s="787"/>
      <c r="F43" s="39"/>
    </row>
    <row r="44" spans="2:6" x14ac:dyDescent="0.25">
      <c r="B44" s="796" t="s">
        <v>89</v>
      </c>
      <c r="C44" s="27" t="s">
        <v>107</v>
      </c>
      <c r="D44" s="31">
        <v>2</v>
      </c>
      <c r="E44" s="787" t="s">
        <v>165</v>
      </c>
      <c r="F44" s="39"/>
    </row>
    <row r="45" spans="2:6" ht="30" x14ac:dyDescent="0.25">
      <c r="B45" s="796"/>
      <c r="C45" s="27" t="s">
        <v>162</v>
      </c>
      <c r="D45" s="31">
        <v>1</v>
      </c>
      <c r="E45" s="787"/>
      <c r="F45" s="39"/>
    </row>
    <row r="46" spans="2:6" x14ac:dyDescent="0.25">
      <c r="B46" s="796"/>
      <c r="C46" s="27" t="s">
        <v>149</v>
      </c>
      <c r="D46" s="31">
        <v>1</v>
      </c>
      <c r="E46" s="787"/>
      <c r="F46" s="39"/>
    </row>
    <row r="47" spans="2:6" ht="30" x14ac:dyDescent="0.25">
      <c r="B47" s="796"/>
      <c r="C47" s="27" t="s">
        <v>146</v>
      </c>
      <c r="D47" s="31">
        <v>1</v>
      </c>
      <c r="E47" s="787"/>
      <c r="F47" s="39"/>
    </row>
    <row r="48" spans="2:6" x14ac:dyDescent="0.25">
      <c r="B48" s="786" t="s">
        <v>61</v>
      </c>
      <c r="C48" s="27" t="s">
        <v>73</v>
      </c>
      <c r="D48" s="28">
        <v>1</v>
      </c>
      <c r="E48" s="787" t="s">
        <v>166</v>
      </c>
      <c r="F48" s="39"/>
    </row>
    <row r="49" spans="2:6" ht="30" x14ac:dyDescent="0.25">
      <c r="B49" s="786"/>
      <c r="C49" s="27" t="s">
        <v>146</v>
      </c>
      <c r="D49" s="28">
        <v>1</v>
      </c>
      <c r="E49" s="787"/>
      <c r="F49" s="39"/>
    </row>
    <row r="50" spans="2:6" x14ac:dyDescent="0.25">
      <c r="B50" s="786"/>
      <c r="C50" s="27" t="s">
        <v>107</v>
      </c>
      <c r="D50" s="28">
        <v>3</v>
      </c>
      <c r="E50" s="787"/>
      <c r="F50" s="39"/>
    </row>
    <row r="51" spans="2:6" ht="30" x14ac:dyDescent="0.25">
      <c r="B51" s="32" t="s">
        <v>146</v>
      </c>
      <c r="C51" s="27" t="s">
        <v>146</v>
      </c>
      <c r="D51" s="31">
        <v>1</v>
      </c>
      <c r="E51" s="30" t="s">
        <v>167</v>
      </c>
      <c r="F51" s="39"/>
    </row>
    <row r="52" spans="2:6" x14ac:dyDescent="0.25">
      <c r="B52" s="788" t="s">
        <v>168</v>
      </c>
      <c r="C52" s="27" t="s">
        <v>73</v>
      </c>
      <c r="D52" s="31">
        <v>1</v>
      </c>
      <c r="E52" s="790" t="s">
        <v>169</v>
      </c>
      <c r="F52" s="39">
        <v>2</v>
      </c>
    </row>
    <row r="53" spans="2:6" ht="15.75" thickBot="1" x14ac:dyDescent="0.3">
      <c r="B53" s="789"/>
      <c r="C53" s="27" t="s">
        <v>107</v>
      </c>
      <c r="D53" s="31">
        <v>1</v>
      </c>
      <c r="E53" s="791"/>
      <c r="F53" s="39"/>
    </row>
    <row r="54" spans="2:6" ht="15.75" thickBot="1" x14ac:dyDescent="0.3">
      <c r="B54" s="792" t="s">
        <v>170</v>
      </c>
      <c r="C54" s="793"/>
      <c r="D54" s="33">
        <f>+SUM(D4:D53)</f>
        <v>94</v>
      </c>
      <c r="E54"/>
    </row>
  </sheetData>
  <mergeCells count="31">
    <mergeCell ref="B9:B12"/>
    <mergeCell ref="E9:E12"/>
    <mergeCell ref="B44:B47"/>
    <mergeCell ref="E44:E47"/>
    <mergeCell ref="B23:B26"/>
    <mergeCell ref="E23:E26"/>
    <mergeCell ref="B27:B31"/>
    <mergeCell ref="E27:E31"/>
    <mergeCell ref="B32:B36"/>
    <mergeCell ref="E32:E36"/>
    <mergeCell ref="H2:I2"/>
    <mergeCell ref="B38:B41"/>
    <mergeCell ref="E38:E41"/>
    <mergeCell ref="B42:B43"/>
    <mergeCell ref="E42:E43"/>
    <mergeCell ref="B13:B16"/>
    <mergeCell ref="E13:E16"/>
    <mergeCell ref="B17:B19"/>
    <mergeCell ref="E17:E19"/>
    <mergeCell ref="B20:B21"/>
    <mergeCell ref="E20:E21"/>
    <mergeCell ref="B2:E2"/>
    <mergeCell ref="B4:B6"/>
    <mergeCell ref="E4:E6"/>
    <mergeCell ref="B7:B8"/>
    <mergeCell ref="E7:E8"/>
    <mergeCell ref="B48:B50"/>
    <mergeCell ref="E48:E50"/>
    <mergeCell ref="B52:B53"/>
    <mergeCell ref="E52:E53"/>
    <mergeCell ref="B54:C54"/>
  </mergeCells>
  <hyperlinks>
    <hyperlink ref="B4" location="'Planeación y D Estratégico'!A1" display="Planeación y Direccionamiento Estratégico"/>
    <hyperlink ref="B7" location="'G. Comunicaciones'!A1" display="Gestión de Comunicaciones"/>
    <hyperlink ref="B13:B14" location="'Explotación JSA Loterías'!A1" display="Explotación JSA Loterías"/>
    <hyperlink ref="B17" location="'Recaudo'!A1" display="Gestión de Recaudo"/>
    <hyperlink ref="B20" location="'Control, Ins y Fisca'!A1" display="Control, Inspección y Fiscalización"/>
    <hyperlink ref="B22" location="'Atención al cliente'!A1" display="Atención y Servicio al Cliente"/>
    <hyperlink ref="B23" location="'G TH'!A1" display="Gestión de Talento Humano"/>
    <hyperlink ref="B27" location="'G. Financiera'!A1" display="Gestión Financiera y Contable"/>
    <hyperlink ref="B32:B33" location="'Gestión ByS'!A1" display="Gestión de Bienes y Servicios"/>
    <hyperlink ref="B37" location="'G. Documental'!A1" display="Gestión Documental"/>
    <hyperlink ref="B38:B39" location="'G. TIC'!A1" display="Gestión de las Tecnologías y la Información"/>
    <hyperlink ref="B42:B43" location="'G Jurídica'!A1" display="Gestión Jurídica"/>
    <hyperlink ref="B44" location="'Evaluación Independiente G'!A1" display="Evaluación Independiente y Control a la Gestión"/>
    <hyperlink ref="B9:B10" location="'Explotación JSA AP'!A1" display="Explotación JSA Apuestas Permanentes"/>
    <hyperlink ref="B48:B49" location="'Control Disciplinario Interno'!A1" display="Control Disciplinario Interno"/>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6"/>
  <sheetViews>
    <sheetView workbookViewId="0">
      <selection activeCell="C4" sqref="C4"/>
    </sheetView>
  </sheetViews>
  <sheetFormatPr baseColWidth="10" defaultColWidth="11.42578125" defaultRowHeight="15" x14ac:dyDescent="0.25"/>
  <cols>
    <col min="3" max="3" width="11.42578125" style="48"/>
  </cols>
  <sheetData>
    <row r="1" spans="1:11" ht="30" x14ac:dyDescent="0.25">
      <c r="A1" s="10" t="s">
        <v>18</v>
      </c>
      <c r="B1" s="10" t="s">
        <v>19</v>
      </c>
      <c r="C1" s="10"/>
      <c r="D1" s="10" t="s">
        <v>173</v>
      </c>
      <c r="F1" s="43" t="s">
        <v>18</v>
      </c>
      <c r="G1" s="43" t="s">
        <v>174</v>
      </c>
      <c r="H1" s="10" t="s">
        <v>19</v>
      </c>
      <c r="I1" s="43" t="s">
        <v>174</v>
      </c>
      <c r="J1" s="10" t="s">
        <v>173</v>
      </c>
      <c r="K1" s="43" t="s">
        <v>174</v>
      </c>
    </row>
    <row r="2" spans="1:11" ht="30" x14ac:dyDescent="0.25">
      <c r="A2" s="12" t="s">
        <v>35</v>
      </c>
      <c r="B2" s="12" t="s">
        <v>36</v>
      </c>
      <c r="C2" s="12" t="str">
        <f t="shared" ref="C2:C26" si="0">+A2&amp;B2</f>
        <v>Muy bajaLeve</v>
      </c>
      <c r="D2" s="44" t="s">
        <v>175</v>
      </c>
      <c r="F2" s="45" t="s">
        <v>35</v>
      </c>
      <c r="G2" s="46">
        <v>0.2</v>
      </c>
      <c r="H2" s="45" t="s">
        <v>36</v>
      </c>
      <c r="I2" s="46">
        <v>0.2</v>
      </c>
      <c r="J2" s="45" t="s">
        <v>175</v>
      </c>
    </row>
    <row r="3" spans="1:11" ht="30" x14ac:dyDescent="0.25">
      <c r="A3" s="12" t="s">
        <v>35</v>
      </c>
      <c r="B3" s="12" t="s">
        <v>53</v>
      </c>
      <c r="C3" s="12" t="str">
        <f t="shared" si="0"/>
        <v>Muy bajaMenor</v>
      </c>
      <c r="D3" s="44" t="s">
        <v>175</v>
      </c>
      <c r="F3" s="12" t="s">
        <v>52</v>
      </c>
      <c r="G3" s="47">
        <v>0.4</v>
      </c>
      <c r="H3" s="13" t="s">
        <v>53</v>
      </c>
      <c r="I3" s="47">
        <v>0.4</v>
      </c>
      <c r="J3" s="13" t="s">
        <v>176</v>
      </c>
    </row>
    <row r="4" spans="1:11" ht="45" x14ac:dyDescent="0.25">
      <c r="A4" s="12" t="s">
        <v>35</v>
      </c>
      <c r="B4" s="12" t="s">
        <v>71</v>
      </c>
      <c r="C4" s="12" t="str">
        <f t="shared" si="0"/>
        <v>Muy bajaModerado</v>
      </c>
      <c r="D4" s="44" t="s">
        <v>71</v>
      </c>
      <c r="F4" s="12" t="s">
        <v>70</v>
      </c>
      <c r="G4" s="47">
        <v>0.6</v>
      </c>
      <c r="H4" s="13" t="s">
        <v>71</v>
      </c>
      <c r="I4" s="47">
        <v>0.6</v>
      </c>
      <c r="J4" s="13" t="s">
        <v>71</v>
      </c>
    </row>
    <row r="5" spans="1:11" ht="30" x14ac:dyDescent="0.25">
      <c r="A5" s="12" t="s">
        <v>35</v>
      </c>
      <c r="B5" s="12" t="s">
        <v>84</v>
      </c>
      <c r="C5" s="12" t="str">
        <f t="shared" si="0"/>
        <v>Muy bajaMayor</v>
      </c>
      <c r="D5" s="44" t="s">
        <v>176</v>
      </c>
      <c r="F5" s="12" t="s">
        <v>83</v>
      </c>
      <c r="G5" s="46">
        <v>0.8</v>
      </c>
      <c r="H5" s="45" t="s">
        <v>84</v>
      </c>
      <c r="I5" s="46">
        <v>0.8</v>
      </c>
      <c r="J5" s="45" t="s">
        <v>175</v>
      </c>
    </row>
    <row r="6" spans="1:11" ht="45" x14ac:dyDescent="0.25">
      <c r="A6" s="12" t="s">
        <v>35</v>
      </c>
      <c r="B6" s="12" t="s">
        <v>97</v>
      </c>
      <c r="C6" s="12" t="str">
        <f t="shared" si="0"/>
        <v>Muy bajaCatastrófico</v>
      </c>
      <c r="D6" s="44" t="s">
        <v>177</v>
      </c>
      <c r="F6" s="12" t="s">
        <v>96</v>
      </c>
      <c r="G6" s="46">
        <v>1</v>
      </c>
      <c r="H6" s="45" t="s">
        <v>97</v>
      </c>
      <c r="I6" s="46">
        <v>1</v>
      </c>
    </row>
    <row r="7" spans="1:11" x14ac:dyDescent="0.25">
      <c r="A7" s="12" t="s">
        <v>52</v>
      </c>
      <c r="B7" s="12" t="s">
        <v>36</v>
      </c>
      <c r="C7" s="12" t="str">
        <f t="shared" si="0"/>
        <v>BajaLeve</v>
      </c>
      <c r="D7" s="44" t="s">
        <v>175</v>
      </c>
    </row>
    <row r="8" spans="1:11" x14ac:dyDescent="0.25">
      <c r="A8" s="12" t="s">
        <v>52</v>
      </c>
      <c r="B8" s="12" t="s">
        <v>53</v>
      </c>
      <c r="C8" s="12" t="str">
        <f t="shared" si="0"/>
        <v>BajaMenor</v>
      </c>
      <c r="D8" s="44" t="s">
        <v>71</v>
      </c>
    </row>
    <row r="9" spans="1:11" ht="30" x14ac:dyDescent="0.25">
      <c r="A9" s="12" t="s">
        <v>52</v>
      </c>
      <c r="B9" s="12" t="s">
        <v>71</v>
      </c>
      <c r="C9" s="12" t="str">
        <f t="shared" si="0"/>
        <v>BajaModerado</v>
      </c>
      <c r="D9" s="44" t="s">
        <v>71</v>
      </c>
    </row>
    <row r="10" spans="1:11" x14ac:dyDescent="0.25">
      <c r="A10" s="12" t="s">
        <v>52</v>
      </c>
      <c r="B10" s="12" t="s">
        <v>84</v>
      </c>
      <c r="C10" s="12" t="str">
        <f t="shared" si="0"/>
        <v>BajaMayor</v>
      </c>
      <c r="D10" s="44" t="s">
        <v>176</v>
      </c>
    </row>
    <row r="11" spans="1:11" ht="30" x14ac:dyDescent="0.25">
      <c r="A11" s="12" t="s">
        <v>52</v>
      </c>
      <c r="B11" s="12" t="s">
        <v>97</v>
      </c>
      <c r="C11" s="12" t="str">
        <f t="shared" si="0"/>
        <v>BajaCatastrófico</v>
      </c>
      <c r="D11" s="44" t="s">
        <v>177</v>
      </c>
    </row>
    <row r="12" spans="1:11" x14ac:dyDescent="0.25">
      <c r="A12" s="12" t="s">
        <v>70</v>
      </c>
      <c r="B12" s="12" t="s">
        <v>36</v>
      </c>
      <c r="C12" s="12" t="str">
        <f t="shared" si="0"/>
        <v>MediaLeve</v>
      </c>
      <c r="D12" s="44" t="s">
        <v>71</v>
      </c>
    </row>
    <row r="13" spans="1:11" ht="30" x14ac:dyDescent="0.25">
      <c r="A13" s="12" t="s">
        <v>70</v>
      </c>
      <c r="B13" s="12" t="s">
        <v>53</v>
      </c>
      <c r="C13" s="12" t="str">
        <f t="shared" si="0"/>
        <v>MediaMenor</v>
      </c>
      <c r="D13" s="44" t="s">
        <v>71</v>
      </c>
    </row>
    <row r="14" spans="1:11" ht="30" x14ac:dyDescent="0.25">
      <c r="A14" s="12" t="s">
        <v>70</v>
      </c>
      <c r="B14" s="12" t="s">
        <v>71</v>
      </c>
      <c r="C14" s="12" t="str">
        <f t="shared" si="0"/>
        <v>MediaModerado</v>
      </c>
      <c r="D14" s="44" t="s">
        <v>71</v>
      </c>
    </row>
    <row r="15" spans="1:11" ht="30" x14ac:dyDescent="0.25">
      <c r="A15" s="12" t="s">
        <v>70</v>
      </c>
      <c r="B15" s="12" t="s">
        <v>84</v>
      </c>
      <c r="C15" s="12" t="str">
        <f t="shared" si="0"/>
        <v>MediaMayor</v>
      </c>
      <c r="D15" s="44" t="s">
        <v>176</v>
      </c>
    </row>
    <row r="16" spans="1:11" ht="30" x14ac:dyDescent="0.25">
      <c r="A16" s="12" t="s">
        <v>70</v>
      </c>
      <c r="B16" s="12" t="s">
        <v>97</v>
      </c>
      <c r="C16" s="12" t="str">
        <f t="shared" si="0"/>
        <v>MediaCatastrófico</v>
      </c>
      <c r="D16" s="44" t="s">
        <v>177</v>
      </c>
    </row>
    <row r="17" spans="1:4" x14ac:dyDescent="0.25">
      <c r="A17" s="12" t="s">
        <v>83</v>
      </c>
      <c r="B17" s="12" t="s">
        <v>36</v>
      </c>
      <c r="C17" s="12" t="str">
        <f t="shared" si="0"/>
        <v>AltaLeve</v>
      </c>
      <c r="D17" s="44" t="s">
        <v>71</v>
      </c>
    </row>
    <row r="18" spans="1:4" x14ac:dyDescent="0.25">
      <c r="A18" s="12" t="s">
        <v>83</v>
      </c>
      <c r="B18" s="12" t="s">
        <v>53</v>
      </c>
      <c r="C18" s="12" t="str">
        <f t="shared" si="0"/>
        <v>AltaMenor</v>
      </c>
      <c r="D18" s="44" t="s">
        <v>71</v>
      </c>
    </row>
    <row r="19" spans="1:4" ht="30" x14ac:dyDescent="0.25">
      <c r="A19" s="12" t="s">
        <v>83</v>
      </c>
      <c r="B19" s="12" t="s">
        <v>71</v>
      </c>
      <c r="C19" s="12" t="str">
        <f t="shared" si="0"/>
        <v>AltaModerado</v>
      </c>
      <c r="D19" s="44" t="s">
        <v>176</v>
      </c>
    </row>
    <row r="20" spans="1:4" x14ac:dyDescent="0.25">
      <c r="A20" s="12" t="s">
        <v>83</v>
      </c>
      <c r="B20" s="12" t="s">
        <v>84</v>
      </c>
      <c r="C20" s="12" t="str">
        <f t="shared" si="0"/>
        <v>AltaMayor</v>
      </c>
      <c r="D20" s="44" t="s">
        <v>176</v>
      </c>
    </row>
    <row r="21" spans="1:4" ht="30" x14ac:dyDescent="0.25">
      <c r="A21" s="12" t="s">
        <v>83</v>
      </c>
      <c r="B21" s="12" t="s">
        <v>97</v>
      </c>
      <c r="C21" s="12" t="str">
        <f t="shared" si="0"/>
        <v>AltaCatastrófico</v>
      </c>
      <c r="D21" s="44" t="s">
        <v>177</v>
      </c>
    </row>
    <row r="22" spans="1:4" ht="30" x14ac:dyDescent="0.25">
      <c r="A22" s="12" t="s">
        <v>96</v>
      </c>
      <c r="B22" s="12" t="s">
        <v>36</v>
      </c>
      <c r="C22" s="12" t="str">
        <f t="shared" si="0"/>
        <v>Muy altaLeve</v>
      </c>
      <c r="D22" s="44" t="s">
        <v>176</v>
      </c>
    </row>
    <row r="23" spans="1:4" ht="30" x14ac:dyDescent="0.25">
      <c r="A23" s="12" t="s">
        <v>96</v>
      </c>
      <c r="B23" s="12" t="s">
        <v>53</v>
      </c>
      <c r="C23" s="12" t="str">
        <f t="shared" si="0"/>
        <v>Muy altaMenor</v>
      </c>
      <c r="D23" s="44" t="s">
        <v>176</v>
      </c>
    </row>
    <row r="24" spans="1:4" ht="45" x14ac:dyDescent="0.25">
      <c r="A24" s="12" t="s">
        <v>96</v>
      </c>
      <c r="B24" s="12" t="s">
        <v>71</v>
      </c>
      <c r="C24" s="12" t="str">
        <f>+A24&amp;B24</f>
        <v>Muy altaModerado</v>
      </c>
      <c r="D24" s="44" t="s">
        <v>176</v>
      </c>
    </row>
    <row r="25" spans="1:4" ht="30" x14ac:dyDescent="0.25">
      <c r="A25" s="12" t="s">
        <v>96</v>
      </c>
      <c r="B25" s="12" t="s">
        <v>84</v>
      </c>
      <c r="C25" s="12" t="str">
        <f t="shared" si="0"/>
        <v>Muy altaMayor</v>
      </c>
      <c r="D25" s="44" t="s">
        <v>176</v>
      </c>
    </row>
    <row r="26" spans="1:4" ht="45" x14ac:dyDescent="0.25">
      <c r="A26" s="12" t="s">
        <v>96</v>
      </c>
      <c r="B26" s="12" t="s">
        <v>97</v>
      </c>
      <c r="C26" s="12" t="str">
        <f t="shared" si="0"/>
        <v>Muy altaCatastrófico</v>
      </c>
      <c r="D26" s="44" t="s">
        <v>177</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XEK31"/>
  <sheetViews>
    <sheetView zoomScale="25" zoomScaleNormal="25" workbookViewId="0">
      <selection activeCell="A4" sqref="A4"/>
    </sheetView>
  </sheetViews>
  <sheetFormatPr baseColWidth="10" defaultColWidth="11.42578125" defaultRowHeight="15" x14ac:dyDescent="0.25"/>
  <cols>
    <col min="1" max="1" width="14.140625" style="87" customWidth="1"/>
    <col min="2" max="2" width="14" style="83" customWidth="1"/>
    <col min="3" max="3" width="17.28515625" style="83" customWidth="1"/>
    <col min="4" max="4" width="19.42578125" style="83" customWidth="1"/>
    <col min="5" max="5" width="19.5703125" style="83" customWidth="1"/>
    <col min="6" max="6" width="59.7109375" style="83" customWidth="1"/>
    <col min="7" max="7" width="9.7109375" style="83" customWidth="1"/>
    <col min="8" max="8" width="20" style="83" customWidth="1"/>
    <col min="9" max="9" width="44.28515625" style="83" customWidth="1"/>
    <col min="10" max="10" width="14.7109375" style="83" bestFit="1" customWidth="1"/>
    <col min="11" max="11" width="16.7109375" style="83" customWidth="1"/>
    <col min="12" max="12" width="19.28515625" style="83" customWidth="1"/>
    <col min="13" max="13" width="46.140625" style="83" customWidth="1"/>
    <col min="14" max="14" width="19.28515625" style="83" customWidth="1"/>
    <col min="15" max="15" width="45.28515625" style="83" customWidth="1"/>
    <col min="16" max="16" width="17.7109375" style="83" customWidth="1"/>
    <col min="17" max="17" width="32.42578125" style="83" customWidth="1"/>
    <col min="18" max="18" width="17.140625" style="83" customWidth="1"/>
    <col min="19" max="21" width="21.85546875" style="83" customWidth="1"/>
    <col min="22" max="22" width="15" style="83" customWidth="1"/>
    <col min="23" max="23" width="7.140625" style="322" customWidth="1"/>
    <col min="24" max="24" width="13.7109375" style="83" customWidth="1"/>
    <col min="25" max="25" width="19.5703125" style="322" customWidth="1"/>
    <col min="26" max="26" width="16.85546875" style="83" bestFit="1" customWidth="1"/>
    <col min="27" max="27" width="8.28515625" style="83" customWidth="1"/>
    <col min="28" max="28" width="28.140625" style="83" customWidth="1"/>
    <col min="29" max="29" width="28" style="83" customWidth="1"/>
    <col min="30" max="30" width="62.42578125" style="83" customWidth="1"/>
    <col min="31" max="31" width="10" style="83" bestFit="1" customWidth="1"/>
    <col min="32" max="32" width="8.42578125" style="322" customWidth="1"/>
    <col min="33" max="33" width="20.28515625" style="322" customWidth="1"/>
    <col min="34" max="34" width="9" style="322" customWidth="1"/>
    <col min="35" max="35" width="14.140625" style="322" customWidth="1"/>
    <col min="36" max="36" width="16.42578125" style="83" customWidth="1"/>
    <col min="37" max="37" width="6.7109375" style="83" customWidth="1"/>
    <col min="38" max="38" width="63.7109375" style="83" customWidth="1"/>
    <col min="39" max="39" width="14.7109375" style="83" customWidth="1"/>
    <col min="40" max="40" width="36.5703125" style="83" customWidth="1"/>
    <col min="41" max="41" width="8.85546875" style="83" customWidth="1"/>
    <col min="42" max="42" width="12.140625" style="83" customWidth="1"/>
    <col min="43" max="43" width="14.85546875" style="83" customWidth="1"/>
    <col min="44" max="44" width="9.140625" style="83" customWidth="1"/>
    <col min="45" max="45" width="33.7109375" style="83" customWidth="1"/>
    <col min="46" max="46" width="22.5703125" style="83" customWidth="1"/>
    <col min="47" max="47" width="13.7109375" style="83" customWidth="1"/>
    <col min="48" max="48" width="13.7109375" style="322" customWidth="1"/>
    <col min="49" max="49" width="13.7109375" style="83" customWidth="1"/>
    <col min="50" max="50" width="15.28515625" style="83" customWidth="1"/>
    <col min="51" max="51" width="2.28515625" style="83" customWidth="1"/>
    <col min="52" max="52" width="49.28515625" style="83" customWidth="1"/>
    <col min="53" max="53" width="17" style="87" customWidth="1"/>
    <col min="54" max="55" width="11.5703125" style="354" customWidth="1"/>
    <col min="56" max="56" width="21.85546875" style="83" customWidth="1"/>
    <col min="57" max="76" width="18.140625" style="87" customWidth="1"/>
    <col min="77" max="235" width="11.42578125" style="87"/>
    <col min="236" max="236" width="21.85546875" style="87" customWidth="1"/>
    <col min="237" max="237" width="13.85546875" style="87" customWidth="1"/>
    <col min="238" max="238" width="38.7109375" style="87" customWidth="1"/>
    <col min="239" max="239" width="3" style="87" bestFit="1" customWidth="1"/>
    <col min="240" max="240" width="32.28515625" style="87" customWidth="1"/>
    <col min="241" max="241" width="46.28515625" style="87" customWidth="1"/>
    <col min="242" max="242" width="19" style="87" customWidth="1"/>
    <col min="243" max="243" width="11.42578125" style="87" customWidth="1"/>
    <col min="244" max="244" width="17.7109375" style="87" customWidth="1"/>
    <col min="245" max="245" width="11.42578125" style="87" customWidth="1"/>
    <col min="246" max="246" width="22.28515625" style="87" customWidth="1"/>
    <col min="247" max="247" width="5.28515625" style="87" customWidth="1"/>
    <col min="248" max="248" width="36.28515625" style="87" customWidth="1"/>
    <col min="249" max="249" width="5.7109375" style="87" customWidth="1"/>
    <col min="250" max="250" width="11.42578125" style="87" customWidth="1"/>
    <col min="251" max="251" width="20.7109375" style="87" customWidth="1"/>
    <col min="252" max="252" width="4.85546875" style="87" customWidth="1"/>
    <col min="253" max="253" width="11.42578125" style="87" customWidth="1"/>
    <col min="254" max="254" width="24.7109375" style="87" customWidth="1"/>
    <col min="255" max="255" width="12.28515625" style="87" customWidth="1"/>
    <col min="256" max="256" width="11.42578125" style="87" customWidth="1"/>
    <col min="257" max="257" width="3.42578125" style="87" customWidth="1"/>
    <col min="258" max="258" width="11.42578125" style="87" customWidth="1"/>
    <col min="259" max="259" width="17.7109375" style="87" customWidth="1"/>
    <col min="260" max="260" width="3.42578125" style="87" customWidth="1"/>
    <col min="261" max="261" width="11.42578125" style="87" customWidth="1"/>
    <col min="262" max="262" width="23.7109375" style="87" customWidth="1"/>
    <col min="263" max="263" width="10" style="87" customWidth="1"/>
    <col min="264" max="264" width="11.42578125" style="87" customWidth="1"/>
    <col min="265" max="266" width="14.7109375" style="87" customWidth="1"/>
    <col min="267" max="267" width="12.85546875" style="87" customWidth="1"/>
    <col min="268" max="268" width="3.28515625" style="87" customWidth="1"/>
    <col min="269" max="269" width="30.28515625" style="87" customWidth="1"/>
    <col min="270" max="270" width="5" style="87" customWidth="1"/>
    <col min="271" max="271" width="11.42578125" style="87" customWidth="1"/>
    <col min="272" max="272" width="14.28515625" style="87" customWidth="1"/>
    <col min="273" max="273" width="5.7109375" style="87" customWidth="1"/>
    <col min="274" max="274" width="11.42578125" style="87" customWidth="1"/>
    <col min="275" max="275" width="17.28515625" style="87" customWidth="1"/>
    <col min="276" max="276" width="12.7109375" style="87" customWidth="1"/>
    <col min="277" max="277" width="11.42578125" style="87" customWidth="1"/>
    <col min="278" max="278" width="5.28515625" style="87" customWidth="1"/>
    <col min="279" max="279" width="11.42578125" style="87" customWidth="1"/>
    <col min="280" max="280" width="17" style="87" customWidth="1"/>
    <col min="281" max="281" width="6.28515625" style="87" customWidth="1"/>
    <col min="282" max="282" width="11.42578125" style="87" customWidth="1"/>
    <col min="283" max="283" width="14.28515625" style="87" customWidth="1"/>
    <col min="284" max="284" width="7.5703125" style="87" customWidth="1"/>
    <col min="285" max="285" width="11.42578125" style="87" customWidth="1"/>
    <col min="286" max="287" width="14.28515625" style="87" customWidth="1"/>
    <col min="288" max="288" width="20.85546875" style="87" customWidth="1"/>
    <col min="289" max="289" width="14.42578125" style="87" customWidth="1"/>
    <col min="290" max="290" width="15" style="87" customWidth="1"/>
    <col min="291" max="291" width="2.7109375" style="87" customWidth="1"/>
    <col min="292" max="292" width="11.7109375" style="87" customWidth="1"/>
    <col min="293" max="293" width="11.5703125" style="87" customWidth="1"/>
    <col min="294" max="294" width="2.28515625" style="87" customWidth="1"/>
    <col min="295" max="295" width="41" style="87" customWidth="1"/>
    <col min="296" max="296" width="14.28515625" style="87" customWidth="1"/>
    <col min="297" max="298" width="11.5703125" style="87" customWidth="1"/>
    <col min="299" max="299" width="21.85546875" style="87" customWidth="1"/>
    <col min="300" max="491" width="11.42578125" style="87"/>
    <col min="492" max="492" width="21.85546875" style="87" customWidth="1"/>
    <col min="493" max="493" width="13.85546875" style="87" customWidth="1"/>
    <col min="494" max="494" width="38.7109375" style="87" customWidth="1"/>
    <col min="495" max="495" width="3" style="87" bestFit="1" customWidth="1"/>
    <col min="496" max="496" width="32.28515625" style="87" customWidth="1"/>
    <col min="497" max="497" width="46.28515625" style="87" customWidth="1"/>
    <col min="498" max="498" width="19" style="87" customWidth="1"/>
    <col min="499" max="499" width="11.42578125" style="87" customWidth="1"/>
    <col min="500" max="500" width="17.7109375" style="87" customWidth="1"/>
    <col min="501" max="501" width="11.42578125" style="87" customWidth="1"/>
    <col min="502" max="502" width="22.28515625" style="87" customWidth="1"/>
    <col min="503" max="503" width="5.28515625" style="87" customWidth="1"/>
    <col min="504" max="504" width="36.28515625" style="87" customWidth="1"/>
    <col min="505" max="505" width="5.7109375" style="87" customWidth="1"/>
    <col min="506" max="506" width="11.42578125" style="87" customWidth="1"/>
    <col min="507" max="507" width="20.7109375" style="87" customWidth="1"/>
    <col min="508" max="508" width="4.85546875" style="87" customWidth="1"/>
    <col min="509" max="509" width="11.42578125" style="87" customWidth="1"/>
    <col min="510" max="510" width="24.7109375" style="87" customWidth="1"/>
    <col min="511" max="511" width="12.28515625" style="87" customWidth="1"/>
    <col min="512" max="512" width="11.42578125" style="87" customWidth="1"/>
    <col min="513" max="513" width="3.42578125" style="87" customWidth="1"/>
    <col min="514" max="514" width="11.42578125" style="87" customWidth="1"/>
    <col min="515" max="515" width="17.7109375" style="87" customWidth="1"/>
    <col min="516" max="516" width="3.42578125" style="87" customWidth="1"/>
    <col min="517" max="517" width="11.42578125" style="87" customWidth="1"/>
    <col min="518" max="518" width="23.7109375" style="87" customWidth="1"/>
    <col min="519" max="519" width="10" style="87" customWidth="1"/>
    <col min="520" max="520" width="11.42578125" style="87" customWidth="1"/>
    <col min="521" max="522" width="14.7109375" style="87" customWidth="1"/>
    <col min="523" max="523" width="12.85546875" style="87" customWidth="1"/>
    <col min="524" max="524" width="3.28515625" style="87" customWidth="1"/>
    <col min="525" max="525" width="30.28515625" style="87" customWidth="1"/>
    <col min="526" max="526" width="5" style="87" customWidth="1"/>
    <col min="527" max="527" width="11.42578125" style="87" customWidth="1"/>
    <col min="528" max="528" width="14.28515625" style="87" customWidth="1"/>
    <col min="529" max="529" width="5.7109375" style="87" customWidth="1"/>
    <col min="530" max="530" width="11.42578125" style="87" customWidth="1"/>
    <col min="531" max="531" width="17.28515625" style="87" customWidth="1"/>
    <col min="532" max="532" width="12.7109375" style="87" customWidth="1"/>
    <col min="533" max="533" width="11.42578125" style="87" customWidth="1"/>
    <col min="534" max="534" width="5.28515625" style="87" customWidth="1"/>
    <col min="535" max="535" width="11.42578125" style="87" customWidth="1"/>
    <col min="536" max="536" width="17" style="87" customWidth="1"/>
    <col min="537" max="537" width="6.28515625" style="87" customWidth="1"/>
    <col min="538" max="538" width="11.42578125" style="87" customWidth="1"/>
    <col min="539" max="539" width="14.28515625" style="87" customWidth="1"/>
    <col min="540" max="540" width="7.5703125" style="87" customWidth="1"/>
    <col min="541" max="541" width="11.42578125" style="87" customWidth="1"/>
    <col min="542" max="543" width="14.28515625" style="87" customWidth="1"/>
    <col min="544" max="544" width="20.85546875" style="87" customWidth="1"/>
    <col min="545" max="545" width="14.42578125" style="87" customWidth="1"/>
    <col min="546" max="546" width="15" style="87" customWidth="1"/>
    <col min="547" max="547" width="2.7109375" style="87" customWidth="1"/>
    <col min="548" max="548" width="11.7109375" style="87" customWidth="1"/>
    <col min="549" max="549" width="11.5703125" style="87" customWidth="1"/>
    <col min="550" max="550" width="2.28515625" style="87" customWidth="1"/>
    <col min="551" max="551" width="41" style="87" customWidth="1"/>
    <col min="552" max="552" width="14.28515625" style="87" customWidth="1"/>
    <col min="553" max="554" width="11.5703125" style="87" customWidth="1"/>
    <col min="555" max="555" width="21.85546875" style="87" customWidth="1"/>
    <col min="556" max="747" width="11.42578125" style="87"/>
    <col min="748" max="748" width="21.85546875" style="87" customWidth="1"/>
    <col min="749" max="749" width="13.85546875" style="87" customWidth="1"/>
    <col min="750" max="750" width="38.7109375" style="87" customWidth="1"/>
    <col min="751" max="751" width="3" style="87" bestFit="1" customWidth="1"/>
    <col min="752" max="752" width="32.28515625" style="87" customWidth="1"/>
    <col min="753" max="753" width="46.28515625" style="87" customWidth="1"/>
    <col min="754" max="754" width="19" style="87" customWidth="1"/>
    <col min="755" max="755" width="11.42578125" style="87" customWidth="1"/>
    <col min="756" max="756" width="17.7109375" style="87" customWidth="1"/>
    <col min="757" max="757" width="11.42578125" style="87" customWidth="1"/>
    <col min="758" max="758" width="22.28515625" style="87" customWidth="1"/>
    <col min="759" max="759" width="5.28515625" style="87" customWidth="1"/>
    <col min="760" max="760" width="36.28515625" style="87" customWidth="1"/>
    <col min="761" max="761" width="5.7109375" style="87" customWidth="1"/>
    <col min="762" max="762" width="11.42578125" style="87" customWidth="1"/>
    <col min="763" max="763" width="20.7109375" style="87" customWidth="1"/>
    <col min="764" max="764" width="4.85546875" style="87" customWidth="1"/>
    <col min="765" max="765" width="11.42578125" style="87" customWidth="1"/>
    <col min="766" max="766" width="24.7109375" style="87" customWidth="1"/>
    <col min="767" max="767" width="12.28515625" style="87" customWidth="1"/>
    <col min="768" max="768" width="11.42578125" style="87" customWidth="1"/>
    <col min="769" max="769" width="3.42578125" style="87" customWidth="1"/>
    <col min="770" max="770" width="11.42578125" style="87" customWidth="1"/>
    <col min="771" max="771" width="17.7109375" style="87" customWidth="1"/>
    <col min="772" max="772" width="3.42578125" style="87" customWidth="1"/>
    <col min="773" max="773" width="11.42578125" style="87" customWidth="1"/>
    <col min="774" max="774" width="23.7109375" style="87" customWidth="1"/>
    <col min="775" max="775" width="10" style="87" customWidth="1"/>
    <col min="776" max="776" width="11.42578125" style="87" customWidth="1"/>
    <col min="777" max="778" width="14.7109375" style="87" customWidth="1"/>
    <col min="779" max="779" width="12.85546875" style="87" customWidth="1"/>
    <col min="780" max="780" width="3.28515625" style="87" customWidth="1"/>
    <col min="781" max="781" width="30.28515625" style="87" customWidth="1"/>
    <col min="782" max="782" width="5" style="87" customWidth="1"/>
    <col min="783" max="783" width="11.42578125" style="87" customWidth="1"/>
    <col min="784" max="784" width="14.28515625" style="87" customWidth="1"/>
    <col min="785" max="785" width="5.7109375" style="87" customWidth="1"/>
    <col min="786" max="786" width="11.42578125" style="87" customWidth="1"/>
    <col min="787" max="787" width="17.28515625" style="87" customWidth="1"/>
    <col min="788" max="788" width="12.7109375" style="87" customWidth="1"/>
    <col min="789" max="789" width="11.42578125" style="87" customWidth="1"/>
    <col min="790" max="790" width="5.28515625" style="87" customWidth="1"/>
    <col min="791" max="791" width="11.42578125" style="87" customWidth="1"/>
    <col min="792" max="792" width="17" style="87" customWidth="1"/>
    <col min="793" max="793" width="6.28515625" style="87" customWidth="1"/>
    <col min="794" max="794" width="11.42578125" style="87" customWidth="1"/>
    <col min="795" max="795" width="14.28515625" style="87" customWidth="1"/>
    <col min="796" max="796" width="7.5703125" style="87" customWidth="1"/>
    <col min="797" max="797" width="11.42578125" style="87" customWidth="1"/>
    <col min="798" max="799" width="14.28515625" style="87" customWidth="1"/>
    <col min="800" max="800" width="20.85546875" style="87" customWidth="1"/>
    <col min="801" max="801" width="14.42578125" style="87" customWidth="1"/>
    <col min="802" max="802" width="15" style="87" customWidth="1"/>
    <col min="803" max="803" width="2.7109375" style="87" customWidth="1"/>
    <col min="804" max="804" width="11.7109375" style="87" customWidth="1"/>
    <col min="805" max="805" width="11.5703125" style="87" customWidth="1"/>
    <col min="806" max="806" width="2.28515625" style="87" customWidth="1"/>
    <col min="807" max="807" width="41" style="87" customWidth="1"/>
    <col min="808" max="808" width="14.28515625" style="87" customWidth="1"/>
    <col min="809" max="810" width="11.5703125" style="87" customWidth="1"/>
    <col min="811" max="811" width="21.85546875" style="87" customWidth="1"/>
    <col min="812" max="1003" width="11.42578125" style="87"/>
    <col min="1004" max="1004" width="21.85546875" style="87" customWidth="1"/>
    <col min="1005" max="1005" width="13.85546875" style="87" customWidth="1"/>
    <col min="1006" max="1006" width="38.7109375" style="87" customWidth="1"/>
    <col min="1007" max="1007" width="3" style="87" bestFit="1" customWidth="1"/>
    <col min="1008" max="1008" width="32.28515625" style="87" customWidth="1"/>
    <col min="1009" max="1009" width="46.28515625" style="87" customWidth="1"/>
    <col min="1010" max="1010" width="19" style="87" customWidth="1"/>
    <col min="1011" max="1011" width="11.42578125" style="87" customWidth="1"/>
    <col min="1012" max="1012" width="17.7109375" style="87" customWidth="1"/>
    <col min="1013" max="1013" width="11.42578125" style="87" customWidth="1"/>
    <col min="1014" max="1014" width="22.28515625" style="87" customWidth="1"/>
    <col min="1015" max="1015" width="5.28515625" style="87" customWidth="1"/>
    <col min="1016" max="1016" width="36.28515625" style="87" customWidth="1"/>
    <col min="1017" max="1017" width="5.7109375" style="87" customWidth="1"/>
    <col min="1018" max="1018" width="11.42578125" style="87" customWidth="1"/>
    <col min="1019" max="1019" width="20.7109375" style="87" customWidth="1"/>
    <col min="1020" max="1020" width="4.85546875" style="87" customWidth="1"/>
    <col min="1021" max="1021" width="11.42578125" style="87" customWidth="1"/>
    <col min="1022" max="1022" width="24.7109375" style="87" customWidth="1"/>
    <col min="1023" max="1023" width="12.28515625" style="87" customWidth="1"/>
    <col min="1024" max="1024" width="11.42578125" style="87" customWidth="1"/>
    <col min="1025" max="1025" width="3.42578125" style="87" customWidth="1"/>
    <col min="1026" max="1026" width="11.42578125" style="87" customWidth="1"/>
    <col min="1027" max="1027" width="17.7109375" style="87" customWidth="1"/>
    <col min="1028" max="1028" width="3.42578125" style="87" customWidth="1"/>
    <col min="1029" max="1029" width="11.42578125" style="87" customWidth="1"/>
    <col min="1030" max="1030" width="23.7109375" style="87" customWidth="1"/>
    <col min="1031" max="1031" width="10" style="87" customWidth="1"/>
    <col min="1032" max="1032" width="11.42578125" style="87" customWidth="1"/>
    <col min="1033" max="1034" width="14.7109375" style="87" customWidth="1"/>
    <col min="1035" max="1035" width="12.85546875" style="87" customWidth="1"/>
    <col min="1036" max="1036" width="3.28515625" style="87" customWidth="1"/>
    <col min="1037" max="1037" width="30.28515625" style="87" customWidth="1"/>
    <col min="1038" max="1038" width="5" style="87" customWidth="1"/>
    <col min="1039" max="1039" width="11.42578125" style="87" customWidth="1"/>
    <col min="1040" max="1040" width="14.28515625" style="87" customWidth="1"/>
    <col min="1041" max="1041" width="5.7109375" style="87" customWidth="1"/>
    <col min="1042" max="1042" width="11.42578125" style="87" customWidth="1"/>
    <col min="1043" max="1043" width="17.28515625" style="87" customWidth="1"/>
    <col min="1044" max="1044" width="12.7109375" style="87" customWidth="1"/>
    <col min="1045" max="1045" width="11.42578125" style="87" customWidth="1"/>
    <col min="1046" max="1046" width="5.28515625" style="87" customWidth="1"/>
    <col min="1047" max="1047" width="11.42578125" style="87" customWidth="1"/>
    <col min="1048" max="1048" width="17" style="87" customWidth="1"/>
    <col min="1049" max="1049" width="6.28515625" style="87" customWidth="1"/>
    <col min="1050" max="1050" width="11.42578125" style="87" customWidth="1"/>
    <col min="1051" max="1051" width="14.28515625" style="87" customWidth="1"/>
    <col min="1052" max="1052" width="7.5703125" style="87" customWidth="1"/>
    <col min="1053" max="1053" width="11.42578125" style="87" customWidth="1"/>
    <col min="1054" max="1055" width="14.28515625" style="87" customWidth="1"/>
    <col min="1056" max="1056" width="20.85546875" style="87" customWidth="1"/>
    <col min="1057" max="1057" width="14.42578125" style="87" customWidth="1"/>
    <col min="1058" max="1058" width="15" style="87" customWidth="1"/>
    <col min="1059" max="1059" width="2.7109375" style="87" customWidth="1"/>
    <col min="1060" max="1060" width="11.7109375" style="87" customWidth="1"/>
    <col min="1061" max="1061" width="11.5703125" style="87" customWidth="1"/>
    <col min="1062" max="1062" width="2.28515625" style="87" customWidth="1"/>
    <col min="1063" max="1063" width="41" style="87" customWidth="1"/>
    <col min="1064" max="1064" width="14.28515625" style="87" customWidth="1"/>
    <col min="1065" max="1066" width="11.5703125" style="87" customWidth="1"/>
    <col min="1067" max="1067" width="21.85546875" style="87" customWidth="1"/>
    <col min="1068" max="1259" width="11.42578125" style="87"/>
    <col min="1260" max="1260" width="21.85546875" style="87" customWidth="1"/>
    <col min="1261" max="1261" width="13.85546875" style="87" customWidth="1"/>
    <col min="1262" max="1262" width="38.7109375" style="87" customWidth="1"/>
    <col min="1263" max="1263" width="3" style="87" bestFit="1" customWidth="1"/>
    <col min="1264" max="1264" width="32.28515625" style="87" customWidth="1"/>
    <col min="1265" max="1265" width="46.28515625" style="87" customWidth="1"/>
    <col min="1266" max="1266" width="19" style="87" customWidth="1"/>
    <col min="1267" max="1267" width="11.42578125" style="87" customWidth="1"/>
    <col min="1268" max="1268" width="17.7109375" style="87" customWidth="1"/>
    <col min="1269" max="1269" width="11.42578125" style="87" customWidth="1"/>
    <col min="1270" max="1270" width="22.28515625" style="87" customWidth="1"/>
    <col min="1271" max="1271" width="5.28515625" style="87" customWidth="1"/>
    <col min="1272" max="1272" width="36.28515625" style="87" customWidth="1"/>
    <col min="1273" max="1273" width="5.7109375" style="87" customWidth="1"/>
    <col min="1274" max="1274" width="11.42578125" style="87" customWidth="1"/>
    <col min="1275" max="1275" width="20.7109375" style="87" customWidth="1"/>
    <col min="1276" max="1276" width="4.85546875" style="87" customWidth="1"/>
    <col min="1277" max="1277" width="11.42578125" style="87" customWidth="1"/>
    <col min="1278" max="1278" width="24.7109375" style="87" customWidth="1"/>
    <col min="1279" max="1279" width="12.28515625" style="87" customWidth="1"/>
    <col min="1280" max="1280" width="11.42578125" style="87" customWidth="1"/>
    <col min="1281" max="1281" width="3.42578125" style="87" customWidth="1"/>
    <col min="1282" max="1282" width="11.42578125" style="87" customWidth="1"/>
    <col min="1283" max="1283" width="17.7109375" style="87" customWidth="1"/>
    <col min="1284" max="1284" width="3.42578125" style="87" customWidth="1"/>
    <col min="1285" max="1285" width="11.42578125" style="87" customWidth="1"/>
    <col min="1286" max="1286" width="23.7109375" style="87" customWidth="1"/>
    <col min="1287" max="1287" width="10" style="87" customWidth="1"/>
    <col min="1288" max="1288" width="11.42578125" style="87" customWidth="1"/>
    <col min="1289" max="1290" width="14.7109375" style="87" customWidth="1"/>
    <col min="1291" max="1291" width="12.85546875" style="87" customWidth="1"/>
    <col min="1292" max="1292" width="3.28515625" style="87" customWidth="1"/>
    <col min="1293" max="1293" width="30.28515625" style="87" customWidth="1"/>
    <col min="1294" max="1294" width="5" style="87" customWidth="1"/>
    <col min="1295" max="1295" width="11.42578125" style="87" customWidth="1"/>
    <col min="1296" max="1296" width="14.28515625" style="87" customWidth="1"/>
    <col min="1297" max="1297" width="5.7109375" style="87" customWidth="1"/>
    <col min="1298" max="1298" width="11.42578125" style="87" customWidth="1"/>
    <col min="1299" max="1299" width="17.28515625" style="87" customWidth="1"/>
    <col min="1300" max="1300" width="12.7109375" style="87" customWidth="1"/>
    <col min="1301" max="1301" width="11.42578125" style="87" customWidth="1"/>
    <col min="1302" max="1302" width="5.28515625" style="87" customWidth="1"/>
    <col min="1303" max="1303" width="11.42578125" style="87" customWidth="1"/>
    <col min="1304" max="1304" width="17" style="87" customWidth="1"/>
    <col min="1305" max="1305" width="6.28515625" style="87" customWidth="1"/>
    <col min="1306" max="1306" width="11.42578125" style="87" customWidth="1"/>
    <col min="1307" max="1307" width="14.28515625" style="87" customWidth="1"/>
    <col min="1308" max="1308" width="7.5703125" style="87" customWidth="1"/>
    <col min="1309" max="1309" width="11.42578125" style="87" customWidth="1"/>
    <col min="1310" max="1311" width="14.28515625" style="87" customWidth="1"/>
    <col min="1312" max="1312" width="20.85546875" style="87" customWidth="1"/>
    <col min="1313" max="1313" width="14.42578125" style="87" customWidth="1"/>
    <col min="1314" max="1314" width="15" style="87" customWidth="1"/>
    <col min="1315" max="1315" width="2.7109375" style="87" customWidth="1"/>
    <col min="1316" max="1316" width="11.7109375" style="87" customWidth="1"/>
    <col min="1317" max="1317" width="11.5703125" style="87" customWidth="1"/>
    <col min="1318" max="1318" width="2.28515625" style="87" customWidth="1"/>
    <col min="1319" max="1319" width="41" style="87" customWidth="1"/>
    <col min="1320" max="1320" width="14.28515625" style="87" customWidth="1"/>
    <col min="1321" max="1322" width="11.5703125" style="87" customWidth="1"/>
    <col min="1323" max="1323" width="21.85546875" style="87" customWidth="1"/>
    <col min="1324" max="1515" width="11.42578125" style="87"/>
    <col min="1516" max="1516" width="21.85546875" style="87" customWidth="1"/>
    <col min="1517" max="1517" width="13.85546875" style="87" customWidth="1"/>
    <col min="1518" max="1518" width="38.7109375" style="87" customWidth="1"/>
    <col min="1519" max="1519" width="3" style="87" bestFit="1" customWidth="1"/>
    <col min="1520" max="1520" width="32.28515625" style="87" customWidth="1"/>
    <col min="1521" max="1521" width="46.28515625" style="87" customWidth="1"/>
    <col min="1522" max="1522" width="19" style="87" customWidth="1"/>
    <col min="1523" max="1523" width="11.42578125" style="87" customWidth="1"/>
    <col min="1524" max="1524" width="17.7109375" style="87" customWidth="1"/>
    <col min="1525" max="1525" width="11.42578125" style="87" customWidth="1"/>
    <col min="1526" max="1526" width="22.28515625" style="87" customWidth="1"/>
    <col min="1527" max="1527" width="5.28515625" style="87" customWidth="1"/>
    <col min="1528" max="1528" width="36.28515625" style="87" customWidth="1"/>
    <col min="1529" max="1529" width="5.7109375" style="87" customWidth="1"/>
    <col min="1530" max="1530" width="11.42578125" style="87" customWidth="1"/>
    <col min="1531" max="1531" width="20.7109375" style="87" customWidth="1"/>
    <col min="1532" max="1532" width="4.85546875" style="87" customWidth="1"/>
    <col min="1533" max="1533" width="11.42578125" style="87" customWidth="1"/>
    <col min="1534" max="1534" width="24.7109375" style="87" customWidth="1"/>
    <col min="1535" max="1535" width="12.28515625" style="87" customWidth="1"/>
    <col min="1536" max="1536" width="11.42578125" style="87" customWidth="1"/>
    <col min="1537" max="1537" width="3.42578125" style="87" customWidth="1"/>
    <col min="1538" max="1538" width="11.42578125" style="87" customWidth="1"/>
    <col min="1539" max="1539" width="17.7109375" style="87" customWidth="1"/>
    <col min="1540" max="1540" width="3.42578125" style="87" customWidth="1"/>
    <col min="1541" max="1541" width="11.42578125" style="87" customWidth="1"/>
    <col min="1542" max="1542" width="23.7109375" style="87" customWidth="1"/>
    <col min="1543" max="1543" width="10" style="87" customWidth="1"/>
    <col min="1544" max="1544" width="11.42578125" style="87" customWidth="1"/>
    <col min="1545" max="1546" width="14.7109375" style="87" customWidth="1"/>
    <col min="1547" max="1547" width="12.85546875" style="87" customWidth="1"/>
    <col min="1548" max="1548" width="3.28515625" style="87" customWidth="1"/>
    <col min="1549" max="1549" width="30.28515625" style="87" customWidth="1"/>
    <col min="1550" max="1550" width="5" style="87" customWidth="1"/>
    <col min="1551" max="1551" width="11.42578125" style="87" customWidth="1"/>
    <col min="1552" max="1552" width="14.28515625" style="87" customWidth="1"/>
    <col min="1553" max="1553" width="5.7109375" style="87" customWidth="1"/>
    <col min="1554" max="1554" width="11.42578125" style="87" customWidth="1"/>
    <col min="1555" max="1555" width="17.28515625" style="87" customWidth="1"/>
    <col min="1556" max="1556" width="12.7109375" style="87" customWidth="1"/>
    <col min="1557" max="1557" width="11.42578125" style="87" customWidth="1"/>
    <col min="1558" max="1558" width="5.28515625" style="87" customWidth="1"/>
    <col min="1559" max="1559" width="11.42578125" style="87" customWidth="1"/>
    <col min="1560" max="1560" width="17" style="87" customWidth="1"/>
    <col min="1561" max="1561" width="6.28515625" style="87" customWidth="1"/>
    <col min="1562" max="1562" width="11.42578125" style="87" customWidth="1"/>
    <col min="1563" max="1563" width="14.28515625" style="87" customWidth="1"/>
    <col min="1564" max="1564" width="7.5703125" style="87" customWidth="1"/>
    <col min="1565" max="1565" width="11.42578125" style="87" customWidth="1"/>
    <col min="1566" max="1567" width="14.28515625" style="87" customWidth="1"/>
    <col min="1568" max="1568" width="20.85546875" style="87" customWidth="1"/>
    <col min="1569" max="1569" width="14.42578125" style="87" customWidth="1"/>
    <col min="1570" max="1570" width="15" style="87" customWidth="1"/>
    <col min="1571" max="1571" width="2.7109375" style="87" customWidth="1"/>
    <col min="1572" max="1572" width="11.7109375" style="87" customWidth="1"/>
    <col min="1573" max="1573" width="11.5703125" style="87" customWidth="1"/>
    <col min="1574" max="1574" width="2.28515625" style="87" customWidth="1"/>
    <col min="1575" max="1575" width="41" style="87" customWidth="1"/>
    <col min="1576" max="1576" width="14.28515625" style="87" customWidth="1"/>
    <col min="1577" max="1578" width="11.5703125" style="87" customWidth="1"/>
    <col min="1579" max="1579" width="21.85546875" style="87" customWidth="1"/>
    <col min="1580" max="1771" width="11.42578125" style="87"/>
    <col min="1772" max="1772" width="21.85546875" style="87" customWidth="1"/>
    <col min="1773" max="1773" width="13.85546875" style="87" customWidth="1"/>
    <col min="1774" max="1774" width="38.7109375" style="87" customWidth="1"/>
    <col min="1775" max="1775" width="3" style="87" bestFit="1" customWidth="1"/>
    <col min="1776" max="1776" width="32.28515625" style="87" customWidth="1"/>
    <col min="1777" max="1777" width="46.28515625" style="87" customWidth="1"/>
    <col min="1778" max="1778" width="19" style="87" customWidth="1"/>
    <col min="1779" max="1779" width="11.42578125" style="87" customWidth="1"/>
    <col min="1780" max="1780" width="17.7109375" style="87" customWidth="1"/>
    <col min="1781" max="1781" width="11.42578125" style="87" customWidth="1"/>
    <col min="1782" max="1782" width="22.28515625" style="87" customWidth="1"/>
    <col min="1783" max="1783" width="5.28515625" style="87" customWidth="1"/>
    <col min="1784" max="1784" width="36.28515625" style="87" customWidth="1"/>
    <col min="1785" max="1785" width="5.7109375" style="87" customWidth="1"/>
    <col min="1786" max="1786" width="11.42578125" style="87" customWidth="1"/>
    <col min="1787" max="1787" width="20.7109375" style="87" customWidth="1"/>
    <col min="1788" max="1788" width="4.85546875" style="87" customWidth="1"/>
    <col min="1789" max="1789" width="11.42578125" style="87" customWidth="1"/>
    <col min="1790" max="1790" width="24.7109375" style="87" customWidth="1"/>
    <col min="1791" max="1791" width="12.28515625" style="87" customWidth="1"/>
    <col min="1792" max="1792" width="11.42578125" style="87" customWidth="1"/>
    <col min="1793" max="1793" width="3.42578125" style="87" customWidth="1"/>
    <col min="1794" max="1794" width="11.42578125" style="87" customWidth="1"/>
    <col min="1795" max="1795" width="17.7109375" style="87" customWidth="1"/>
    <col min="1796" max="1796" width="3.42578125" style="87" customWidth="1"/>
    <col min="1797" max="1797" width="11.42578125" style="87" customWidth="1"/>
    <col min="1798" max="1798" width="23.7109375" style="87" customWidth="1"/>
    <col min="1799" max="1799" width="10" style="87" customWidth="1"/>
    <col min="1800" max="1800" width="11.42578125" style="87" customWidth="1"/>
    <col min="1801" max="1802" width="14.7109375" style="87" customWidth="1"/>
    <col min="1803" max="1803" width="12.85546875" style="87" customWidth="1"/>
    <col min="1804" max="1804" width="3.28515625" style="87" customWidth="1"/>
    <col min="1805" max="1805" width="30.28515625" style="87" customWidth="1"/>
    <col min="1806" max="1806" width="5" style="87" customWidth="1"/>
    <col min="1807" max="1807" width="11.42578125" style="87" customWidth="1"/>
    <col min="1808" max="1808" width="14.28515625" style="87" customWidth="1"/>
    <col min="1809" max="1809" width="5.7109375" style="87" customWidth="1"/>
    <col min="1810" max="1810" width="11.42578125" style="87" customWidth="1"/>
    <col min="1811" max="1811" width="17.28515625" style="87" customWidth="1"/>
    <col min="1812" max="1812" width="12.7109375" style="87" customWidth="1"/>
    <col min="1813" max="1813" width="11.42578125" style="87" customWidth="1"/>
    <col min="1814" max="1814" width="5.28515625" style="87" customWidth="1"/>
    <col min="1815" max="1815" width="11.42578125" style="87" customWidth="1"/>
    <col min="1816" max="1816" width="17" style="87" customWidth="1"/>
    <col min="1817" max="1817" width="6.28515625" style="87" customWidth="1"/>
    <col min="1818" max="1818" width="11.42578125" style="87" customWidth="1"/>
    <col min="1819" max="1819" width="14.28515625" style="87" customWidth="1"/>
    <col min="1820" max="1820" width="7.5703125" style="87" customWidth="1"/>
    <col min="1821" max="1821" width="11.42578125" style="87" customWidth="1"/>
    <col min="1822" max="1823" width="14.28515625" style="87" customWidth="1"/>
    <col min="1824" max="1824" width="20.85546875" style="87" customWidth="1"/>
    <col min="1825" max="1825" width="14.42578125" style="87" customWidth="1"/>
    <col min="1826" max="1826" width="15" style="87" customWidth="1"/>
    <col min="1827" max="1827" width="2.7109375" style="87" customWidth="1"/>
    <col min="1828" max="1828" width="11.7109375" style="87" customWidth="1"/>
    <col min="1829" max="1829" width="11.5703125" style="87" customWidth="1"/>
    <col min="1830" max="1830" width="2.28515625" style="87" customWidth="1"/>
    <col min="1831" max="1831" width="41" style="87" customWidth="1"/>
    <col min="1832" max="1832" width="14.28515625" style="87" customWidth="1"/>
    <col min="1833" max="1834" width="11.5703125" style="87" customWidth="1"/>
    <col min="1835" max="1835" width="21.85546875" style="87" customWidth="1"/>
    <col min="1836" max="2027" width="11.42578125" style="87"/>
    <col min="2028" max="2028" width="21.85546875" style="87" customWidth="1"/>
    <col min="2029" max="2029" width="13.85546875" style="87" customWidth="1"/>
    <col min="2030" max="2030" width="38.7109375" style="87" customWidth="1"/>
    <col min="2031" max="2031" width="3" style="87" bestFit="1" customWidth="1"/>
    <col min="2032" max="2032" width="32.28515625" style="87" customWidth="1"/>
    <col min="2033" max="2033" width="46.28515625" style="87" customWidth="1"/>
    <col min="2034" max="2034" width="19" style="87" customWidth="1"/>
    <col min="2035" max="2035" width="11.42578125" style="87" customWidth="1"/>
    <col min="2036" max="2036" width="17.7109375" style="87" customWidth="1"/>
    <col min="2037" max="2037" width="11.42578125" style="87" customWidth="1"/>
    <col min="2038" max="2038" width="22.28515625" style="87" customWidth="1"/>
    <col min="2039" max="2039" width="5.28515625" style="87" customWidth="1"/>
    <col min="2040" max="2040" width="36.28515625" style="87" customWidth="1"/>
    <col min="2041" max="2041" width="5.7109375" style="87" customWidth="1"/>
    <col min="2042" max="2042" width="11.42578125" style="87" customWidth="1"/>
    <col min="2043" max="2043" width="20.7109375" style="87" customWidth="1"/>
    <col min="2044" max="2044" width="4.85546875" style="87" customWidth="1"/>
    <col min="2045" max="2045" width="11.42578125" style="87" customWidth="1"/>
    <col min="2046" max="2046" width="24.7109375" style="87" customWidth="1"/>
    <col min="2047" max="2047" width="12.28515625" style="87" customWidth="1"/>
    <col min="2048" max="2048" width="11.42578125" style="87" customWidth="1"/>
    <col min="2049" max="2049" width="3.42578125" style="87" customWidth="1"/>
    <col min="2050" max="2050" width="11.42578125" style="87" customWidth="1"/>
    <col min="2051" max="2051" width="17.7109375" style="87" customWidth="1"/>
    <col min="2052" max="2052" width="3.42578125" style="87" customWidth="1"/>
    <col min="2053" max="2053" width="11.42578125" style="87" customWidth="1"/>
    <col min="2054" max="2054" width="23.7109375" style="87" customWidth="1"/>
    <col min="2055" max="2055" width="10" style="87" customWidth="1"/>
    <col min="2056" max="2056" width="11.42578125" style="87" customWidth="1"/>
    <col min="2057" max="2058" width="14.7109375" style="87" customWidth="1"/>
    <col min="2059" max="2059" width="12.85546875" style="87" customWidth="1"/>
    <col min="2060" max="2060" width="3.28515625" style="87" customWidth="1"/>
    <col min="2061" max="2061" width="30.28515625" style="87" customWidth="1"/>
    <col min="2062" max="2062" width="5" style="87" customWidth="1"/>
    <col min="2063" max="2063" width="11.42578125" style="87" customWidth="1"/>
    <col min="2064" max="2064" width="14.28515625" style="87" customWidth="1"/>
    <col min="2065" max="2065" width="5.7109375" style="87" customWidth="1"/>
    <col min="2066" max="2066" width="11.42578125" style="87" customWidth="1"/>
    <col min="2067" max="2067" width="17.28515625" style="87" customWidth="1"/>
    <col min="2068" max="2068" width="12.7109375" style="87" customWidth="1"/>
    <col min="2069" max="2069" width="11.42578125" style="87" customWidth="1"/>
    <col min="2070" max="2070" width="5.28515625" style="87" customWidth="1"/>
    <col min="2071" max="2071" width="11.42578125" style="87" customWidth="1"/>
    <col min="2072" max="2072" width="17" style="87" customWidth="1"/>
    <col min="2073" max="2073" width="6.28515625" style="87" customWidth="1"/>
    <col min="2074" max="2074" width="11.42578125" style="87" customWidth="1"/>
    <col min="2075" max="2075" width="14.28515625" style="87" customWidth="1"/>
    <col min="2076" max="2076" width="7.5703125" style="87" customWidth="1"/>
    <col min="2077" max="2077" width="11.42578125" style="87" customWidth="1"/>
    <col min="2078" max="2079" width="14.28515625" style="87" customWidth="1"/>
    <col min="2080" max="2080" width="20.85546875" style="87" customWidth="1"/>
    <col min="2081" max="2081" width="14.42578125" style="87" customWidth="1"/>
    <col min="2082" max="2082" width="15" style="87" customWidth="1"/>
    <col min="2083" max="2083" width="2.7109375" style="87" customWidth="1"/>
    <col min="2084" max="2084" width="11.7109375" style="87" customWidth="1"/>
    <col min="2085" max="2085" width="11.5703125" style="87" customWidth="1"/>
    <col min="2086" max="2086" width="2.28515625" style="87" customWidth="1"/>
    <col min="2087" max="2087" width="41" style="87" customWidth="1"/>
    <col min="2088" max="2088" width="14.28515625" style="87" customWidth="1"/>
    <col min="2089" max="2090" width="11.5703125" style="87" customWidth="1"/>
    <col min="2091" max="2091" width="21.85546875" style="87" customWidth="1"/>
    <col min="2092" max="2283" width="11.42578125" style="87"/>
    <col min="2284" max="2284" width="21.85546875" style="87" customWidth="1"/>
    <col min="2285" max="2285" width="13.85546875" style="87" customWidth="1"/>
    <col min="2286" max="2286" width="38.7109375" style="87" customWidth="1"/>
    <col min="2287" max="2287" width="3" style="87" bestFit="1" customWidth="1"/>
    <col min="2288" max="2288" width="32.28515625" style="87" customWidth="1"/>
    <col min="2289" max="2289" width="46.28515625" style="87" customWidth="1"/>
    <col min="2290" max="2290" width="19" style="87" customWidth="1"/>
    <col min="2291" max="2291" width="11.42578125" style="87" customWidth="1"/>
    <col min="2292" max="2292" width="17.7109375" style="87" customWidth="1"/>
    <col min="2293" max="2293" width="11.42578125" style="87" customWidth="1"/>
    <col min="2294" max="2294" width="22.28515625" style="87" customWidth="1"/>
    <col min="2295" max="2295" width="5.28515625" style="87" customWidth="1"/>
    <col min="2296" max="2296" width="36.28515625" style="87" customWidth="1"/>
    <col min="2297" max="2297" width="5.7109375" style="87" customWidth="1"/>
    <col min="2298" max="2298" width="11.42578125" style="87" customWidth="1"/>
    <col min="2299" max="2299" width="20.7109375" style="87" customWidth="1"/>
    <col min="2300" max="2300" width="4.85546875" style="87" customWidth="1"/>
    <col min="2301" max="2301" width="11.42578125" style="87" customWidth="1"/>
    <col min="2302" max="2302" width="24.7109375" style="87" customWidth="1"/>
    <col min="2303" max="2303" width="12.28515625" style="87" customWidth="1"/>
    <col min="2304" max="2304" width="11.42578125" style="87" customWidth="1"/>
    <col min="2305" max="2305" width="3.42578125" style="87" customWidth="1"/>
    <col min="2306" max="2306" width="11.42578125" style="87" customWidth="1"/>
    <col min="2307" max="2307" width="17.7109375" style="87" customWidth="1"/>
    <col min="2308" max="2308" width="3.42578125" style="87" customWidth="1"/>
    <col min="2309" max="2309" width="11.42578125" style="87" customWidth="1"/>
    <col min="2310" max="2310" width="23.7109375" style="87" customWidth="1"/>
    <col min="2311" max="2311" width="10" style="87" customWidth="1"/>
    <col min="2312" max="2312" width="11.42578125" style="87" customWidth="1"/>
    <col min="2313" max="2314" width="14.7109375" style="87" customWidth="1"/>
    <col min="2315" max="2315" width="12.85546875" style="87" customWidth="1"/>
    <col min="2316" max="2316" width="3.28515625" style="87" customWidth="1"/>
    <col min="2317" max="2317" width="30.28515625" style="87" customWidth="1"/>
    <col min="2318" max="2318" width="5" style="87" customWidth="1"/>
    <col min="2319" max="2319" width="11.42578125" style="87" customWidth="1"/>
    <col min="2320" max="2320" width="14.28515625" style="87" customWidth="1"/>
    <col min="2321" max="2321" width="5.7109375" style="87" customWidth="1"/>
    <col min="2322" max="2322" width="11.42578125" style="87" customWidth="1"/>
    <col min="2323" max="2323" width="17.28515625" style="87" customWidth="1"/>
    <col min="2324" max="2324" width="12.7109375" style="87" customWidth="1"/>
    <col min="2325" max="2325" width="11.42578125" style="87" customWidth="1"/>
    <col min="2326" max="2326" width="5.28515625" style="87" customWidth="1"/>
    <col min="2327" max="2327" width="11.42578125" style="87" customWidth="1"/>
    <col min="2328" max="2328" width="17" style="87" customWidth="1"/>
    <col min="2329" max="2329" width="6.28515625" style="87" customWidth="1"/>
    <col min="2330" max="2330" width="11.42578125" style="87" customWidth="1"/>
    <col min="2331" max="2331" width="14.28515625" style="87" customWidth="1"/>
    <col min="2332" max="2332" width="7.5703125" style="87" customWidth="1"/>
    <col min="2333" max="2333" width="11.42578125" style="87" customWidth="1"/>
    <col min="2334" max="2335" width="14.28515625" style="87" customWidth="1"/>
    <col min="2336" max="2336" width="20.85546875" style="87" customWidth="1"/>
    <col min="2337" max="2337" width="14.42578125" style="87" customWidth="1"/>
    <col min="2338" max="2338" width="15" style="87" customWidth="1"/>
    <col min="2339" max="2339" width="2.7109375" style="87" customWidth="1"/>
    <col min="2340" max="2340" width="11.7109375" style="87" customWidth="1"/>
    <col min="2341" max="2341" width="11.5703125" style="87" customWidth="1"/>
    <col min="2342" max="2342" width="2.28515625" style="87" customWidth="1"/>
    <col min="2343" max="2343" width="41" style="87" customWidth="1"/>
    <col min="2344" max="2344" width="14.28515625" style="87" customWidth="1"/>
    <col min="2345" max="2346" width="11.5703125" style="87" customWidth="1"/>
    <col min="2347" max="2347" width="21.85546875" style="87" customWidth="1"/>
    <col min="2348" max="2539" width="11.42578125" style="87"/>
    <col min="2540" max="2540" width="21.85546875" style="87" customWidth="1"/>
    <col min="2541" max="2541" width="13.85546875" style="87" customWidth="1"/>
    <col min="2542" max="2542" width="38.7109375" style="87" customWidth="1"/>
    <col min="2543" max="2543" width="3" style="87" bestFit="1" customWidth="1"/>
    <col min="2544" max="2544" width="32.28515625" style="87" customWidth="1"/>
    <col min="2545" max="2545" width="46.28515625" style="87" customWidth="1"/>
    <col min="2546" max="2546" width="19" style="87" customWidth="1"/>
    <col min="2547" max="2547" width="11.42578125" style="87" customWidth="1"/>
    <col min="2548" max="2548" width="17.7109375" style="87" customWidth="1"/>
    <col min="2549" max="2549" width="11.42578125" style="87" customWidth="1"/>
    <col min="2550" max="2550" width="22.28515625" style="87" customWidth="1"/>
    <col min="2551" max="2551" width="5.28515625" style="87" customWidth="1"/>
    <col min="2552" max="2552" width="36.28515625" style="87" customWidth="1"/>
    <col min="2553" max="2553" width="5.7109375" style="87" customWidth="1"/>
    <col min="2554" max="2554" width="11.42578125" style="87" customWidth="1"/>
    <col min="2555" max="2555" width="20.7109375" style="87" customWidth="1"/>
    <col min="2556" max="2556" width="4.85546875" style="87" customWidth="1"/>
    <col min="2557" max="2557" width="11.42578125" style="87" customWidth="1"/>
    <col min="2558" max="2558" width="24.7109375" style="87" customWidth="1"/>
    <col min="2559" max="2559" width="12.28515625" style="87" customWidth="1"/>
    <col min="2560" max="2560" width="11.42578125" style="87" customWidth="1"/>
    <col min="2561" max="2561" width="3.42578125" style="87" customWidth="1"/>
    <col min="2562" max="2562" width="11.42578125" style="87" customWidth="1"/>
    <col min="2563" max="2563" width="17.7109375" style="87" customWidth="1"/>
    <col min="2564" max="2564" width="3.42578125" style="87" customWidth="1"/>
    <col min="2565" max="2565" width="11.42578125" style="87" customWidth="1"/>
    <col min="2566" max="2566" width="23.7109375" style="87" customWidth="1"/>
    <col min="2567" max="2567" width="10" style="87" customWidth="1"/>
    <col min="2568" max="2568" width="11.42578125" style="87" customWidth="1"/>
    <col min="2569" max="2570" width="14.7109375" style="87" customWidth="1"/>
    <col min="2571" max="2571" width="12.85546875" style="87" customWidth="1"/>
    <col min="2572" max="2572" width="3.28515625" style="87" customWidth="1"/>
    <col min="2573" max="2573" width="30.28515625" style="87" customWidth="1"/>
    <col min="2574" max="2574" width="5" style="87" customWidth="1"/>
    <col min="2575" max="2575" width="11.42578125" style="87" customWidth="1"/>
    <col min="2576" max="2576" width="14.28515625" style="87" customWidth="1"/>
    <col min="2577" max="2577" width="5.7109375" style="87" customWidth="1"/>
    <col min="2578" max="2578" width="11.42578125" style="87" customWidth="1"/>
    <col min="2579" max="2579" width="17.28515625" style="87" customWidth="1"/>
    <col min="2580" max="2580" width="12.7109375" style="87" customWidth="1"/>
    <col min="2581" max="2581" width="11.42578125" style="87" customWidth="1"/>
    <col min="2582" max="2582" width="5.28515625" style="87" customWidth="1"/>
    <col min="2583" max="2583" width="11.42578125" style="87" customWidth="1"/>
    <col min="2584" max="2584" width="17" style="87" customWidth="1"/>
    <col min="2585" max="2585" width="6.28515625" style="87" customWidth="1"/>
    <col min="2586" max="2586" width="11.42578125" style="87" customWidth="1"/>
    <col min="2587" max="2587" width="14.28515625" style="87" customWidth="1"/>
    <col min="2588" max="2588" width="7.5703125" style="87" customWidth="1"/>
    <col min="2589" max="2589" width="11.42578125" style="87" customWidth="1"/>
    <col min="2590" max="2591" width="14.28515625" style="87" customWidth="1"/>
    <col min="2592" max="2592" width="20.85546875" style="87" customWidth="1"/>
    <col min="2593" max="2593" width="14.42578125" style="87" customWidth="1"/>
    <col min="2594" max="2594" width="15" style="87" customWidth="1"/>
    <col min="2595" max="2595" width="2.7109375" style="87" customWidth="1"/>
    <col min="2596" max="2596" width="11.7109375" style="87" customWidth="1"/>
    <col min="2597" max="2597" width="11.5703125" style="87" customWidth="1"/>
    <col min="2598" max="2598" width="2.28515625" style="87" customWidth="1"/>
    <col min="2599" max="2599" width="41" style="87" customWidth="1"/>
    <col min="2600" max="2600" width="14.28515625" style="87" customWidth="1"/>
    <col min="2601" max="2602" width="11.5703125" style="87" customWidth="1"/>
    <col min="2603" max="2603" width="21.85546875" style="87" customWidth="1"/>
    <col min="2604" max="2795" width="11.42578125" style="87"/>
    <col min="2796" max="2796" width="21.85546875" style="87" customWidth="1"/>
    <col min="2797" max="2797" width="13.85546875" style="87" customWidth="1"/>
    <col min="2798" max="2798" width="38.7109375" style="87" customWidth="1"/>
    <col min="2799" max="2799" width="3" style="87" bestFit="1" customWidth="1"/>
    <col min="2800" max="2800" width="32.28515625" style="87" customWidth="1"/>
    <col min="2801" max="2801" width="46.28515625" style="87" customWidth="1"/>
    <col min="2802" max="2802" width="19" style="87" customWidth="1"/>
    <col min="2803" max="2803" width="11.42578125" style="87" customWidth="1"/>
    <col min="2804" max="2804" width="17.7109375" style="87" customWidth="1"/>
    <col min="2805" max="2805" width="11.42578125" style="87" customWidth="1"/>
    <col min="2806" max="2806" width="22.28515625" style="87" customWidth="1"/>
    <col min="2807" max="2807" width="5.28515625" style="87" customWidth="1"/>
    <col min="2808" max="2808" width="36.28515625" style="87" customWidth="1"/>
    <col min="2809" max="2809" width="5.7109375" style="87" customWidth="1"/>
    <col min="2810" max="2810" width="11.42578125" style="87" customWidth="1"/>
    <col min="2811" max="2811" width="20.7109375" style="87" customWidth="1"/>
    <col min="2812" max="2812" width="4.85546875" style="87" customWidth="1"/>
    <col min="2813" max="2813" width="11.42578125" style="87" customWidth="1"/>
    <col min="2814" max="2814" width="24.7109375" style="87" customWidth="1"/>
    <col min="2815" max="2815" width="12.28515625" style="87" customWidth="1"/>
    <col min="2816" max="2816" width="11.42578125" style="87" customWidth="1"/>
    <col min="2817" max="2817" width="3.42578125" style="87" customWidth="1"/>
    <col min="2818" max="2818" width="11.42578125" style="87" customWidth="1"/>
    <col min="2819" max="2819" width="17.7109375" style="87" customWidth="1"/>
    <col min="2820" max="2820" width="3.42578125" style="87" customWidth="1"/>
    <col min="2821" max="2821" width="11.42578125" style="87" customWidth="1"/>
    <col min="2822" max="2822" width="23.7109375" style="87" customWidth="1"/>
    <col min="2823" max="2823" width="10" style="87" customWidth="1"/>
    <col min="2824" max="2824" width="11.42578125" style="87" customWidth="1"/>
    <col min="2825" max="2826" width="14.7109375" style="87" customWidth="1"/>
    <col min="2827" max="2827" width="12.85546875" style="87" customWidth="1"/>
    <col min="2828" max="2828" width="3.28515625" style="87" customWidth="1"/>
    <col min="2829" max="2829" width="30.28515625" style="87" customWidth="1"/>
    <col min="2830" max="2830" width="5" style="87" customWidth="1"/>
    <col min="2831" max="2831" width="11.42578125" style="87" customWidth="1"/>
    <col min="2832" max="2832" width="14.28515625" style="87" customWidth="1"/>
    <col min="2833" max="2833" width="5.7109375" style="87" customWidth="1"/>
    <col min="2834" max="2834" width="11.42578125" style="87" customWidth="1"/>
    <col min="2835" max="2835" width="17.28515625" style="87" customWidth="1"/>
    <col min="2836" max="2836" width="12.7109375" style="87" customWidth="1"/>
    <col min="2837" max="2837" width="11.42578125" style="87" customWidth="1"/>
    <col min="2838" max="2838" width="5.28515625" style="87" customWidth="1"/>
    <col min="2839" max="2839" width="11.42578125" style="87" customWidth="1"/>
    <col min="2840" max="2840" width="17" style="87" customWidth="1"/>
    <col min="2841" max="2841" width="6.28515625" style="87" customWidth="1"/>
    <col min="2842" max="2842" width="11.42578125" style="87" customWidth="1"/>
    <col min="2843" max="2843" width="14.28515625" style="87" customWidth="1"/>
    <col min="2844" max="2844" width="7.5703125" style="87" customWidth="1"/>
    <col min="2845" max="2845" width="11.42578125" style="87" customWidth="1"/>
    <col min="2846" max="2847" width="14.28515625" style="87" customWidth="1"/>
    <col min="2848" max="2848" width="20.85546875" style="87" customWidth="1"/>
    <col min="2849" max="2849" width="14.42578125" style="87" customWidth="1"/>
    <col min="2850" max="2850" width="15" style="87" customWidth="1"/>
    <col min="2851" max="2851" width="2.7109375" style="87" customWidth="1"/>
    <col min="2852" max="2852" width="11.7109375" style="87" customWidth="1"/>
    <col min="2853" max="2853" width="11.5703125" style="87" customWidth="1"/>
    <col min="2854" max="2854" width="2.28515625" style="87" customWidth="1"/>
    <col min="2855" max="2855" width="41" style="87" customWidth="1"/>
    <col min="2856" max="2856" width="14.28515625" style="87" customWidth="1"/>
    <col min="2857" max="2858" width="11.5703125" style="87" customWidth="1"/>
    <col min="2859" max="2859" width="21.85546875" style="87" customWidth="1"/>
    <col min="2860" max="3051" width="11.42578125" style="87"/>
    <col min="3052" max="3052" width="21.85546875" style="87" customWidth="1"/>
    <col min="3053" max="3053" width="13.85546875" style="87" customWidth="1"/>
    <col min="3054" max="3054" width="38.7109375" style="87" customWidth="1"/>
    <col min="3055" max="3055" width="3" style="87" bestFit="1" customWidth="1"/>
    <col min="3056" max="3056" width="32.28515625" style="87" customWidth="1"/>
    <col min="3057" max="3057" width="46.28515625" style="87" customWidth="1"/>
    <col min="3058" max="3058" width="19" style="87" customWidth="1"/>
    <col min="3059" max="3059" width="11.42578125" style="87" customWidth="1"/>
    <col min="3060" max="3060" width="17.7109375" style="87" customWidth="1"/>
    <col min="3061" max="3061" width="11.42578125" style="87" customWidth="1"/>
    <col min="3062" max="3062" width="22.28515625" style="87" customWidth="1"/>
    <col min="3063" max="3063" width="5.28515625" style="87" customWidth="1"/>
    <col min="3064" max="3064" width="36.28515625" style="87" customWidth="1"/>
    <col min="3065" max="3065" width="5.7109375" style="87" customWidth="1"/>
    <col min="3066" max="3066" width="11.42578125" style="87" customWidth="1"/>
    <col min="3067" max="3067" width="20.7109375" style="87" customWidth="1"/>
    <col min="3068" max="3068" width="4.85546875" style="87" customWidth="1"/>
    <col min="3069" max="3069" width="11.42578125" style="87" customWidth="1"/>
    <col min="3070" max="3070" width="24.7109375" style="87" customWidth="1"/>
    <col min="3071" max="3071" width="12.28515625" style="87" customWidth="1"/>
    <col min="3072" max="3072" width="11.42578125" style="87" customWidth="1"/>
    <col min="3073" max="3073" width="3.42578125" style="87" customWidth="1"/>
    <col min="3074" max="3074" width="11.42578125" style="87" customWidth="1"/>
    <col min="3075" max="3075" width="17.7109375" style="87" customWidth="1"/>
    <col min="3076" max="3076" width="3.42578125" style="87" customWidth="1"/>
    <col min="3077" max="3077" width="11.42578125" style="87" customWidth="1"/>
    <col min="3078" max="3078" width="23.7109375" style="87" customWidth="1"/>
    <col min="3079" max="3079" width="10" style="87" customWidth="1"/>
    <col min="3080" max="3080" width="11.42578125" style="87" customWidth="1"/>
    <col min="3081" max="3082" width="14.7109375" style="87" customWidth="1"/>
    <col min="3083" max="3083" width="12.85546875" style="87" customWidth="1"/>
    <col min="3084" max="3084" width="3.28515625" style="87" customWidth="1"/>
    <col min="3085" max="3085" width="30.28515625" style="87" customWidth="1"/>
    <col min="3086" max="3086" width="5" style="87" customWidth="1"/>
    <col min="3087" max="3087" width="11.42578125" style="87" customWidth="1"/>
    <col min="3088" max="3088" width="14.28515625" style="87" customWidth="1"/>
    <col min="3089" max="3089" width="5.7109375" style="87" customWidth="1"/>
    <col min="3090" max="3090" width="11.42578125" style="87" customWidth="1"/>
    <col min="3091" max="3091" width="17.28515625" style="87" customWidth="1"/>
    <col min="3092" max="3092" width="12.7109375" style="87" customWidth="1"/>
    <col min="3093" max="3093" width="11.42578125" style="87" customWidth="1"/>
    <col min="3094" max="3094" width="5.28515625" style="87" customWidth="1"/>
    <col min="3095" max="3095" width="11.42578125" style="87" customWidth="1"/>
    <col min="3096" max="3096" width="17" style="87" customWidth="1"/>
    <col min="3097" max="3097" width="6.28515625" style="87" customWidth="1"/>
    <col min="3098" max="3098" width="11.42578125" style="87" customWidth="1"/>
    <col min="3099" max="3099" width="14.28515625" style="87" customWidth="1"/>
    <col min="3100" max="3100" width="7.5703125" style="87" customWidth="1"/>
    <col min="3101" max="3101" width="11.42578125" style="87" customWidth="1"/>
    <col min="3102" max="3103" width="14.28515625" style="87" customWidth="1"/>
    <col min="3104" max="3104" width="20.85546875" style="87" customWidth="1"/>
    <col min="3105" max="3105" width="14.42578125" style="87" customWidth="1"/>
    <col min="3106" max="3106" width="15" style="87" customWidth="1"/>
    <col min="3107" max="3107" width="2.7109375" style="87" customWidth="1"/>
    <col min="3108" max="3108" width="11.7109375" style="87" customWidth="1"/>
    <col min="3109" max="3109" width="11.5703125" style="87" customWidth="1"/>
    <col min="3110" max="3110" width="2.28515625" style="87" customWidth="1"/>
    <col min="3111" max="3111" width="41" style="87" customWidth="1"/>
    <col min="3112" max="3112" width="14.28515625" style="87" customWidth="1"/>
    <col min="3113" max="3114" width="11.5703125" style="87" customWidth="1"/>
    <col min="3115" max="3115" width="21.85546875" style="87" customWidth="1"/>
    <col min="3116" max="3307" width="11.42578125" style="87"/>
    <col min="3308" max="3308" width="21.85546875" style="87" customWidth="1"/>
    <col min="3309" max="3309" width="13.85546875" style="87" customWidth="1"/>
    <col min="3310" max="3310" width="38.7109375" style="87" customWidth="1"/>
    <col min="3311" max="3311" width="3" style="87" bestFit="1" customWidth="1"/>
    <col min="3312" max="3312" width="32.28515625" style="87" customWidth="1"/>
    <col min="3313" max="3313" width="46.28515625" style="87" customWidth="1"/>
    <col min="3314" max="3314" width="19" style="87" customWidth="1"/>
    <col min="3315" max="3315" width="11.42578125" style="87" customWidth="1"/>
    <col min="3316" max="3316" width="17.7109375" style="87" customWidth="1"/>
    <col min="3317" max="3317" width="11.42578125" style="87" customWidth="1"/>
    <col min="3318" max="3318" width="22.28515625" style="87" customWidth="1"/>
    <col min="3319" max="3319" width="5.28515625" style="87" customWidth="1"/>
    <col min="3320" max="3320" width="36.28515625" style="87" customWidth="1"/>
    <col min="3321" max="3321" width="5.7109375" style="87" customWidth="1"/>
    <col min="3322" max="3322" width="11.42578125" style="87" customWidth="1"/>
    <col min="3323" max="3323" width="20.7109375" style="87" customWidth="1"/>
    <col min="3324" max="3324" width="4.85546875" style="87" customWidth="1"/>
    <col min="3325" max="3325" width="11.42578125" style="87" customWidth="1"/>
    <col min="3326" max="3326" width="24.7109375" style="87" customWidth="1"/>
    <col min="3327" max="3327" width="12.28515625" style="87" customWidth="1"/>
    <col min="3328" max="3328" width="11.42578125" style="87" customWidth="1"/>
    <col min="3329" max="3329" width="3.42578125" style="87" customWidth="1"/>
    <col min="3330" max="3330" width="11.42578125" style="87" customWidth="1"/>
    <col min="3331" max="3331" width="17.7109375" style="87" customWidth="1"/>
    <col min="3332" max="3332" width="3.42578125" style="87" customWidth="1"/>
    <col min="3333" max="3333" width="11.42578125" style="87" customWidth="1"/>
    <col min="3334" max="3334" width="23.7109375" style="87" customWidth="1"/>
    <col min="3335" max="3335" width="10" style="87" customWidth="1"/>
    <col min="3336" max="3336" width="11.42578125" style="87" customWidth="1"/>
    <col min="3337" max="3338" width="14.7109375" style="87" customWidth="1"/>
    <col min="3339" max="3339" width="12.85546875" style="87" customWidth="1"/>
    <col min="3340" max="3340" width="3.28515625" style="87" customWidth="1"/>
    <col min="3341" max="3341" width="30.28515625" style="87" customWidth="1"/>
    <col min="3342" max="3342" width="5" style="87" customWidth="1"/>
    <col min="3343" max="3343" width="11.42578125" style="87" customWidth="1"/>
    <col min="3344" max="3344" width="14.28515625" style="87" customWidth="1"/>
    <col min="3345" max="3345" width="5.7109375" style="87" customWidth="1"/>
    <col min="3346" max="3346" width="11.42578125" style="87" customWidth="1"/>
    <col min="3347" max="3347" width="17.28515625" style="87" customWidth="1"/>
    <col min="3348" max="3348" width="12.7109375" style="87" customWidth="1"/>
    <col min="3349" max="3349" width="11.42578125" style="87" customWidth="1"/>
    <col min="3350" max="3350" width="5.28515625" style="87" customWidth="1"/>
    <col min="3351" max="3351" width="11.42578125" style="87" customWidth="1"/>
    <col min="3352" max="3352" width="17" style="87" customWidth="1"/>
    <col min="3353" max="3353" width="6.28515625" style="87" customWidth="1"/>
    <col min="3354" max="3354" width="11.42578125" style="87" customWidth="1"/>
    <col min="3355" max="3355" width="14.28515625" style="87" customWidth="1"/>
    <col min="3356" max="3356" width="7.5703125" style="87" customWidth="1"/>
    <col min="3357" max="3357" width="11.42578125" style="87" customWidth="1"/>
    <col min="3358" max="3359" width="14.28515625" style="87" customWidth="1"/>
    <col min="3360" max="3360" width="20.85546875" style="87" customWidth="1"/>
    <col min="3361" max="3361" width="14.42578125" style="87" customWidth="1"/>
    <col min="3362" max="3362" width="15" style="87" customWidth="1"/>
    <col min="3363" max="3363" width="2.7109375" style="87" customWidth="1"/>
    <col min="3364" max="3364" width="11.7109375" style="87" customWidth="1"/>
    <col min="3365" max="3365" width="11.5703125" style="87" customWidth="1"/>
    <col min="3366" max="3366" width="2.28515625" style="87" customWidth="1"/>
    <col min="3367" max="3367" width="41" style="87" customWidth="1"/>
    <col min="3368" max="3368" width="14.28515625" style="87" customWidth="1"/>
    <col min="3369" max="3370" width="11.5703125" style="87" customWidth="1"/>
    <col min="3371" max="3371" width="21.85546875" style="87" customWidth="1"/>
    <col min="3372" max="3563" width="11.42578125" style="87"/>
    <col min="3564" max="3564" width="21.85546875" style="87" customWidth="1"/>
    <col min="3565" max="3565" width="13.85546875" style="87" customWidth="1"/>
    <col min="3566" max="3566" width="38.7109375" style="87" customWidth="1"/>
    <col min="3567" max="3567" width="3" style="87" bestFit="1" customWidth="1"/>
    <col min="3568" max="3568" width="32.28515625" style="87" customWidth="1"/>
    <col min="3569" max="3569" width="46.28515625" style="87" customWidth="1"/>
    <col min="3570" max="3570" width="19" style="87" customWidth="1"/>
    <col min="3571" max="3571" width="11.42578125" style="87" customWidth="1"/>
    <col min="3572" max="3572" width="17.7109375" style="87" customWidth="1"/>
    <col min="3573" max="3573" width="11.42578125" style="87" customWidth="1"/>
    <col min="3574" max="3574" width="22.28515625" style="87" customWidth="1"/>
    <col min="3575" max="3575" width="5.28515625" style="87" customWidth="1"/>
    <col min="3576" max="3576" width="36.28515625" style="87" customWidth="1"/>
    <col min="3577" max="3577" width="5.7109375" style="87" customWidth="1"/>
    <col min="3578" max="3578" width="11.42578125" style="87" customWidth="1"/>
    <col min="3579" max="3579" width="20.7109375" style="87" customWidth="1"/>
    <col min="3580" max="3580" width="4.85546875" style="87" customWidth="1"/>
    <col min="3581" max="3581" width="11.42578125" style="87" customWidth="1"/>
    <col min="3582" max="3582" width="24.7109375" style="87" customWidth="1"/>
    <col min="3583" max="3583" width="12.28515625" style="87" customWidth="1"/>
    <col min="3584" max="3584" width="11.42578125" style="87" customWidth="1"/>
    <col min="3585" max="3585" width="3.42578125" style="87" customWidth="1"/>
    <col min="3586" max="3586" width="11.42578125" style="87" customWidth="1"/>
    <col min="3587" max="3587" width="17.7109375" style="87" customWidth="1"/>
    <col min="3588" max="3588" width="3.42578125" style="87" customWidth="1"/>
    <col min="3589" max="3589" width="11.42578125" style="87" customWidth="1"/>
    <col min="3590" max="3590" width="23.7109375" style="87" customWidth="1"/>
    <col min="3591" max="3591" width="10" style="87" customWidth="1"/>
    <col min="3592" max="3592" width="11.42578125" style="87" customWidth="1"/>
    <col min="3593" max="3594" width="14.7109375" style="87" customWidth="1"/>
    <col min="3595" max="3595" width="12.85546875" style="87" customWidth="1"/>
    <col min="3596" max="3596" width="3.28515625" style="87" customWidth="1"/>
    <col min="3597" max="3597" width="30.28515625" style="87" customWidth="1"/>
    <col min="3598" max="3598" width="5" style="87" customWidth="1"/>
    <col min="3599" max="3599" width="11.42578125" style="87" customWidth="1"/>
    <col min="3600" max="3600" width="14.28515625" style="87" customWidth="1"/>
    <col min="3601" max="3601" width="5.7109375" style="87" customWidth="1"/>
    <col min="3602" max="3602" width="11.42578125" style="87" customWidth="1"/>
    <col min="3603" max="3603" width="17.28515625" style="87" customWidth="1"/>
    <col min="3604" max="3604" width="12.7109375" style="87" customWidth="1"/>
    <col min="3605" max="3605" width="11.42578125" style="87" customWidth="1"/>
    <col min="3606" max="3606" width="5.28515625" style="87" customWidth="1"/>
    <col min="3607" max="3607" width="11.42578125" style="87" customWidth="1"/>
    <col min="3608" max="3608" width="17" style="87" customWidth="1"/>
    <col min="3609" max="3609" width="6.28515625" style="87" customWidth="1"/>
    <col min="3610" max="3610" width="11.42578125" style="87" customWidth="1"/>
    <col min="3611" max="3611" width="14.28515625" style="87" customWidth="1"/>
    <col min="3612" max="3612" width="7.5703125" style="87" customWidth="1"/>
    <col min="3613" max="3613" width="11.42578125" style="87" customWidth="1"/>
    <col min="3614" max="3615" width="14.28515625" style="87" customWidth="1"/>
    <col min="3616" max="3616" width="20.85546875" style="87" customWidth="1"/>
    <col min="3617" max="3617" width="14.42578125" style="87" customWidth="1"/>
    <col min="3618" max="3618" width="15" style="87" customWidth="1"/>
    <col min="3619" max="3619" width="2.7109375" style="87" customWidth="1"/>
    <col min="3620" max="3620" width="11.7109375" style="87" customWidth="1"/>
    <col min="3621" max="3621" width="11.5703125" style="87" customWidth="1"/>
    <col min="3622" max="3622" width="2.28515625" style="87" customWidth="1"/>
    <col min="3623" max="3623" width="41" style="87" customWidth="1"/>
    <col min="3624" max="3624" width="14.28515625" style="87" customWidth="1"/>
    <col min="3625" max="3626" width="11.5703125" style="87" customWidth="1"/>
    <col min="3627" max="3627" width="21.85546875" style="87" customWidth="1"/>
    <col min="3628" max="3819" width="11.42578125" style="87"/>
    <col min="3820" max="3820" width="21.85546875" style="87" customWidth="1"/>
    <col min="3821" max="3821" width="13.85546875" style="87" customWidth="1"/>
    <col min="3822" max="3822" width="38.7109375" style="87" customWidth="1"/>
    <col min="3823" max="3823" width="3" style="87" bestFit="1" customWidth="1"/>
    <col min="3824" max="3824" width="32.28515625" style="87" customWidth="1"/>
    <col min="3825" max="3825" width="46.28515625" style="87" customWidth="1"/>
    <col min="3826" max="3826" width="19" style="87" customWidth="1"/>
    <col min="3827" max="3827" width="11.42578125" style="87" customWidth="1"/>
    <col min="3828" max="3828" width="17.7109375" style="87" customWidth="1"/>
    <col min="3829" max="3829" width="11.42578125" style="87" customWidth="1"/>
    <col min="3830" max="3830" width="22.28515625" style="87" customWidth="1"/>
    <col min="3831" max="3831" width="5.28515625" style="87" customWidth="1"/>
    <col min="3832" max="3832" width="36.28515625" style="87" customWidth="1"/>
    <col min="3833" max="3833" width="5.7109375" style="87" customWidth="1"/>
    <col min="3834" max="3834" width="11.42578125" style="87" customWidth="1"/>
    <col min="3835" max="3835" width="20.7109375" style="87" customWidth="1"/>
    <col min="3836" max="3836" width="4.85546875" style="87" customWidth="1"/>
    <col min="3837" max="3837" width="11.42578125" style="87" customWidth="1"/>
    <col min="3838" max="3838" width="24.7109375" style="87" customWidth="1"/>
    <col min="3839" max="3839" width="12.28515625" style="87" customWidth="1"/>
    <col min="3840" max="3840" width="11.42578125" style="87" customWidth="1"/>
    <col min="3841" max="3841" width="3.42578125" style="87" customWidth="1"/>
    <col min="3842" max="3842" width="11.42578125" style="87" customWidth="1"/>
    <col min="3843" max="3843" width="17.7109375" style="87" customWidth="1"/>
    <col min="3844" max="3844" width="3.42578125" style="87" customWidth="1"/>
    <col min="3845" max="3845" width="11.42578125" style="87" customWidth="1"/>
    <col min="3846" max="3846" width="23.7109375" style="87" customWidth="1"/>
    <col min="3847" max="3847" width="10" style="87" customWidth="1"/>
    <col min="3848" max="3848" width="11.42578125" style="87" customWidth="1"/>
    <col min="3849" max="3850" width="14.7109375" style="87" customWidth="1"/>
    <col min="3851" max="3851" width="12.85546875" style="87" customWidth="1"/>
    <col min="3852" max="3852" width="3.28515625" style="87" customWidth="1"/>
    <col min="3853" max="3853" width="30.28515625" style="87" customWidth="1"/>
    <col min="3854" max="3854" width="5" style="87" customWidth="1"/>
    <col min="3855" max="3855" width="11.42578125" style="87" customWidth="1"/>
    <col min="3856" max="3856" width="14.28515625" style="87" customWidth="1"/>
    <col min="3857" max="3857" width="5.7109375" style="87" customWidth="1"/>
    <col min="3858" max="3858" width="11.42578125" style="87" customWidth="1"/>
    <col min="3859" max="3859" width="17.28515625" style="87" customWidth="1"/>
    <col min="3860" max="3860" width="12.7109375" style="87" customWidth="1"/>
    <col min="3861" max="3861" width="11.42578125" style="87" customWidth="1"/>
    <col min="3862" max="3862" width="5.28515625" style="87" customWidth="1"/>
    <col min="3863" max="3863" width="11.42578125" style="87" customWidth="1"/>
    <col min="3864" max="3864" width="17" style="87" customWidth="1"/>
    <col min="3865" max="3865" width="6.28515625" style="87" customWidth="1"/>
    <col min="3866" max="3866" width="11.42578125" style="87" customWidth="1"/>
    <col min="3867" max="3867" width="14.28515625" style="87" customWidth="1"/>
    <col min="3868" max="3868" width="7.5703125" style="87" customWidth="1"/>
    <col min="3869" max="3869" width="11.42578125" style="87" customWidth="1"/>
    <col min="3870" max="3871" width="14.28515625" style="87" customWidth="1"/>
    <col min="3872" max="3872" width="20.85546875" style="87" customWidth="1"/>
    <col min="3873" max="3873" width="14.42578125" style="87" customWidth="1"/>
    <col min="3874" max="3874" width="15" style="87" customWidth="1"/>
    <col min="3875" max="3875" width="2.7109375" style="87" customWidth="1"/>
    <col min="3876" max="3876" width="11.7109375" style="87" customWidth="1"/>
    <col min="3877" max="3877" width="11.5703125" style="87" customWidth="1"/>
    <col min="3878" max="3878" width="2.28515625" style="87" customWidth="1"/>
    <col min="3879" max="3879" width="41" style="87" customWidth="1"/>
    <col min="3880" max="3880" width="14.28515625" style="87" customWidth="1"/>
    <col min="3881" max="3882" width="11.5703125" style="87" customWidth="1"/>
    <col min="3883" max="3883" width="21.85546875" style="87" customWidth="1"/>
    <col min="3884" max="4075" width="11.42578125" style="87"/>
    <col min="4076" max="4076" width="21.85546875" style="87" customWidth="1"/>
    <col min="4077" max="4077" width="13.85546875" style="87" customWidth="1"/>
    <col min="4078" max="4078" width="38.7109375" style="87" customWidth="1"/>
    <col min="4079" max="4079" width="3" style="87" bestFit="1" customWidth="1"/>
    <col min="4080" max="4080" width="32.28515625" style="87" customWidth="1"/>
    <col min="4081" max="4081" width="46.28515625" style="87" customWidth="1"/>
    <col min="4082" max="4082" width="19" style="87" customWidth="1"/>
    <col min="4083" max="4083" width="11.42578125" style="87" customWidth="1"/>
    <col min="4084" max="4084" width="17.7109375" style="87" customWidth="1"/>
    <col min="4085" max="4085" width="11.42578125" style="87" customWidth="1"/>
    <col min="4086" max="4086" width="22.28515625" style="87" customWidth="1"/>
    <col min="4087" max="4087" width="5.28515625" style="87" customWidth="1"/>
    <col min="4088" max="4088" width="36.28515625" style="87" customWidth="1"/>
    <col min="4089" max="4089" width="5.7109375" style="87" customWidth="1"/>
    <col min="4090" max="4090" width="11.42578125" style="87" customWidth="1"/>
    <col min="4091" max="4091" width="20.7109375" style="87" customWidth="1"/>
    <col min="4092" max="4092" width="4.85546875" style="87" customWidth="1"/>
    <col min="4093" max="4093" width="11.42578125" style="87" customWidth="1"/>
    <col min="4094" max="4094" width="24.7109375" style="87" customWidth="1"/>
    <col min="4095" max="4095" width="12.28515625" style="87" customWidth="1"/>
    <col min="4096" max="4096" width="11.42578125" style="87" customWidth="1"/>
    <col min="4097" max="4097" width="3.42578125" style="87" customWidth="1"/>
    <col min="4098" max="4098" width="11.42578125" style="87" customWidth="1"/>
    <col min="4099" max="4099" width="17.7109375" style="87" customWidth="1"/>
    <col min="4100" max="4100" width="3.42578125" style="87" customWidth="1"/>
    <col min="4101" max="4101" width="11.42578125" style="87" customWidth="1"/>
    <col min="4102" max="4102" width="23.7109375" style="87" customWidth="1"/>
    <col min="4103" max="4103" width="10" style="87" customWidth="1"/>
    <col min="4104" max="4104" width="11.42578125" style="87" customWidth="1"/>
    <col min="4105" max="4106" width="14.7109375" style="87" customWidth="1"/>
    <col min="4107" max="4107" width="12.85546875" style="87" customWidth="1"/>
    <col min="4108" max="4108" width="3.28515625" style="87" customWidth="1"/>
    <col min="4109" max="4109" width="30.28515625" style="87" customWidth="1"/>
    <col min="4110" max="4110" width="5" style="87" customWidth="1"/>
    <col min="4111" max="4111" width="11.42578125" style="87" customWidth="1"/>
    <col min="4112" max="4112" width="14.28515625" style="87" customWidth="1"/>
    <col min="4113" max="4113" width="5.7109375" style="87" customWidth="1"/>
    <col min="4114" max="4114" width="11.42578125" style="87" customWidth="1"/>
    <col min="4115" max="4115" width="17.28515625" style="87" customWidth="1"/>
    <col min="4116" max="4116" width="12.7109375" style="87" customWidth="1"/>
    <col min="4117" max="4117" width="11.42578125" style="87" customWidth="1"/>
    <col min="4118" max="4118" width="5.28515625" style="87" customWidth="1"/>
    <col min="4119" max="4119" width="11.42578125" style="87" customWidth="1"/>
    <col min="4120" max="4120" width="17" style="87" customWidth="1"/>
    <col min="4121" max="4121" width="6.28515625" style="87" customWidth="1"/>
    <col min="4122" max="4122" width="11.42578125" style="87" customWidth="1"/>
    <col min="4123" max="4123" width="14.28515625" style="87" customWidth="1"/>
    <col min="4124" max="4124" width="7.5703125" style="87" customWidth="1"/>
    <col min="4125" max="4125" width="11.42578125" style="87" customWidth="1"/>
    <col min="4126" max="4127" width="14.28515625" style="87" customWidth="1"/>
    <col min="4128" max="4128" width="20.85546875" style="87" customWidth="1"/>
    <col min="4129" max="4129" width="14.42578125" style="87" customWidth="1"/>
    <col min="4130" max="4130" width="15" style="87" customWidth="1"/>
    <col min="4131" max="4131" width="2.7109375" style="87" customWidth="1"/>
    <col min="4132" max="4132" width="11.7109375" style="87" customWidth="1"/>
    <col min="4133" max="4133" width="11.5703125" style="87" customWidth="1"/>
    <col min="4134" max="4134" width="2.28515625" style="87" customWidth="1"/>
    <col min="4135" max="4135" width="41" style="87" customWidth="1"/>
    <col min="4136" max="4136" width="14.28515625" style="87" customWidth="1"/>
    <col min="4137" max="4138" width="11.5703125" style="87" customWidth="1"/>
    <col min="4139" max="4139" width="21.85546875" style="87" customWidth="1"/>
    <col min="4140" max="4331" width="11.42578125" style="87"/>
    <col min="4332" max="4332" width="21.85546875" style="87" customWidth="1"/>
    <col min="4333" max="4333" width="13.85546875" style="87" customWidth="1"/>
    <col min="4334" max="4334" width="38.7109375" style="87" customWidth="1"/>
    <col min="4335" max="4335" width="3" style="87" bestFit="1" customWidth="1"/>
    <col min="4336" max="4336" width="32.28515625" style="87" customWidth="1"/>
    <col min="4337" max="4337" width="46.28515625" style="87" customWidth="1"/>
    <col min="4338" max="4338" width="19" style="87" customWidth="1"/>
    <col min="4339" max="4339" width="11.42578125" style="87" customWidth="1"/>
    <col min="4340" max="4340" width="17.7109375" style="87" customWidth="1"/>
    <col min="4341" max="4341" width="11.42578125" style="87" customWidth="1"/>
    <col min="4342" max="4342" width="22.28515625" style="87" customWidth="1"/>
    <col min="4343" max="4343" width="5.28515625" style="87" customWidth="1"/>
    <col min="4344" max="4344" width="36.28515625" style="87" customWidth="1"/>
    <col min="4345" max="4345" width="5.7109375" style="87" customWidth="1"/>
    <col min="4346" max="4346" width="11.42578125" style="87" customWidth="1"/>
    <col min="4347" max="4347" width="20.7109375" style="87" customWidth="1"/>
    <col min="4348" max="4348" width="4.85546875" style="87" customWidth="1"/>
    <col min="4349" max="4349" width="11.42578125" style="87" customWidth="1"/>
    <col min="4350" max="4350" width="24.7109375" style="87" customWidth="1"/>
    <col min="4351" max="4351" width="12.28515625" style="87" customWidth="1"/>
    <col min="4352" max="4352" width="11.42578125" style="87" customWidth="1"/>
    <col min="4353" max="4353" width="3.42578125" style="87" customWidth="1"/>
    <col min="4354" max="4354" width="11.42578125" style="87" customWidth="1"/>
    <col min="4355" max="4355" width="17.7109375" style="87" customWidth="1"/>
    <col min="4356" max="4356" width="3.42578125" style="87" customWidth="1"/>
    <col min="4357" max="4357" width="11.42578125" style="87" customWidth="1"/>
    <col min="4358" max="4358" width="23.7109375" style="87" customWidth="1"/>
    <col min="4359" max="4359" width="10" style="87" customWidth="1"/>
    <col min="4360" max="4360" width="11.42578125" style="87" customWidth="1"/>
    <col min="4361" max="4362" width="14.7109375" style="87" customWidth="1"/>
    <col min="4363" max="4363" width="12.85546875" style="87" customWidth="1"/>
    <col min="4364" max="4364" width="3.28515625" style="87" customWidth="1"/>
    <col min="4365" max="4365" width="30.28515625" style="87" customWidth="1"/>
    <col min="4366" max="4366" width="5" style="87" customWidth="1"/>
    <col min="4367" max="4367" width="11.42578125" style="87" customWidth="1"/>
    <col min="4368" max="4368" width="14.28515625" style="87" customWidth="1"/>
    <col min="4369" max="4369" width="5.7109375" style="87" customWidth="1"/>
    <col min="4370" max="4370" width="11.42578125" style="87" customWidth="1"/>
    <col min="4371" max="4371" width="17.28515625" style="87" customWidth="1"/>
    <col min="4372" max="4372" width="12.7109375" style="87" customWidth="1"/>
    <col min="4373" max="4373" width="11.42578125" style="87" customWidth="1"/>
    <col min="4374" max="4374" width="5.28515625" style="87" customWidth="1"/>
    <col min="4375" max="4375" width="11.42578125" style="87" customWidth="1"/>
    <col min="4376" max="4376" width="17" style="87" customWidth="1"/>
    <col min="4377" max="4377" width="6.28515625" style="87" customWidth="1"/>
    <col min="4378" max="4378" width="11.42578125" style="87" customWidth="1"/>
    <col min="4379" max="4379" width="14.28515625" style="87" customWidth="1"/>
    <col min="4380" max="4380" width="7.5703125" style="87" customWidth="1"/>
    <col min="4381" max="4381" width="11.42578125" style="87" customWidth="1"/>
    <col min="4382" max="4383" width="14.28515625" style="87" customWidth="1"/>
    <col min="4384" max="4384" width="20.85546875" style="87" customWidth="1"/>
    <col min="4385" max="4385" width="14.42578125" style="87" customWidth="1"/>
    <col min="4386" max="4386" width="15" style="87" customWidth="1"/>
    <col min="4387" max="4387" width="2.7109375" style="87" customWidth="1"/>
    <col min="4388" max="4388" width="11.7109375" style="87" customWidth="1"/>
    <col min="4389" max="4389" width="11.5703125" style="87" customWidth="1"/>
    <col min="4390" max="4390" width="2.28515625" style="87" customWidth="1"/>
    <col min="4391" max="4391" width="41" style="87" customWidth="1"/>
    <col min="4392" max="4392" width="14.28515625" style="87" customWidth="1"/>
    <col min="4393" max="4394" width="11.5703125" style="87" customWidth="1"/>
    <col min="4395" max="4395" width="21.85546875" style="87" customWidth="1"/>
    <col min="4396" max="4587" width="11.42578125" style="87"/>
    <col min="4588" max="4588" width="21.85546875" style="87" customWidth="1"/>
    <col min="4589" max="4589" width="13.85546875" style="87" customWidth="1"/>
    <col min="4590" max="4590" width="38.7109375" style="87" customWidth="1"/>
    <col min="4591" max="4591" width="3" style="87" bestFit="1" customWidth="1"/>
    <col min="4592" max="4592" width="32.28515625" style="87" customWidth="1"/>
    <col min="4593" max="4593" width="46.28515625" style="87" customWidth="1"/>
    <col min="4594" max="4594" width="19" style="87" customWidth="1"/>
    <col min="4595" max="4595" width="11.42578125" style="87" customWidth="1"/>
    <col min="4596" max="4596" width="17.7109375" style="87" customWidth="1"/>
    <col min="4597" max="4597" width="11.42578125" style="87" customWidth="1"/>
    <col min="4598" max="4598" width="22.28515625" style="87" customWidth="1"/>
    <col min="4599" max="4599" width="5.28515625" style="87" customWidth="1"/>
    <col min="4600" max="4600" width="36.28515625" style="87" customWidth="1"/>
    <col min="4601" max="4601" width="5.7109375" style="87" customWidth="1"/>
    <col min="4602" max="4602" width="11.42578125" style="87" customWidth="1"/>
    <col min="4603" max="4603" width="20.7109375" style="87" customWidth="1"/>
    <col min="4604" max="4604" width="4.85546875" style="87" customWidth="1"/>
    <col min="4605" max="4605" width="11.42578125" style="87" customWidth="1"/>
    <col min="4606" max="4606" width="24.7109375" style="87" customWidth="1"/>
    <col min="4607" max="4607" width="12.28515625" style="87" customWidth="1"/>
    <col min="4608" max="4608" width="11.42578125" style="87" customWidth="1"/>
    <col min="4609" max="4609" width="3.42578125" style="87" customWidth="1"/>
    <col min="4610" max="4610" width="11.42578125" style="87" customWidth="1"/>
    <col min="4611" max="4611" width="17.7109375" style="87" customWidth="1"/>
    <col min="4612" max="4612" width="3.42578125" style="87" customWidth="1"/>
    <col min="4613" max="4613" width="11.42578125" style="87" customWidth="1"/>
    <col min="4614" max="4614" width="23.7109375" style="87" customWidth="1"/>
    <col min="4615" max="4615" width="10" style="87" customWidth="1"/>
    <col min="4616" max="4616" width="11.42578125" style="87" customWidth="1"/>
    <col min="4617" max="4618" width="14.7109375" style="87" customWidth="1"/>
    <col min="4619" max="4619" width="12.85546875" style="87" customWidth="1"/>
    <col min="4620" max="4620" width="3.28515625" style="87" customWidth="1"/>
    <col min="4621" max="4621" width="30.28515625" style="87" customWidth="1"/>
    <col min="4622" max="4622" width="5" style="87" customWidth="1"/>
    <col min="4623" max="4623" width="11.42578125" style="87" customWidth="1"/>
    <col min="4624" max="4624" width="14.28515625" style="87" customWidth="1"/>
    <col min="4625" max="4625" width="5.7109375" style="87" customWidth="1"/>
    <col min="4626" max="4626" width="11.42578125" style="87" customWidth="1"/>
    <col min="4627" max="4627" width="17.28515625" style="87" customWidth="1"/>
    <col min="4628" max="4628" width="12.7109375" style="87" customWidth="1"/>
    <col min="4629" max="4629" width="11.42578125" style="87" customWidth="1"/>
    <col min="4630" max="4630" width="5.28515625" style="87" customWidth="1"/>
    <col min="4631" max="4631" width="11.42578125" style="87" customWidth="1"/>
    <col min="4632" max="4632" width="17" style="87" customWidth="1"/>
    <col min="4633" max="4633" width="6.28515625" style="87" customWidth="1"/>
    <col min="4634" max="4634" width="11.42578125" style="87" customWidth="1"/>
    <col min="4635" max="4635" width="14.28515625" style="87" customWidth="1"/>
    <col min="4636" max="4636" width="7.5703125" style="87" customWidth="1"/>
    <col min="4637" max="4637" width="11.42578125" style="87" customWidth="1"/>
    <col min="4638" max="4639" width="14.28515625" style="87" customWidth="1"/>
    <col min="4640" max="4640" width="20.85546875" style="87" customWidth="1"/>
    <col min="4641" max="4641" width="14.42578125" style="87" customWidth="1"/>
    <col min="4642" max="4642" width="15" style="87" customWidth="1"/>
    <col min="4643" max="4643" width="2.7109375" style="87" customWidth="1"/>
    <col min="4644" max="4644" width="11.7109375" style="87" customWidth="1"/>
    <col min="4645" max="4645" width="11.5703125" style="87" customWidth="1"/>
    <col min="4646" max="4646" width="2.28515625" style="87" customWidth="1"/>
    <col min="4647" max="4647" width="41" style="87" customWidth="1"/>
    <col min="4648" max="4648" width="14.28515625" style="87" customWidth="1"/>
    <col min="4649" max="4650" width="11.5703125" style="87" customWidth="1"/>
    <col min="4651" max="4651" width="21.85546875" style="87" customWidth="1"/>
    <col min="4652" max="4843" width="11.42578125" style="87"/>
    <col min="4844" max="4844" width="21.85546875" style="87" customWidth="1"/>
    <col min="4845" max="4845" width="13.85546875" style="87" customWidth="1"/>
    <col min="4846" max="4846" width="38.7109375" style="87" customWidth="1"/>
    <col min="4847" max="4847" width="3" style="87" bestFit="1" customWidth="1"/>
    <col min="4848" max="4848" width="32.28515625" style="87" customWidth="1"/>
    <col min="4849" max="4849" width="46.28515625" style="87" customWidth="1"/>
    <col min="4850" max="4850" width="19" style="87" customWidth="1"/>
    <col min="4851" max="4851" width="11.42578125" style="87" customWidth="1"/>
    <col min="4852" max="4852" width="17.7109375" style="87" customWidth="1"/>
    <col min="4853" max="4853" width="11.42578125" style="87" customWidth="1"/>
    <col min="4854" max="4854" width="22.28515625" style="87" customWidth="1"/>
    <col min="4855" max="4855" width="5.28515625" style="87" customWidth="1"/>
    <col min="4856" max="4856" width="36.28515625" style="87" customWidth="1"/>
    <col min="4857" max="4857" width="5.7109375" style="87" customWidth="1"/>
    <col min="4858" max="4858" width="11.42578125" style="87" customWidth="1"/>
    <col min="4859" max="4859" width="20.7109375" style="87" customWidth="1"/>
    <col min="4860" max="4860" width="4.85546875" style="87" customWidth="1"/>
    <col min="4861" max="4861" width="11.42578125" style="87" customWidth="1"/>
    <col min="4862" max="4862" width="24.7109375" style="87" customWidth="1"/>
    <col min="4863" max="4863" width="12.28515625" style="87" customWidth="1"/>
    <col min="4864" max="4864" width="11.42578125" style="87" customWidth="1"/>
    <col min="4865" max="4865" width="3.42578125" style="87" customWidth="1"/>
    <col min="4866" max="4866" width="11.42578125" style="87" customWidth="1"/>
    <col min="4867" max="4867" width="17.7109375" style="87" customWidth="1"/>
    <col min="4868" max="4868" width="3.42578125" style="87" customWidth="1"/>
    <col min="4869" max="4869" width="11.42578125" style="87" customWidth="1"/>
    <col min="4870" max="4870" width="23.7109375" style="87" customWidth="1"/>
    <col min="4871" max="4871" width="10" style="87" customWidth="1"/>
    <col min="4872" max="4872" width="11.42578125" style="87" customWidth="1"/>
    <col min="4873" max="4874" width="14.7109375" style="87" customWidth="1"/>
    <col min="4875" max="4875" width="12.85546875" style="87" customWidth="1"/>
    <col min="4876" max="4876" width="3.28515625" style="87" customWidth="1"/>
    <col min="4877" max="4877" width="30.28515625" style="87" customWidth="1"/>
    <col min="4878" max="4878" width="5" style="87" customWidth="1"/>
    <col min="4879" max="4879" width="11.42578125" style="87" customWidth="1"/>
    <col min="4880" max="4880" width="14.28515625" style="87" customWidth="1"/>
    <col min="4881" max="4881" width="5.7109375" style="87" customWidth="1"/>
    <col min="4882" max="4882" width="11.42578125" style="87" customWidth="1"/>
    <col min="4883" max="4883" width="17.28515625" style="87" customWidth="1"/>
    <col min="4884" max="4884" width="12.7109375" style="87" customWidth="1"/>
    <col min="4885" max="4885" width="11.42578125" style="87" customWidth="1"/>
    <col min="4886" max="4886" width="5.28515625" style="87" customWidth="1"/>
    <col min="4887" max="4887" width="11.42578125" style="87" customWidth="1"/>
    <col min="4888" max="4888" width="17" style="87" customWidth="1"/>
    <col min="4889" max="4889" width="6.28515625" style="87" customWidth="1"/>
    <col min="4890" max="4890" width="11.42578125" style="87" customWidth="1"/>
    <col min="4891" max="4891" width="14.28515625" style="87" customWidth="1"/>
    <col min="4892" max="4892" width="7.5703125" style="87" customWidth="1"/>
    <col min="4893" max="4893" width="11.42578125" style="87" customWidth="1"/>
    <col min="4894" max="4895" width="14.28515625" style="87" customWidth="1"/>
    <col min="4896" max="4896" width="20.85546875" style="87" customWidth="1"/>
    <col min="4897" max="4897" width="14.42578125" style="87" customWidth="1"/>
    <col min="4898" max="4898" width="15" style="87" customWidth="1"/>
    <col min="4899" max="4899" width="2.7109375" style="87" customWidth="1"/>
    <col min="4900" max="4900" width="11.7109375" style="87" customWidth="1"/>
    <col min="4901" max="4901" width="11.5703125" style="87" customWidth="1"/>
    <col min="4902" max="4902" width="2.28515625" style="87" customWidth="1"/>
    <col min="4903" max="4903" width="41" style="87" customWidth="1"/>
    <col min="4904" max="4904" width="14.28515625" style="87" customWidth="1"/>
    <col min="4905" max="4906" width="11.5703125" style="87" customWidth="1"/>
    <col min="4907" max="4907" width="21.85546875" style="87" customWidth="1"/>
    <col min="4908" max="5099" width="11.42578125" style="87"/>
    <col min="5100" max="5100" width="21.85546875" style="87" customWidth="1"/>
    <col min="5101" max="5101" width="13.85546875" style="87" customWidth="1"/>
    <col min="5102" max="5102" width="38.7109375" style="87" customWidth="1"/>
    <col min="5103" max="5103" width="3" style="87" bestFit="1" customWidth="1"/>
    <col min="5104" max="5104" width="32.28515625" style="87" customWidth="1"/>
    <col min="5105" max="5105" width="46.28515625" style="87" customWidth="1"/>
    <col min="5106" max="5106" width="19" style="87" customWidth="1"/>
    <col min="5107" max="5107" width="11.42578125" style="87" customWidth="1"/>
    <col min="5108" max="5108" width="17.7109375" style="87" customWidth="1"/>
    <col min="5109" max="5109" width="11.42578125" style="87" customWidth="1"/>
    <col min="5110" max="5110" width="22.28515625" style="87" customWidth="1"/>
    <col min="5111" max="5111" width="5.28515625" style="87" customWidth="1"/>
    <col min="5112" max="5112" width="36.28515625" style="87" customWidth="1"/>
    <col min="5113" max="5113" width="5.7109375" style="87" customWidth="1"/>
    <col min="5114" max="5114" width="11.42578125" style="87" customWidth="1"/>
    <col min="5115" max="5115" width="20.7109375" style="87" customWidth="1"/>
    <col min="5116" max="5116" width="4.85546875" style="87" customWidth="1"/>
    <col min="5117" max="5117" width="11.42578125" style="87" customWidth="1"/>
    <col min="5118" max="5118" width="24.7109375" style="87" customWidth="1"/>
    <col min="5119" max="5119" width="12.28515625" style="87" customWidth="1"/>
    <col min="5120" max="5120" width="11.42578125" style="87" customWidth="1"/>
    <col min="5121" max="5121" width="3.42578125" style="87" customWidth="1"/>
    <col min="5122" max="5122" width="11.42578125" style="87" customWidth="1"/>
    <col min="5123" max="5123" width="17.7109375" style="87" customWidth="1"/>
    <col min="5124" max="5124" width="3.42578125" style="87" customWidth="1"/>
    <col min="5125" max="5125" width="11.42578125" style="87" customWidth="1"/>
    <col min="5126" max="5126" width="23.7109375" style="87" customWidth="1"/>
    <col min="5127" max="5127" width="10" style="87" customWidth="1"/>
    <col min="5128" max="5128" width="11.42578125" style="87" customWidth="1"/>
    <col min="5129" max="5130" width="14.7109375" style="87" customWidth="1"/>
    <col min="5131" max="5131" width="12.85546875" style="87" customWidth="1"/>
    <col min="5132" max="5132" width="3.28515625" style="87" customWidth="1"/>
    <col min="5133" max="5133" width="30.28515625" style="87" customWidth="1"/>
    <col min="5134" max="5134" width="5" style="87" customWidth="1"/>
    <col min="5135" max="5135" width="11.42578125" style="87" customWidth="1"/>
    <col min="5136" max="5136" width="14.28515625" style="87" customWidth="1"/>
    <col min="5137" max="5137" width="5.7109375" style="87" customWidth="1"/>
    <col min="5138" max="5138" width="11.42578125" style="87" customWidth="1"/>
    <col min="5139" max="5139" width="17.28515625" style="87" customWidth="1"/>
    <col min="5140" max="5140" width="12.7109375" style="87" customWidth="1"/>
    <col min="5141" max="5141" width="11.42578125" style="87" customWidth="1"/>
    <col min="5142" max="5142" width="5.28515625" style="87" customWidth="1"/>
    <col min="5143" max="5143" width="11.42578125" style="87" customWidth="1"/>
    <col min="5144" max="5144" width="17" style="87" customWidth="1"/>
    <col min="5145" max="5145" width="6.28515625" style="87" customWidth="1"/>
    <col min="5146" max="5146" width="11.42578125" style="87" customWidth="1"/>
    <col min="5147" max="5147" width="14.28515625" style="87" customWidth="1"/>
    <col min="5148" max="5148" width="7.5703125" style="87" customWidth="1"/>
    <col min="5149" max="5149" width="11.42578125" style="87" customWidth="1"/>
    <col min="5150" max="5151" width="14.28515625" style="87" customWidth="1"/>
    <col min="5152" max="5152" width="20.85546875" style="87" customWidth="1"/>
    <col min="5153" max="5153" width="14.42578125" style="87" customWidth="1"/>
    <col min="5154" max="5154" width="15" style="87" customWidth="1"/>
    <col min="5155" max="5155" width="2.7109375" style="87" customWidth="1"/>
    <col min="5156" max="5156" width="11.7109375" style="87" customWidth="1"/>
    <col min="5157" max="5157" width="11.5703125" style="87" customWidth="1"/>
    <col min="5158" max="5158" width="2.28515625" style="87" customWidth="1"/>
    <col min="5159" max="5159" width="41" style="87" customWidth="1"/>
    <col min="5160" max="5160" width="14.28515625" style="87" customWidth="1"/>
    <col min="5161" max="5162" width="11.5703125" style="87" customWidth="1"/>
    <col min="5163" max="5163" width="21.85546875" style="87" customWidth="1"/>
    <col min="5164" max="5355" width="11.42578125" style="87"/>
    <col min="5356" max="5356" width="21.85546875" style="87" customWidth="1"/>
    <col min="5357" max="5357" width="13.85546875" style="87" customWidth="1"/>
    <col min="5358" max="5358" width="38.7109375" style="87" customWidth="1"/>
    <col min="5359" max="5359" width="3" style="87" bestFit="1" customWidth="1"/>
    <col min="5360" max="5360" width="32.28515625" style="87" customWidth="1"/>
    <col min="5361" max="5361" width="46.28515625" style="87" customWidth="1"/>
    <col min="5362" max="5362" width="19" style="87" customWidth="1"/>
    <col min="5363" max="5363" width="11.42578125" style="87" customWidth="1"/>
    <col min="5364" max="5364" width="17.7109375" style="87" customWidth="1"/>
    <col min="5365" max="5365" width="11.42578125" style="87" customWidth="1"/>
    <col min="5366" max="5366" width="22.28515625" style="87" customWidth="1"/>
    <col min="5367" max="5367" width="5.28515625" style="87" customWidth="1"/>
    <col min="5368" max="5368" width="36.28515625" style="87" customWidth="1"/>
    <col min="5369" max="5369" width="5.7109375" style="87" customWidth="1"/>
    <col min="5370" max="5370" width="11.42578125" style="87" customWidth="1"/>
    <col min="5371" max="5371" width="20.7109375" style="87" customWidth="1"/>
    <col min="5372" max="5372" width="4.85546875" style="87" customWidth="1"/>
    <col min="5373" max="5373" width="11.42578125" style="87" customWidth="1"/>
    <col min="5374" max="5374" width="24.7109375" style="87" customWidth="1"/>
    <col min="5375" max="5375" width="12.28515625" style="87" customWidth="1"/>
    <col min="5376" max="5376" width="11.42578125" style="87" customWidth="1"/>
    <col min="5377" max="5377" width="3.42578125" style="87" customWidth="1"/>
    <col min="5378" max="5378" width="11.42578125" style="87" customWidth="1"/>
    <col min="5379" max="5379" width="17.7109375" style="87" customWidth="1"/>
    <col min="5380" max="5380" width="3.42578125" style="87" customWidth="1"/>
    <col min="5381" max="5381" width="11.42578125" style="87" customWidth="1"/>
    <col min="5382" max="5382" width="23.7109375" style="87" customWidth="1"/>
    <col min="5383" max="5383" width="10" style="87" customWidth="1"/>
    <col min="5384" max="5384" width="11.42578125" style="87" customWidth="1"/>
    <col min="5385" max="5386" width="14.7109375" style="87" customWidth="1"/>
    <col min="5387" max="5387" width="12.85546875" style="87" customWidth="1"/>
    <col min="5388" max="5388" width="3.28515625" style="87" customWidth="1"/>
    <col min="5389" max="5389" width="30.28515625" style="87" customWidth="1"/>
    <col min="5390" max="5390" width="5" style="87" customWidth="1"/>
    <col min="5391" max="5391" width="11.42578125" style="87" customWidth="1"/>
    <col min="5392" max="5392" width="14.28515625" style="87" customWidth="1"/>
    <col min="5393" max="5393" width="5.7109375" style="87" customWidth="1"/>
    <col min="5394" max="5394" width="11.42578125" style="87" customWidth="1"/>
    <col min="5395" max="5395" width="17.28515625" style="87" customWidth="1"/>
    <col min="5396" max="5396" width="12.7109375" style="87" customWidth="1"/>
    <col min="5397" max="5397" width="11.42578125" style="87" customWidth="1"/>
    <col min="5398" max="5398" width="5.28515625" style="87" customWidth="1"/>
    <col min="5399" max="5399" width="11.42578125" style="87" customWidth="1"/>
    <col min="5400" max="5400" width="17" style="87" customWidth="1"/>
    <col min="5401" max="5401" width="6.28515625" style="87" customWidth="1"/>
    <col min="5402" max="5402" width="11.42578125" style="87" customWidth="1"/>
    <col min="5403" max="5403" width="14.28515625" style="87" customWidth="1"/>
    <col min="5404" max="5404" width="7.5703125" style="87" customWidth="1"/>
    <col min="5405" max="5405" width="11.42578125" style="87" customWidth="1"/>
    <col min="5406" max="5407" width="14.28515625" style="87" customWidth="1"/>
    <col min="5408" max="5408" width="20.85546875" style="87" customWidth="1"/>
    <col min="5409" max="5409" width="14.42578125" style="87" customWidth="1"/>
    <col min="5410" max="5410" width="15" style="87" customWidth="1"/>
    <col min="5411" max="5411" width="2.7109375" style="87" customWidth="1"/>
    <col min="5412" max="5412" width="11.7109375" style="87" customWidth="1"/>
    <col min="5413" max="5413" width="11.5703125" style="87" customWidth="1"/>
    <col min="5414" max="5414" width="2.28515625" style="87" customWidth="1"/>
    <col min="5415" max="5415" width="41" style="87" customWidth="1"/>
    <col min="5416" max="5416" width="14.28515625" style="87" customWidth="1"/>
    <col min="5417" max="5418" width="11.5703125" style="87" customWidth="1"/>
    <col min="5419" max="5419" width="21.85546875" style="87" customWidth="1"/>
    <col min="5420" max="5611" width="11.42578125" style="87"/>
    <col min="5612" max="5612" width="21.85546875" style="87" customWidth="1"/>
    <col min="5613" max="5613" width="13.85546875" style="87" customWidth="1"/>
    <col min="5614" max="5614" width="38.7109375" style="87" customWidth="1"/>
    <col min="5615" max="5615" width="3" style="87" bestFit="1" customWidth="1"/>
    <col min="5616" max="5616" width="32.28515625" style="87" customWidth="1"/>
    <col min="5617" max="5617" width="46.28515625" style="87" customWidth="1"/>
    <col min="5618" max="5618" width="19" style="87" customWidth="1"/>
    <col min="5619" max="5619" width="11.42578125" style="87" customWidth="1"/>
    <col min="5620" max="5620" width="17.7109375" style="87" customWidth="1"/>
    <col min="5621" max="5621" width="11.42578125" style="87" customWidth="1"/>
    <col min="5622" max="5622" width="22.28515625" style="87" customWidth="1"/>
    <col min="5623" max="5623" width="5.28515625" style="87" customWidth="1"/>
    <col min="5624" max="5624" width="36.28515625" style="87" customWidth="1"/>
    <col min="5625" max="5625" width="5.7109375" style="87" customWidth="1"/>
    <col min="5626" max="5626" width="11.42578125" style="87" customWidth="1"/>
    <col min="5627" max="5627" width="20.7109375" style="87" customWidth="1"/>
    <col min="5628" max="5628" width="4.85546875" style="87" customWidth="1"/>
    <col min="5629" max="5629" width="11.42578125" style="87" customWidth="1"/>
    <col min="5630" max="5630" width="24.7109375" style="87" customWidth="1"/>
    <col min="5631" max="5631" width="12.28515625" style="87" customWidth="1"/>
    <col min="5632" max="5632" width="11.42578125" style="87" customWidth="1"/>
    <col min="5633" max="5633" width="3.42578125" style="87" customWidth="1"/>
    <col min="5634" max="5634" width="11.42578125" style="87" customWidth="1"/>
    <col min="5635" max="5635" width="17.7109375" style="87" customWidth="1"/>
    <col min="5636" max="5636" width="3.42578125" style="87" customWidth="1"/>
    <col min="5637" max="5637" width="11.42578125" style="87" customWidth="1"/>
    <col min="5638" max="5638" width="23.7109375" style="87" customWidth="1"/>
    <col min="5639" max="5639" width="10" style="87" customWidth="1"/>
    <col min="5640" max="5640" width="11.42578125" style="87" customWidth="1"/>
    <col min="5641" max="5642" width="14.7109375" style="87" customWidth="1"/>
    <col min="5643" max="5643" width="12.85546875" style="87" customWidth="1"/>
    <col min="5644" max="5644" width="3.28515625" style="87" customWidth="1"/>
    <col min="5645" max="5645" width="30.28515625" style="87" customWidth="1"/>
    <col min="5646" max="5646" width="5" style="87" customWidth="1"/>
    <col min="5647" max="5647" width="11.42578125" style="87" customWidth="1"/>
    <col min="5648" max="5648" width="14.28515625" style="87" customWidth="1"/>
    <col min="5649" max="5649" width="5.7109375" style="87" customWidth="1"/>
    <col min="5650" max="5650" width="11.42578125" style="87" customWidth="1"/>
    <col min="5651" max="5651" width="17.28515625" style="87" customWidth="1"/>
    <col min="5652" max="5652" width="12.7109375" style="87" customWidth="1"/>
    <col min="5653" max="5653" width="11.42578125" style="87" customWidth="1"/>
    <col min="5654" max="5654" width="5.28515625" style="87" customWidth="1"/>
    <col min="5655" max="5655" width="11.42578125" style="87" customWidth="1"/>
    <col min="5656" max="5656" width="17" style="87" customWidth="1"/>
    <col min="5657" max="5657" width="6.28515625" style="87" customWidth="1"/>
    <col min="5658" max="5658" width="11.42578125" style="87" customWidth="1"/>
    <col min="5659" max="5659" width="14.28515625" style="87" customWidth="1"/>
    <col min="5660" max="5660" width="7.5703125" style="87" customWidth="1"/>
    <col min="5661" max="5661" width="11.42578125" style="87" customWidth="1"/>
    <col min="5662" max="5663" width="14.28515625" style="87" customWidth="1"/>
    <col min="5664" max="5664" width="20.85546875" style="87" customWidth="1"/>
    <col min="5665" max="5665" width="14.42578125" style="87" customWidth="1"/>
    <col min="5666" max="5666" width="15" style="87" customWidth="1"/>
    <col min="5667" max="5667" width="2.7109375" style="87" customWidth="1"/>
    <col min="5668" max="5668" width="11.7109375" style="87" customWidth="1"/>
    <col min="5669" max="5669" width="11.5703125" style="87" customWidth="1"/>
    <col min="5670" max="5670" width="2.28515625" style="87" customWidth="1"/>
    <col min="5671" max="5671" width="41" style="87" customWidth="1"/>
    <col min="5672" max="5672" width="14.28515625" style="87" customWidth="1"/>
    <col min="5673" max="5674" width="11.5703125" style="87" customWidth="1"/>
    <col min="5675" max="5675" width="21.85546875" style="87" customWidth="1"/>
    <col min="5676" max="5867" width="11.42578125" style="87"/>
    <col min="5868" max="5868" width="21.85546875" style="87" customWidth="1"/>
    <col min="5869" max="5869" width="13.85546875" style="87" customWidth="1"/>
    <col min="5870" max="5870" width="38.7109375" style="87" customWidth="1"/>
    <col min="5871" max="5871" width="3" style="87" bestFit="1" customWidth="1"/>
    <col min="5872" max="5872" width="32.28515625" style="87" customWidth="1"/>
    <col min="5873" max="5873" width="46.28515625" style="87" customWidth="1"/>
    <col min="5874" max="5874" width="19" style="87" customWidth="1"/>
    <col min="5875" max="5875" width="11.42578125" style="87" customWidth="1"/>
    <col min="5876" max="5876" width="17.7109375" style="87" customWidth="1"/>
    <col min="5877" max="5877" width="11.42578125" style="87" customWidth="1"/>
    <col min="5878" max="5878" width="22.28515625" style="87" customWidth="1"/>
    <col min="5879" max="5879" width="5.28515625" style="87" customWidth="1"/>
    <col min="5880" max="5880" width="36.28515625" style="87" customWidth="1"/>
    <col min="5881" max="5881" width="5.7109375" style="87" customWidth="1"/>
    <col min="5882" max="5882" width="11.42578125" style="87" customWidth="1"/>
    <col min="5883" max="5883" width="20.7109375" style="87" customWidth="1"/>
    <col min="5884" max="5884" width="4.85546875" style="87" customWidth="1"/>
    <col min="5885" max="5885" width="11.42578125" style="87" customWidth="1"/>
    <col min="5886" max="5886" width="24.7109375" style="87" customWidth="1"/>
    <col min="5887" max="5887" width="12.28515625" style="87" customWidth="1"/>
    <col min="5888" max="5888" width="11.42578125" style="87" customWidth="1"/>
    <col min="5889" max="5889" width="3.42578125" style="87" customWidth="1"/>
    <col min="5890" max="5890" width="11.42578125" style="87" customWidth="1"/>
    <col min="5891" max="5891" width="17.7109375" style="87" customWidth="1"/>
    <col min="5892" max="5892" width="3.42578125" style="87" customWidth="1"/>
    <col min="5893" max="5893" width="11.42578125" style="87" customWidth="1"/>
    <col min="5894" max="5894" width="23.7109375" style="87" customWidth="1"/>
    <col min="5895" max="5895" width="10" style="87" customWidth="1"/>
    <col min="5896" max="5896" width="11.42578125" style="87" customWidth="1"/>
    <col min="5897" max="5898" width="14.7109375" style="87" customWidth="1"/>
    <col min="5899" max="5899" width="12.85546875" style="87" customWidth="1"/>
    <col min="5900" max="5900" width="3.28515625" style="87" customWidth="1"/>
    <col min="5901" max="5901" width="30.28515625" style="87" customWidth="1"/>
    <col min="5902" max="5902" width="5" style="87" customWidth="1"/>
    <col min="5903" max="5903" width="11.42578125" style="87" customWidth="1"/>
    <col min="5904" max="5904" width="14.28515625" style="87" customWidth="1"/>
    <col min="5905" max="5905" width="5.7109375" style="87" customWidth="1"/>
    <col min="5906" max="5906" width="11.42578125" style="87" customWidth="1"/>
    <col min="5907" max="5907" width="17.28515625" style="87" customWidth="1"/>
    <col min="5908" max="5908" width="12.7109375" style="87" customWidth="1"/>
    <col min="5909" max="5909" width="11.42578125" style="87" customWidth="1"/>
    <col min="5910" max="5910" width="5.28515625" style="87" customWidth="1"/>
    <col min="5911" max="5911" width="11.42578125" style="87" customWidth="1"/>
    <col min="5912" max="5912" width="17" style="87" customWidth="1"/>
    <col min="5913" max="5913" width="6.28515625" style="87" customWidth="1"/>
    <col min="5914" max="5914" width="11.42578125" style="87" customWidth="1"/>
    <col min="5915" max="5915" width="14.28515625" style="87" customWidth="1"/>
    <col min="5916" max="5916" width="7.5703125" style="87" customWidth="1"/>
    <col min="5917" max="5917" width="11.42578125" style="87" customWidth="1"/>
    <col min="5918" max="5919" width="14.28515625" style="87" customWidth="1"/>
    <col min="5920" max="5920" width="20.85546875" style="87" customWidth="1"/>
    <col min="5921" max="5921" width="14.42578125" style="87" customWidth="1"/>
    <col min="5922" max="5922" width="15" style="87" customWidth="1"/>
    <col min="5923" max="5923" width="2.7109375" style="87" customWidth="1"/>
    <col min="5924" max="5924" width="11.7109375" style="87" customWidth="1"/>
    <col min="5925" max="5925" width="11.5703125" style="87" customWidth="1"/>
    <col min="5926" max="5926" width="2.28515625" style="87" customWidth="1"/>
    <col min="5927" max="5927" width="41" style="87" customWidth="1"/>
    <col min="5928" max="5928" width="14.28515625" style="87" customWidth="1"/>
    <col min="5929" max="5930" width="11.5703125" style="87" customWidth="1"/>
    <col min="5931" max="5931" width="21.85546875" style="87" customWidth="1"/>
    <col min="5932" max="6123" width="11.42578125" style="87"/>
    <col min="6124" max="6124" width="21.85546875" style="87" customWidth="1"/>
    <col min="6125" max="6125" width="13.85546875" style="87" customWidth="1"/>
    <col min="6126" max="6126" width="38.7109375" style="87" customWidth="1"/>
    <col min="6127" max="6127" width="3" style="87" bestFit="1" customWidth="1"/>
    <col min="6128" max="6128" width="32.28515625" style="87" customWidth="1"/>
    <col min="6129" max="6129" width="46.28515625" style="87" customWidth="1"/>
    <col min="6130" max="6130" width="19" style="87" customWidth="1"/>
    <col min="6131" max="6131" width="11.42578125" style="87" customWidth="1"/>
    <col min="6132" max="6132" width="17.7109375" style="87" customWidth="1"/>
    <col min="6133" max="6133" width="11.42578125" style="87" customWidth="1"/>
    <col min="6134" max="6134" width="22.28515625" style="87" customWidth="1"/>
    <col min="6135" max="6135" width="5.28515625" style="87" customWidth="1"/>
    <col min="6136" max="6136" width="36.28515625" style="87" customWidth="1"/>
    <col min="6137" max="6137" width="5.7109375" style="87" customWidth="1"/>
    <col min="6138" max="6138" width="11.42578125" style="87" customWidth="1"/>
    <col min="6139" max="6139" width="20.7109375" style="87" customWidth="1"/>
    <col min="6140" max="6140" width="4.85546875" style="87" customWidth="1"/>
    <col min="6141" max="6141" width="11.42578125" style="87" customWidth="1"/>
    <col min="6142" max="6142" width="24.7109375" style="87" customWidth="1"/>
    <col min="6143" max="6143" width="12.28515625" style="87" customWidth="1"/>
    <col min="6144" max="6144" width="11.42578125" style="87" customWidth="1"/>
    <col min="6145" max="6145" width="3.42578125" style="87" customWidth="1"/>
    <col min="6146" max="6146" width="11.42578125" style="87" customWidth="1"/>
    <col min="6147" max="6147" width="17.7109375" style="87" customWidth="1"/>
    <col min="6148" max="6148" width="3.42578125" style="87" customWidth="1"/>
    <col min="6149" max="6149" width="11.42578125" style="87" customWidth="1"/>
    <col min="6150" max="6150" width="23.7109375" style="87" customWidth="1"/>
    <col min="6151" max="6151" width="10" style="87" customWidth="1"/>
    <col min="6152" max="6152" width="11.42578125" style="87" customWidth="1"/>
    <col min="6153" max="6154" width="14.7109375" style="87" customWidth="1"/>
    <col min="6155" max="6155" width="12.85546875" style="87" customWidth="1"/>
    <col min="6156" max="6156" width="3.28515625" style="87" customWidth="1"/>
    <col min="6157" max="6157" width="30.28515625" style="87" customWidth="1"/>
    <col min="6158" max="6158" width="5" style="87" customWidth="1"/>
    <col min="6159" max="6159" width="11.42578125" style="87" customWidth="1"/>
    <col min="6160" max="6160" width="14.28515625" style="87" customWidth="1"/>
    <col min="6161" max="6161" width="5.7109375" style="87" customWidth="1"/>
    <col min="6162" max="6162" width="11.42578125" style="87" customWidth="1"/>
    <col min="6163" max="6163" width="17.28515625" style="87" customWidth="1"/>
    <col min="6164" max="6164" width="12.7109375" style="87" customWidth="1"/>
    <col min="6165" max="6165" width="11.42578125" style="87" customWidth="1"/>
    <col min="6166" max="6166" width="5.28515625" style="87" customWidth="1"/>
    <col min="6167" max="6167" width="11.42578125" style="87" customWidth="1"/>
    <col min="6168" max="6168" width="17" style="87" customWidth="1"/>
    <col min="6169" max="6169" width="6.28515625" style="87" customWidth="1"/>
    <col min="6170" max="6170" width="11.42578125" style="87" customWidth="1"/>
    <col min="6171" max="6171" width="14.28515625" style="87" customWidth="1"/>
    <col min="6172" max="6172" width="7.5703125" style="87" customWidth="1"/>
    <col min="6173" max="6173" width="11.42578125" style="87" customWidth="1"/>
    <col min="6174" max="6175" width="14.28515625" style="87" customWidth="1"/>
    <col min="6176" max="6176" width="20.85546875" style="87" customWidth="1"/>
    <col min="6177" max="6177" width="14.42578125" style="87" customWidth="1"/>
    <col min="6178" max="6178" width="15" style="87" customWidth="1"/>
    <col min="6179" max="6179" width="2.7109375" style="87" customWidth="1"/>
    <col min="6180" max="6180" width="11.7109375" style="87" customWidth="1"/>
    <col min="6181" max="6181" width="11.5703125" style="87" customWidth="1"/>
    <col min="6182" max="6182" width="2.28515625" style="87" customWidth="1"/>
    <col min="6183" max="6183" width="41" style="87" customWidth="1"/>
    <col min="6184" max="6184" width="14.28515625" style="87" customWidth="1"/>
    <col min="6185" max="6186" width="11.5703125" style="87" customWidth="1"/>
    <col min="6187" max="6187" width="21.85546875" style="87" customWidth="1"/>
    <col min="6188" max="6379" width="11.42578125" style="87"/>
    <col min="6380" max="6380" width="21.85546875" style="87" customWidth="1"/>
    <col min="6381" max="6381" width="13.85546875" style="87" customWidth="1"/>
    <col min="6382" max="6382" width="38.7109375" style="87" customWidth="1"/>
    <col min="6383" max="6383" width="3" style="87" bestFit="1" customWidth="1"/>
    <col min="6384" max="6384" width="32.28515625" style="87" customWidth="1"/>
    <col min="6385" max="6385" width="46.28515625" style="87" customWidth="1"/>
    <col min="6386" max="6386" width="19" style="87" customWidth="1"/>
    <col min="6387" max="6387" width="11.42578125" style="87" customWidth="1"/>
    <col min="6388" max="6388" width="17.7109375" style="87" customWidth="1"/>
    <col min="6389" max="6389" width="11.42578125" style="87" customWidth="1"/>
    <col min="6390" max="6390" width="22.28515625" style="87" customWidth="1"/>
    <col min="6391" max="6391" width="5.28515625" style="87" customWidth="1"/>
    <col min="6392" max="6392" width="36.28515625" style="87" customWidth="1"/>
    <col min="6393" max="6393" width="5.7109375" style="87" customWidth="1"/>
    <col min="6394" max="6394" width="11.42578125" style="87" customWidth="1"/>
    <col min="6395" max="6395" width="20.7109375" style="87" customWidth="1"/>
    <col min="6396" max="6396" width="4.85546875" style="87" customWidth="1"/>
    <col min="6397" max="6397" width="11.42578125" style="87" customWidth="1"/>
    <col min="6398" max="6398" width="24.7109375" style="87" customWidth="1"/>
    <col min="6399" max="6399" width="12.28515625" style="87" customWidth="1"/>
    <col min="6400" max="6400" width="11.42578125" style="87" customWidth="1"/>
    <col min="6401" max="6401" width="3.42578125" style="87" customWidth="1"/>
    <col min="6402" max="6402" width="11.42578125" style="87" customWidth="1"/>
    <col min="6403" max="6403" width="17.7109375" style="87" customWidth="1"/>
    <col min="6404" max="6404" width="3.42578125" style="87" customWidth="1"/>
    <col min="6405" max="6405" width="11.42578125" style="87" customWidth="1"/>
    <col min="6406" max="6406" width="23.7109375" style="87" customWidth="1"/>
    <col min="6407" max="6407" width="10" style="87" customWidth="1"/>
    <col min="6408" max="6408" width="11.42578125" style="87" customWidth="1"/>
    <col min="6409" max="6410" width="14.7109375" style="87" customWidth="1"/>
    <col min="6411" max="6411" width="12.85546875" style="87" customWidth="1"/>
    <col min="6412" max="6412" width="3.28515625" style="87" customWidth="1"/>
    <col min="6413" max="6413" width="30.28515625" style="87" customWidth="1"/>
    <col min="6414" max="6414" width="5" style="87" customWidth="1"/>
    <col min="6415" max="6415" width="11.42578125" style="87" customWidth="1"/>
    <col min="6416" max="6416" width="14.28515625" style="87" customWidth="1"/>
    <col min="6417" max="6417" width="5.7109375" style="87" customWidth="1"/>
    <col min="6418" max="6418" width="11.42578125" style="87" customWidth="1"/>
    <col min="6419" max="6419" width="17.28515625" style="87" customWidth="1"/>
    <col min="6420" max="6420" width="12.7109375" style="87" customWidth="1"/>
    <col min="6421" max="6421" width="11.42578125" style="87" customWidth="1"/>
    <col min="6422" max="6422" width="5.28515625" style="87" customWidth="1"/>
    <col min="6423" max="6423" width="11.42578125" style="87" customWidth="1"/>
    <col min="6424" max="6424" width="17" style="87" customWidth="1"/>
    <col min="6425" max="6425" width="6.28515625" style="87" customWidth="1"/>
    <col min="6426" max="6426" width="11.42578125" style="87" customWidth="1"/>
    <col min="6427" max="6427" width="14.28515625" style="87" customWidth="1"/>
    <col min="6428" max="6428" width="7.5703125" style="87" customWidth="1"/>
    <col min="6429" max="6429" width="11.42578125" style="87" customWidth="1"/>
    <col min="6430" max="6431" width="14.28515625" style="87" customWidth="1"/>
    <col min="6432" max="6432" width="20.85546875" style="87" customWidth="1"/>
    <col min="6433" max="6433" width="14.42578125" style="87" customWidth="1"/>
    <col min="6434" max="6434" width="15" style="87" customWidth="1"/>
    <col min="6435" max="6435" width="2.7109375" style="87" customWidth="1"/>
    <col min="6436" max="6436" width="11.7109375" style="87" customWidth="1"/>
    <col min="6437" max="6437" width="11.5703125" style="87" customWidth="1"/>
    <col min="6438" max="6438" width="2.28515625" style="87" customWidth="1"/>
    <col min="6439" max="6439" width="41" style="87" customWidth="1"/>
    <col min="6440" max="6440" width="14.28515625" style="87" customWidth="1"/>
    <col min="6441" max="6442" width="11.5703125" style="87" customWidth="1"/>
    <col min="6443" max="6443" width="21.85546875" style="87" customWidth="1"/>
    <col min="6444" max="6635" width="11.42578125" style="87"/>
    <col min="6636" max="6636" width="21.85546875" style="87" customWidth="1"/>
    <col min="6637" max="6637" width="13.85546875" style="87" customWidth="1"/>
    <col min="6638" max="6638" width="38.7109375" style="87" customWidth="1"/>
    <col min="6639" max="6639" width="3" style="87" bestFit="1" customWidth="1"/>
    <col min="6640" max="6640" width="32.28515625" style="87" customWidth="1"/>
    <col min="6641" max="6641" width="46.28515625" style="87" customWidth="1"/>
    <col min="6642" max="6642" width="19" style="87" customWidth="1"/>
    <col min="6643" max="6643" width="11.42578125" style="87" customWidth="1"/>
    <col min="6644" max="6644" width="17.7109375" style="87" customWidth="1"/>
    <col min="6645" max="6645" width="11.42578125" style="87" customWidth="1"/>
    <col min="6646" max="6646" width="22.28515625" style="87" customWidth="1"/>
    <col min="6647" max="6647" width="5.28515625" style="87" customWidth="1"/>
    <col min="6648" max="6648" width="36.28515625" style="87" customWidth="1"/>
    <col min="6649" max="6649" width="5.7109375" style="87" customWidth="1"/>
    <col min="6650" max="6650" width="11.42578125" style="87" customWidth="1"/>
    <col min="6651" max="6651" width="20.7109375" style="87" customWidth="1"/>
    <col min="6652" max="6652" width="4.85546875" style="87" customWidth="1"/>
    <col min="6653" max="6653" width="11.42578125" style="87" customWidth="1"/>
    <col min="6654" max="6654" width="24.7109375" style="87" customWidth="1"/>
    <col min="6655" max="6655" width="12.28515625" style="87" customWidth="1"/>
    <col min="6656" max="6656" width="11.42578125" style="87" customWidth="1"/>
    <col min="6657" max="6657" width="3.42578125" style="87" customWidth="1"/>
    <col min="6658" max="6658" width="11.42578125" style="87" customWidth="1"/>
    <col min="6659" max="6659" width="17.7109375" style="87" customWidth="1"/>
    <col min="6660" max="6660" width="3.42578125" style="87" customWidth="1"/>
    <col min="6661" max="6661" width="11.42578125" style="87" customWidth="1"/>
    <col min="6662" max="6662" width="23.7109375" style="87" customWidth="1"/>
    <col min="6663" max="6663" width="10" style="87" customWidth="1"/>
    <col min="6664" max="6664" width="11.42578125" style="87" customWidth="1"/>
    <col min="6665" max="6666" width="14.7109375" style="87" customWidth="1"/>
    <col min="6667" max="6667" width="12.85546875" style="87" customWidth="1"/>
    <col min="6668" max="6668" width="3.28515625" style="87" customWidth="1"/>
    <col min="6669" max="6669" width="30.28515625" style="87" customWidth="1"/>
    <col min="6670" max="6670" width="5" style="87" customWidth="1"/>
    <col min="6671" max="6671" width="11.42578125" style="87" customWidth="1"/>
    <col min="6672" max="6672" width="14.28515625" style="87" customWidth="1"/>
    <col min="6673" max="6673" width="5.7109375" style="87" customWidth="1"/>
    <col min="6674" max="6674" width="11.42578125" style="87" customWidth="1"/>
    <col min="6675" max="6675" width="17.28515625" style="87" customWidth="1"/>
    <col min="6676" max="6676" width="12.7109375" style="87" customWidth="1"/>
    <col min="6677" max="6677" width="11.42578125" style="87" customWidth="1"/>
    <col min="6678" max="6678" width="5.28515625" style="87" customWidth="1"/>
    <col min="6679" max="6679" width="11.42578125" style="87" customWidth="1"/>
    <col min="6680" max="6680" width="17" style="87" customWidth="1"/>
    <col min="6681" max="6681" width="6.28515625" style="87" customWidth="1"/>
    <col min="6682" max="6682" width="11.42578125" style="87" customWidth="1"/>
    <col min="6683" max="6683" width="14.28515625" style="87" customWidth="1"/>
    <col min="6684" max="6684" width="7.5703125" style="87" customWidth="1"/>
    <col min="6685" max="6685" width="11.42578125" style="87" customWidth="1"/>
    <col min="6686" max="6687" width="14.28515625" style="87" customWidth="1"/>
    <col min="6688" max="6688" width="20.85546875" style="87" customWidth="1"/>
    <col min="6689" max="6689" width="14.42578125" style="87" customWidth="1"/>
    <col min="6690" max="6690" width="15" style="87" customWidth="1"/>
    <col min="6691" max="6691" width="2.7109375" style="87" customWidth="1"/>
    <col min="6692" max="6692" width="11.7109375" style="87" customWidth="1"/>
    <col min="6693" max="6693" width="11.5703125" style="87" customWidth="1"/>
    <col min="6694" max="6694" width="2.28515625" style="87" customWidth="1"/>
    <col min="6695" max="6695" width="41" style="87" customWidth="1"/>
    <col min="6696" max="6696" width="14.28515625" style="87" customWidth="1"/>
    <col min="6697" max="6698" width="11.5703125" style="87" customWidth="1"/>
    <col min="6699" max="6699" width="21.85546875" style="87" customWidth="1"/>
    <col min="6700" max="6891" width="11.42578125" style="87"/>
    <col min="6892" max="6892" width="21.85546875" style="87" customWidth="1"/>
    <col min="6893" max="6893" width="13.85546875" style="87" customWidth="1"/>
    <col min="6894" max="6894" width="38.7109375" style="87" customWidth="1"/>
    <col min="6895" max="6895" width="3" style="87" bestFit="1" customWidth="1"/>
    <col min="6896" max="6896" width="32.28515625" style="87" customWidth="1"/>
    <col min="6897" max="6897" width="46.28515625" style="87" customWidth="1"/>
    <col min="6898" max="6898" width="19" style="87" customWidth="1"/>
    <col min="6899" max="6899" width="11.42578125" style="87" customWidth="1"/>
    <col min="6900" max="6900" width="17.7109375" style="87" customWidth="1"/>
    <col min="6901" max="6901" width="11.42578125" style="87" customWidth="1"/>
    <col min="6902" max="6902" width="22.28515625" style="87" customWidth="1"/>
    <col min="6903" max="6903" width="5.28515625" style="87" customWidth="1"/>
    <col min="6904" max="6904" width="36.28515625" style="87" customWidth="1"/>
    <col min="6905" max="6905" width="5.7109375" style="87" customWidth="1"/>
    <col min="6906" max="6906" width="11.42578125" style="87" customWidth="1"/>
    <col min="6907" max="6907" width="20.7109375" style="87" customWidth="1"/>
    <col min="6908" max="6908" width="4.85546875" style="87" customWidth="1"/>
    <col min="6909" max="6909" width="11.42578125" style="87" customWidth="1"/>
    <col min="6910" max="6910" width="24.7109375" style="87" customWidth="1"/>
    <col min="6911" max="6911" width="12.28515625" style="87" customWidth="1"/>
    <col min="6912" max="6912" width="11.42578125" style="87" customWidth="1"/>
    <col min="6913" max="6913" width="3.42578125" style="87" customWidth="1"/>
    <col min="6914" max="6914" width="11.42578125" style="87" customWidth="1"/>
    <col min="6915" max="6915" width="17.7109375" style="87" customWidth="1"/>
    <col min="6916" max="6916" width="3.42578125" style="87" customWidth="1"/>
    <col min="6917" max="6917" width="11.42578125" style="87" customWidth="1"/>
    <col min="6918" max="6918" width="23.7109375" style="87" customWidth="1"/>
    <col min="6919" max="6919" width="10" style="87" customWidth="1"/>
    <col min="6920" max="6920" width="11.42578125" style="87" customWidth="1"/>
    <col min="6921" max="6922" width="14.7109375" style="87" customWidth="1"/>
    <col min="6923" max="6923" width="12.85546875" style="87" customWidth="1"/>
    <col min="6924" max="6924" width="3.28515625" style="87" customWidth="1"/>
    <col min="6925" max="6925" width="30.28515625" style="87" customWidth="1"/>
    <col min="6926" max="6926" width="5" style="87" customWidth="1"/>
    <col min="6927" max="6927" width="11.42578125" style="87" customWidth="1"/>
    <col min="6928" max="6928" width="14.28515625" style="87" customWidth="1"/>
    <col min="6929" max="6929" width="5.7109375" style="87" customWidth="1"/>
    <col min="6930" max="6930" width="11.42578125" style="87" customWidth="1"/>
    <col min="6931" max="6931" width="17.28515625" style="87" customWidth="1"/>
    <col min="6932" max="6932" width="12.7109375" style="87" customWidth="1"/>
    <col min="6933" max="6933" width="11.42578125" style="87" customWidth="1"/>
    <col min="6934" max="6934" width="5.28515625" style="87" customWidth="1"/>
    <col min="6935" max="6935" width="11.42578125" style="87" customWidth="1"/>
    <col min="6936" max="6936" width="17" style="87" customWidth="1"/>
    <col min="6937" max="6937" width="6.28515625" style="87" customWidth="1"/>
    <col min="6938" max="6938" width="11.42578125" style="87" customWidth="1"/>
    <col min="6939" max="6939" width="14.28515625" style="87" customWidth="1"/>
    <col min="6940" max="6940" width="7.5703125" style="87" customWidth="1"/>
    <col min="6941" max="6941" width="11.42578125" style="87" customWidth="1"/>
    <col min="6942" max="6943" width="14.28515625" style="87" customWidth="1"/>
    <col min="6944" max="6944" width="20.85546875" style="87" customWidth="1"/>
    <col min="6945" max="6945" width="14.42578125" style="87" customWidth="1"/>
    <col min="6946" max="6946" width="15" style="87" customWidth="1"/>
    <col min="6947" max="6947" width="2.7109375" style="87" customWidth="1"/>
    <col min="6948" max="6948" width="11.7109375" style="87" customWidth="1"/>
    <col min="6949" max="6949" width="11.5703125" style="87" customWidth="1"/>
    <col min="6950" max="6950" width="2.28515625" style="87" customWidth="1"/>
    <col min="6951" max="6951" width="41" style="87" customWidth="1"/>
    <col min="6952" max="6952" width="14.28515625" style="87" customWidth="1"/>
    <col min="6953" max="6954" width="11.5703125" style="87" customWidth="1"/>
    <col min="6955" max="6955" width="21.85546875" style="87" customWidth="1"/>
    <col min="6956" max="7147" width="11.42578125" style="87"/>
    <col min="7148" max="7148" width="21.85546875" style="87" customWidth="1"/>
    <col min="7149" max="7149" width="13.85546875" style="87" customWidth="1"/>
    <col min="7150" max="7150" width="38.7109375" style="87" customWidth="1"/>
    <col min="7151" max="7151" width="3" style="87" bestFit="1" customWidth="1"/>
    <col min="7152" max="7152" width="32.28515625" style="87" customWidth="1"/>
    <col min="7153" max="7153" width="46.28515625" style="87" customWidth="1"/>
    <col min="7154" max="7154" width="19" style="87" customWidth="1"/>
    <col min="7155" max="7155" width="11.42578125" style="87" customWidth="1"/>
    <col min="7156" max="7156" width="17.7109375" style="87" customWidth="1"/>
    <col min="7157" max="7157" width="11.42578125" style="87" customWidth="1"/>
    <col min="7158" max="7158" width="22.28515625" style="87" customWidth="1"/>
    <col min="7159" max="7159" width="5.28515625" style="87" customWidth="1"/>
    <col min="7160" max="7160" width="36.28515625" style="87" customWidth="1"/>
    <col min="7161" max="7161" width="5.7109375" style="87" customWidth="1"/>
    <col min="7162" max="7162" width="11.42578125" style="87" customWidth="1"/>
    <col min="7163" max="7163" width="20.7109375" style="87" customWidth="1"/>
    <col min="7164" max="7164" width="4.85546875" style="87" customWidth="1"/>
    <col min="7165" max="7165" width="11.42578125" style="87" customWidth="1"/>
    <col min="7166" max="7166" width="24.7109375" style="87" customWidth="1"/>
    <col min="7167" max="7167" width="12.28515625" style="87" customWidth="1"/>
    <col min="7168" max="7168" width="11.42578125" style="87" customWidth="1"/>
    <col min="7169" max="7169" width="3.42578125" style="87" customWidth="1"/>
    <col min="7170" max="7170" width="11.42578125" style="87" customWidth="1"/>
    <col min="7171" max="7171" width="17.7109375" style="87" customWidth="1"/>
    <col min="7172" max="7172" width="3.42578125" style="87" customWidth="1"/>
    <col min="7173" max="7173" width="11.42578125" style="87" customWidth="1"/>
    <col min="7174" max="7174" width="23.7109375" style="87" customWidth="1"/>
    <col min="7175" max="7175" width="10" style="87" customWidth="1"/>
    <col min="7176" max="7176" width="11.42578125" style="87" customWidth="1"/>
    <col min="7177" max="7178" width="14.7109375" style="87" customWidth="1"/>
    <col min="7179" max="7179" width="12.85546875" style="87" customWidth="1"/>
    <col min="7180" max="7180" width="3.28515625" style="87" customWidth="1"/>
    <col min="7181" max="7181" width="30.28515625" style="87" customWidth="1"/>
    <col min="7182" max="7182" width="5" style="87" customWidth="1"/>
    <col min="7183" max="7183" width="11.42578125" style="87" customWidth="1"/>
    <col min="7184" max="7184" width="14.28515625" style="87" customWidth="1"/>
    <col min="7185" max="7185" width="5.7109375" style="87" customWidth="1"/>
    <col min="7186" max="7186" width="11.42578125" style="87" customWidth="1"/>
    <col min="7187" max="7187" width="17.28515625" style="87" customWidth="1"/>
    <col min="7188" max="7188" width="12.7109375" style="87" customWidth="1"/>
    <col min="7189" max="7189" width="11.42578125" style="87" customWidth="1"/>
    <col min="7190" max="7190" width="5.28515625" style="87" customWidth="1"/>
    <col min="7191" max="7191" width="11.42578125" style="87" customWidth="1"/>
    <col min="7192" max="7192" width="17" style="87" customWidth="1"/>
    <col min="7193" max="7193" width="6.28515625" style="87" customWidth="1"/>
    <col min="7194" max="7194" width="11.42578125" style="87" customWidth="1"/>
    <col min="7195" max="7195" width="14.28515625" style="87" customWidth="1"/>
    <col min="7196" max="7196" width="7.5703125" style="87" customWidth="1"/>
    <col min="7197" max="7197" width="11.42578125" style="87" customWidth="1"/>
    <col min="7198" max="7199" width="14.28515625" style="87" customWidth="1"/>
    <col min="7200" max="7200" width="20.85546875" style="87" customWidth="1"/>
    <col min="7201" max="7201" width="14.42578125" style="87" customWidth="1"/>
    <col min="7202" max="7202" width="15" style="87" customWidth="1"/>
    <col min="7203" max="7203" width="2.7109375" style="87" customWidth="1"/>
    <col min="7204" max="7204" width="11.7109375" style="87" customWidth="1"/>
    <col min="7205" max="7205" width="11.5703125" style="87" customWidth="1"/>
    <col min="7206" max="7206" width="2.28515625" style="87" customWidth="1"/>
    <col min="7207" max="7207" width="41" style="87" customWidth="1"/>
    <col min="7208" max="7208" width="14.28515625" style="87" customWidth="1"/>
    <col min="7209" max="7210" width="11.5703125" style="87" customWidth="1"/>
    <col min="7211" max="7211" width="21.85546875" style="87" customWidth="1"/>
    <col min="7212" max="7403" width="11.42578125" style="87"/>
    <col min="7404" max="7404" width="21.85546875" style="87" customWidth="1"/>
    <col min="7405" max="7405" width="13.85546875" style="87" customWidth="1"/>
    <col min="7406" max="7406" width="38.7109375" style="87" customWidth="1"/>
    <col min="7407" max="7407" width="3" style="87" bestFit="1" customWidth="1"/>
    <col min="7408" max="7408" width="32.28515625" style="87" customWidth="1"/>
    <col min="7409" max="7409" width="46.28515625" style="87" customWidth="1"/>
    <col min="7410" max="7410" width="19" style="87" customWidth="1"/>
    <col min="7411" max="7411" width="11.42578125" style="87" customWidth="1"/>
    <col min="7412" max="7412" width="17.7109375" style="87" customWidth="1"/>
    <col min="7413" max="7413" width="11.42578125" style="87" customWidth="1"/>
    <col min="7414" max="7414" width="22.28515625" style="87" customWidth="1"/>
    <col min="7415" max="7415" width="5.28515625" style="87" customWidth="1"/>
    <col min="7416" max="7416" width="36.28515625" style="87" customWidth="1"/>
    <col min="7417" max="7417" width="5.7109375" style="87" customWidth="1"/>
    <col min="7418" max="7418" width="11.42578125" style="87" customWidth="1"/>
    <col min="7419" max="7419" width="20.7109375" style="87" customWidth="1"/>
    <col min="7420" max="7420" width="4.85546875" style="87" customWidth="1"/>
    <col min="7421" max="7421" width="11.42578125" style="87" customWidth="1"/>
    <col min="7422" max="7422" width="24.7109375" style="87" customWidth="1"/>
    <col min="7423" max="7423" width="12.28515625" style="87" customWidth="1"/>
    <col min="7424" max="7424" width="11.42578125" style="87" customWidth="1"/>
    <col min="7425" max="7425" width="3.42578125" style="87" customWidth="1"/>
    <col min="7426" max="7426" width="11.42578125" style="87" customWidth="1"/>
    <col min="7427" max="7427" width="17.7109375" style="87" customWidth="1"/>
    <col min="7428" max="7428" width="3.42578125" style="87" customWidth="1"/>
    <col min="7429" max="7429" width="11.42578125" style="87" customWidth="1"/>
    <col min="7430" max="7430" width="23.7109375" style="87" customWidth="1"/>
    <col min="7431" max="7431" width="10" style="87" customWidth="1"/>
    <col min="7432" max="7432" width="11.42578125" style="87" customWidth="1"/>
    <col min="7433" max="7434" width="14.7109375" style="87" customWidth="1"/>
    <col min="7435" max="7435" width="12.85546875" style="87" customWidth="1"/>
    <col min="7436" max="7436" width="3.28515625" style="87" customWidth="1"/>
    <col min="7437" max="7437" width="30.28515625" style="87" customWidth="1"/>
    <col min="7438" max="7438" width="5" style="87" customWidth="1"/>
    <col min="7439" max="7439" width="11.42578125" style="87" customWidth="1"/>
    <col min="7440" max="7440" width="14.28515625" style="87" customWidth="1"/>
    <col min="7441" max="7441" width="5.7109375" style="87" customWidth="1"/>
    <col min="7442" max="7442" width="11.42578125" style="87" customWidth="1"/>
    <col min="7443" max="7443" width="17.28515625" style="87" customWidth="1"/>
    <col min="7444" max="7444" width="12.7109375" style="87" customWidth="1"/>
    <col min="7445" max="7445" width="11.42578125" style="87" customWidth="1"/>
    <col min="7446" max="7446" width="5.28515625" style="87" customWidth="1"/>
    <col min="7447" max="7447" width="11.42578125" style="87" customWidth="1"/>
    <col min="7448" max="7448" width="17" style="87" customWidth="1"/>
    <col min="7449" max="7449" width="6.28515625" style="87" customWidth="1"/>
    <col min="7450" max="7450" width="11.42578125" style="87" customWidth="1"/>
    <col min="7451" max="7451" width="14.28515625" style="87" customWidth="1"/>
    <col min="7452" max="7452" width="7.5703125" style="87" customWidth="1"/>
    <col min="7453" max="7453" width="11.42578125" style="87" customWidth="1"/>
    <col min="7454" max="7455" width="14.28515625" style="87" customWidth="1"/>
    <col min="7456" max="7456" width="20.85546875" style="87" customWidth="1"/>
    <col min="7457" max="7457" width="14.42578125" style="87" customWidth="1"/>
    <col min="7458" max="7458" width="15" style="87" customWidth="1"/>
    <col min="7459" max="7459" width="2.7109375" style="87" customWidth="1"/>
    <col min="7460" max="7460" width="11.7109375" style="87" customWidth="1"/>
    <col min="7461" max="7461" width="11.5703125" style="87" customWidth="1"/>
    <col min="7462" max="7462" width="2.28515625" style="87" customWidth="1"/>
    <col min="7463" max="7463" width="41" style="87" customWidth="1"/>
    <col min="7464" max="7464" width="14.28515625" style="87" customWidth="1"/>
    <col min="7465" max="7466" width="11.5703125" style="87" customWidth="1"/>
    <col min="7467" max="7467" width="21.85546875" style="87" customWidth="1"/>
    <col min="7468" max="7659" width="11.42578125" style="87"/>
    <col min="7660" max="7660" width="21.85546875" style="87" customWidth="1"/>
    <col min="7661" max="7661" width="13.85546875" style="87" customWidth="1"/>
    <col min="7662" max="7662" width="38.7109375" style="87" customWidth="1"/>
    <col min="7663" max="7663" width="3" style="87" bestFit="1" customWidth="1"/>
    <col min="7664" max="7664" width="32.28515625" style="87" customWidth="1"/>
    <col min="7665" max="7665" width="46.28515625" style="87" customWidth="1"/>
    <col min="7666" max="7666" width="19" style="87" customWidth="1"/>
    <col min="7667" max="7667" width="11.42578125" style="87" customWidth="1"/>
    <col min="7668" max="7668" width="17.7109375" style="87" customWidth="1"/>
    <col min="7669" max="7669" width="11.42578125" style="87" customWidth="1"/>
    <col min="7670" max="7670" width="22.28515625" style="87" customWidth="1"/>
    <col min="7671" max="7671" width="5.28515625" style="87" customWidth="1"/>
    <col min="7672" max="7672" width="36.28515625" style="87" customWidth="1"/>
    <col min="7673" max="7673" width="5.7109375" style="87" customWidth="1"/>
    <col min="7674" max="7674" width="11.42578125" style="87" customWidth="1"/>
    <col min="7675" max="7675" width="20.7109375" style="87" customWidth="1"/>
    <col min="7676" max="7676" width="4.85546875" style="87" customWidth="1"/>
    <col min="7677" max="7677" width="11.42578125" style="87" customWidth="1"/>
    <col min="7678" max="7678" width="24.7109375" style="87" customWidth="1"/>
    <col min="7679" max="7679" width="12.28515625" style="87" customWidth="1"/>
    <col min="7680" max="7680" width="11.42578125" style="87" customWidth="1"/>
    <col min="7681" max="7681" width="3.42578125" style="87" customWidth="1"/>
    <col min="7682" max="7682" width="11.42578125" style="87" customWidth="1"/>
    <col min="7683" max="7683" width="17.7109375" style="87" customWidth="1"/>
    <col min="7684" max="7684" width="3.42578125" style="87" customWidth="1"/>
    <col min="7685" max="7685" width="11.42578125" style="87" customWidth="1"/>
    <col min="7686" max="7686" width="23.7109375" style="87" customWidth="1"/>
    <col min="7687" max="7687" width="10" style="87" customWidth="1"/>
    <col min="7688" max="7688" width="11.42578125" style="87" customWidth="1"/>
    <col min="7689" max="7690" width="14.7109375" style="87" customWidth="1"/>
    <col min="7691" max="7691" width="12.85546875" style="87" customWidth="1"/>
    <col min="7692" max="7692" width="3.28515625" style="87" customWidth="1"/>
    <col min="7693" max="7693" width="30.28515625" style="87" customWidth="1"/>
    <col min="7694" max="7694" width="5" style="87" customWidth="1"/>
    <col min="7695" max="7695" width="11.42578125" style="87" customWidth="1"/>
    <col min="7696" max="7696" width="14.28515625" style="87" customWidth="1"/>
    <col min="7697" max="7697" width="5.7109375" style="87" customWidth="1"/>
    <col min="7698" max="7698" width="11.42578125" style="87" customWidth="1"/>
    <col min="7699" max="7699" width="17.28515625" style="87" customWidth="1"/>
    <col min="7700" max="7700" width="12.7109375" style="87" customWidth="1"/>
    <col min="7701" max="7701" width="11.42578125" style="87" customWidth="1"/>
    <col min="7702" max="7702" width="5.28515625" style="87" customWidth="1"/>
    <col min="7703" max="7703" width="11.42578125" style="87" customWidth="1"/>
    <col min="7704" max="7704" width="17" style="87" customWidth="1"/>
    <col min="7705" max="7705" width="6.28515625" style="87" customWidth="1"/>
    <col min="7706" max="7706" width="11.42578125" style="87" customWidth="1"/>
    <col min="7707" max="7707" width="14.28515625" style="87" customWidth="1"/>
    <col min="7708" max="7708" width="7.5703125" style="87" customWidth="1"/>
    <col min="7709" max="7709" width="11.42578125" style="87" customWidth="1"/>
    <col min="7710" max="7711" width="14.28515625" style="87" customWidth="1"/>
    <col min="7712" max="7712" width="20.85546875" style="87" customWidth="1"/>
    <col min="7713" max="7713" width="14.42578125" style="87" customWidth="1"/>
    <col min="7714" max="7714" width="15" style="87" customWidth="1"/>
    <col min="7715" max="7715" width="2.7109375" style="87" customWidth="1"/>
    <col min="7716" max="7716" width="11.7109375" style="87" customWidth="1"/>
    <col min="7717" max="7717" width="11.5703125" style="87" customWidth="1"/>
    <col min="7718" max="7718" width="2.28515625" style="87" customWidth="1"/>
    <col min="7719" max="7719" width="41" style="87" customWidth="1"/>
    <col min="7720" max="7720" width="14.28515625" style="87" customWidth="1"/>
    <col min="7721" max="7722" width="11.5703125" style="87" customWidth="1"/>
    <col min="7723" max="7723" width="21.85546875" style="87" customWidth="1"/>
    <col min="7724" max="7915" width="11.42578125" style="87"/>
    <col min="7916" max="7916" width="21.85546875" style="87" customWidth="1"/>
    <col min="7917" max="7917" width="13.85546875" style="87" customWidth="1"/>
    <col min="7918" max="7918" width="38.7109375" style="87" customWidth="1"/>
    <col min="7919" max="7919" width="3" style="87" bestFit="1" customWidth="1"/>
    <col min="7920" max="7920" width="32.28515625" style="87" customWidth="1"/>
    <col min="7921" max="7921" width="46.28515625" style="87" customWidth="1"/>
    <col min="7922" max="7922" width="19" style="87" customWidth="1"/>
    <col min="7923" max="7923" width="11.42578125" style="87" customWidth="1"/>
    <col min="7924" max="7924" width="17.7109375" style="87" customWidth="1"/>
    <col min="7925" max="7925" width="11.42578125" style="87" customWidth="1"/>
    <col min="7926" max="7926" width="22.28515625" style="87" customWidth="1"/>
    <col min="7927" max="7927" width="5.28515625" style="87" customWidth="1"/>
    <col min="7928" max="7928" width="36.28515625" style="87" customWidth="1"/>
    <col min="7929" max="7929" width="5.7109375" style="87" customWidth="1"/>
    <col min="7930" max="7930" width="11.42578125" style="87" customWidth="1"/>
    <col min="7931" max="7931" width="20.7109375" style="87" customWidth="1"/>
    <col min="7932" max="7932" width="4.85546875" style="87" customWidth="1"/>
    <col min="7933" max="7933" width="11.42578125" style="87" customWidth="1"/>
    <col min="7934" max="7934" width="24.7109375" style="87" customWidth="1"/>
    <col min="7935" max="7935" width="12.28515625" style="87" customWidth="1"/>
    <col min="7936" max="7936" width="11.42578125" style="87" customWidth="1"/>
    <col min="7937" max="7937" width="3.42578125" style="87" customWidth="1"/>
    <col min="7938" max="7938" width="11.42578125" style="87" customWidth="1"/>
    <col min="7939" max="7939" width="17.7109375" style="87" customWidth="1"/>
    <col min="7940" max="7940" width="3.42578125" style="87" customWidth="1"/>
    <col min="7941" max="7941" width="11.42578125" style="87" customWidth="1"/>
    <col min="7942" max="7942" width="23.7109375" style="87" customWidth="1"/>
    <col min="7943" max="7943" width="10" style="87" customWidth="1"/>
    <col min="7944" max="7944" width="11.42578125" style="87" customWidth="1"/>
    <col min="7945" max="7946" width="14.7109375" style="87" customWidth="1"/>
    <col min="7947" max="7947" width="12.85546875" style="87" customWidth="1"/>
    <col min="7948" max="7948" width="3.28515625" style="87" customWidth="1"/>
    <col min="7949" max="7949" width="30.28515625" style="87" customWidth="1"/>
    <col min="7950" max="7950" width="5" style="87" customWidth="1"/>
    <col min="7951" max="7951" width="11.42578125" style="87" customWidth="1"/>
    <col min="7952" max="7952" width="14.28515625" style="87" customWidth="1"/>
    <col min="7953" max="7953" width="5.7109375" style="87" customWidth="1"/>
    <col min="7954" max="7954" width="11.42578125" style="87" customWidth="1"/>
    <col min="7955" max="7955" width="17.28515625" style="87" customWidth="1"/>
    <col min="7956" max="7956" width="12.7109375" style="87" customWidth="1"/>
    <col min="7957" max="7957" width="11.42578125" style="87" customWidth="1"/>
    <col min="7958" max="7958" width="5.28515625" style="87" customWidth="1"/>
    <col min="7959" max="7959" width="11.42578125" style="87" customWidth="1"/>
    <col min="7960" max="7960" width="17" style="87" customWidth="1"/>
    <col min="7961" max="7961" width="6.28515625" style="87" customWidth="1"/>
    <col min="7962" max="7962" width="11.42578125" style="87" customWidth="1"/>
    <col min="7963" max="7963" width="14.28515625" style="87" customWidth="1"/>
    <col min="7964" max="7964" width="7.5703125" style="87" customWidth="1"/>
    <col min="7965" max="7965" width="11.42578125" style="87" customWidth="1"/>
    <col min="7966" max="7967" width="14.28515625" style="87" customWidth="1"/>
    <col min="7968" max="7968" width="20.85546875" style="87" customWidth="1"/>
    <col min="7969" max="7969" width="14.42578125" style="87" customWidth="1"/>
    <col min="7970" max="7970" width="15" style="87" customWidth="1"/>
    <col min="7971" max="7971" width="2.7109375" style="87" customWidth="1"/>
    <col min="7972" max="7972" width="11.7109375" style="87" customWidth="1"/>
    <col min="7973" max="7973" width="11.5703125" style="87" customWidth="1"/>
    <col min="7974" max="7974" width="2.28515625" style="87" customWidth="1"/>
    <col min="7975" max="7975" width="41" style="87" customWidth="1"/>
    <col min="7976" max="7976" width="14.28515625" style="87" customWidth="1"/>
    <col min="7977" max="7978" width="11.5703125" style="87" customWidth="1"/>
    <col min="7979" max="7979" width="21.85546875" style="87" customWidth="1"/>
    <col min="7980" max="8171" width="11.42578125" style="87"/>
    <col min="8172" max="8172" width="21.85546875" style="87" customWidth="1"/>
    <col min="8173" max="8173" width="13.85546875" style="87" customWidth="1"/>
    <col min="8174" max="8174" width="38.7109375" style="87" customWidth="1"/>
    <col min="8175" max="8175" width="3" style="87" bestFit="1" customWidth="1"/>
    <col min="8176" max="8176" width="32.28515625" style="87" customWidth="1"/>
    <col min="8177" max="8177" width="46.28515625" style="87" customWidth="1"/>
    <col min="8178" max="8178" width="19" style="87" customWidth="1"/>
    <col min="8179" max="8179" width="11.42578125" style="87" customWidth="1"/>
    <col min="8180" max="8180" width="17.7109375" style="87" customWidth="1"/>
    <col min="8181" max="8181" width="11.42578125" style="87" customWidth="1"/>
    <col min="8182" max="8182" width="22.28515625" style="87" customWidth="1"/>
    <col min="8183" max="8183" width="5.28515625" style="87" customWidth="1"/>
    <col min="8184" max="8184" width="36.28515625" style="87" customWidth="1"/>
    <col min="8185" max="8185" width="5.7109375" style="87" customWidth="1"/>
    <col min="8186" max="8186" width="11.42578125" style="87" customWidth="1"/>
    <col min="8187" max="8187" width="20.7109375" style="87" customWidth="1"/>
    <col min="8188" max="8188" width="4.85546875" style="87" customWidth="1"/>
    <col min="8189" max="8189" width="11.42578125" style="87" customWidth="1"/>
    <col min="8190" max="8190" width="24.7109375" style="87" customWidth="1"/>
    <col min="8191" max="8191" width="12.28515625" style="87" customWidth="1"/>
    <col min="8192" max="8192" width="11.42578125" style="87" customWidth="1"/>
    <col min="8193" max="8193" width="3.42578125" style="87" customWidth="1"/>
    <col min="8194" max="8194" width="11.42578125" style="87" customWidth="1"/>
    <col min="8195" max="8195" width="17.7109375" style="87" customWidth="1"/>
    <col min="8196" max="8196" width="3.42578125" style="87" customWidth="1"/>
    <col min="8197" max="8197" width="11.42578125" style="87" customWidth="1"/>
    <col min="8198" max="8198" width="23.7109375" style="87" customWidth="1"/>
    <col min="8199" max="8199" width="10" style="87" customWidth="1"/>
    <col min="8200" max="8200" width="11.42578125" style="87" customWidth="1"/>
    <col min="8201" max="8202" width="14.7109375" style="87" customWidth="1"/>
    <col min="8203" max="8203" width="12.85546875" style="87" customWidth="1"/>
    <col min="8204" max="8204" width="3.28515625" style="87" customWidth="1"/>
    <col min="8205" max="8205" width="30.28515625" style="87" customWidth="1"/>
    <col min="8206" max="8206" width="5" style="87" customWidth="1"/>
    <col min="8207" max="8207" width="11.42578125" style="87" customWidth="1"/>
    <col min="8208" max="8208" width="14.28515625" style="87" customWidth="1"/>
    <col min="8209" max="8209" width="5.7109375" style="87" customWidth="1"/>
    <col min="8210" max="8210" width="11.42578125" style="87" customWidth="1"/>
    <col min="8211" max="8211" width="17.28515625" style="87" customWidth="1"/>
    <col min="8212" max="8212" width="12.7109375" style="87" customWidth="1"/>
    <col min="8213" max="8213" width="11.42578125" style="87" customWidth="1"/>
    <col min="8214" max="8214" width="5.28515625" style="87" customWidth="1"/>
    <col min="8215" max="8215" width="11.42578125" style="87" customWidth="1"/>
    <col min="8216" max="8216" width="17" style="87" customWidth="1"/>
    <col min="8217" max="8217" width="6.28515625" style="87" customWidth="1"/>
    <col min="8218" max="8218" width="11.42578125" style="87" customWidth="1"/>
    <col min="8219" max="8219" width="14.28515625" style="87" customWidth="1"/>
    <col min="8220" max="8220" width="7.5703125" style="87" customWidth="1"/>
    <col min="8221" max="8221" width="11.42578125" style="87" customWidth="1"/>
    <col min="8222" max="8223" width="14.28515625" style="87" customWidth="1"/>
    <col min="8224" max="8224" width="20.85546875" style="87" customWidth="1"/>
    <col min="8225" max="8225" width="14.42578125" style="87" customWidth="1"/>
    <col min="8226" max="8226" width="15" style="87" customWidth="1"/>
    <col min="8227" max="8227" width="2.7109375" style="87" customWidth="1"/>
    <col min="8228" max="8228" width="11.7109375" style="87" customWidth="1"/>
    <col min="8229" max="8229" width="11.5703125" style="87" customWidth="1"/>
    <col min="8230" max="8230" width="2.28515625" style="87" customWidth="1"/>
    <col min="8231" max="8231" width="41" style="87" customWidth="1"/>
    <col min="8232" max="8232" width="14.28515625" style="87" customWidth="1"/>
    <col min="8233" max="8234" width="11.5703125" style="87" customWidth="1"/>
    <col min="8235" max="8235" width="21.85546875" style="87" customWidth="1"/>
    <col min="8236" max="8427" width="11.42578125" style="87"/>
    <col min="8428" max="8428" width="21.85546875" style="87" customWidth="1"/>
    <col min="8429" max="8429" width="13.85546875" style="87" customWidth="1"/>
    <col min="8430" max="8430" width="38.7109375" style="87" customWidth="1"/>
    <col min="8431" max="8431" width="3" style="87" bestFit="1" customWidth="1"/>
    <col min="8432" max="8432" width="32.28515625" style="87" customWidth="1"/>
    <col min="8433" max="8433" width="46.28515625" style="87" customWidth="1"/>
    <col min="8434" max="8434" width="19" style="87" customWidth="1"/>
    <col min="8435" max="8435" width="11.42578125" style="87" customWidth="1"/>
    <col min="8436" max="8436" width="17.7109375" style="87" customWidth="1"/>
    <col min="8437" max="8437" width="11.42578125" style="87" customWidth="1"/>
    <col min="8438" max="8438" width="22.28515625" style="87" customWidth="1"/>
    <col min="8439" max="8439" width="5.28515625" style="87" customWidth="1"/>
    <col min="8440" max="8440" width="36.28515625" style="87" customWidth="1"/>
    <col min="8441" max="8441" width="5.7109375" style="87" customWidth="1"/>
    <col min="8442" max="8442" width="11.42578125" style="87" customWidth="1"/>
    <col min="8443" max="8443" width="20.7109375" style="87" customWidth="1"/>
    <col min="8444" max="8444" width="4.85546875" style="87" customWidth="1"/>
    <col min="8445" max="8445" width="11.42578125" style="87" customWidth="1"/>
    <col min="8446" max="8446" width="24.7109375" style="87" customWidth="1"/>
    <col min="8447" max="8447" width="12.28515625" style="87" customWidth="1"/>
    <col min="8448" max="8448" width="11.42578125" style="87" customWidth="1"/>
    <col min="8449" max="8449" width="3.42578125" style="87" customWidth="1"/>
    <col min="8450" max="8450" width="11.42578125" style="87" customWidth="1"/>
    <col min="8451" max="8451" width="17.7109375" style="87" customWidth="1"/>
    <col min="8452" max="8452" width="3.42578125" style="87" customWidth="1"/>
    <col min="8453" max="8453" width="11.42578125" style="87" customWidth="1"/>
    <col min="8454" max="8454" width="23.7109375" style="87" customWidth="1"/>
    <col min="8455" max="8455" width="10" style="87" customWidth="1"/>
    <col min="8456" max="8456" width="11.42578125" style="87" customWidth="1"/>
    <col min="8457" max="8458" width="14.7109375" style="87" customWidth="1"/>
    <col min="8459" max="8459" width="12.85546875" style="87" customWidth="1"/>
    <col min="8460" max="8460" width="3.28515625" style="87" customWidth="1"/>
    <col min="8461" max="8461" width="30.28515625" style="87" customWidth="1"/>
    <col min="8462" max="8462" width="5" style="87" customWidth="1"/>
    <col min="8463" max="8463" width="11.42578125" style="87" customWidth="1"/>
    <col min="8464" max="8464" width="14.28515625" style="87" customWidth="1"/>
    <col min="8465" max="8465" width="5.7109375" style="87" customWidth="1"/>
    <col min="8466" max="8466" width="11.42578125" style="87" customWidth="1"/>
    <col min="8467" max="8467" width="17.28515625" style="87" customWidth="1"/>
    <col min="8468" max="8468" width="12.7109375" style="87" customWidth="1"/>
    <col min="8469" max="8469" width="11.42578125" style="87" customWidth="1"/>
    <col min="8470" max="8470" width="5.28515625" style="87" customWidth="1"/>
    <col min="8471" max="8471" width="11.42578125" style="87" customWidth="1"/>
    <col min="8472" max="8472" width="17" style="87" customWidth="1"/>
    <col min="8473" max="8473" width="6.28515625" style="87" customWidth="1"/>
    <col min="8474" max="8474" width="11.42578125" style="87" customWidth="1"/>
    <col min="8475" max="8475" width="14.28515625" style="87" customWidth="1"/>
    <col min="8476" max="8476" width="7.5703125" style="87" customWidth="1"/>
    <col min="8477" max="8477" width="11.42578125" style="87" customWidth="1"/>
    <col min="8478" max="8479" width="14.28515625" style="87" customWidth="1"/>
    <col min="8480" max="8480" width="20.85546875" style="87" customWidth="1"/>
    <col min="8481" max="8481" width="14.42578125" style="87" customWidth="1"/>
    <col min="8482" max="8482" width="15" style="87" customWidth="1"/>
    <col min="8483" max="8483" width="2.7109375" style="87" customWidth="1"/>
    <col min="8484" max="8484" width="11.7109375" style="87" customWidth="1"/>
    <col min="8485" max="8485" width="11.5703125" style="87" customWidth="1"/>
    <col min="8486" max="8486" width="2.28515625" style="87" customWidth="1"/>
    <col min="8487" max="8487" width="41" style="87" customWidth="1"/>
    <col min="8488" max="8488" width="14.28515625" style="87" customWidth="1"/>
    <col min="8489" max="8490" width="11.5703125" style="87" customWidth="1"/>
    <col min="8491" max="8491" width="21.85546875" style="87" customWidth="1"/>
    <col min="8492" max="8683" width="11.42578125" style="87"/>
    <col min="8684" max="8684" width="21.85546875" style="87" customWidth="1"/>
    <col min="8685" max="8685" width="13.85546875" style="87" customWidth="1"/>
    <col min="8686" max="8686" width="38.7109375" style="87" customWidth="1"/>
    <col min="8687" max="8687" width="3" style="87" bestFit="1" customWidth="1"/>
    <col min="8688" max="8688" width="32.28515625" style="87" customWidth="1"/>
    <col min="8689" max="8689" width="46.28515625" style="87" customWidth="1"/>
    <col min="8690" max="8690" width="19" style="87" customWidth="1"/>
    <col min="8691" max="8691" width="11.42578125" style="87" customWidth="1"/>
    <col min="8692" max="8692" width="17.7109375" style="87" customWidth="1"/>
    <col min="8693" max="8693" width="11.42578125" style="87" customWidth="1"/>
    <col min="8694" max="8694" width="22.28515625" style="87" customWidth="1"/>
    <col min="8695" max="8695" width="5.28515625" style="87" customWidth="1"/>
    <col min="8696" max="8696" width="36.28515625" style="87" customWidth="1"/>
    <col min="8697" max="8697" width="5.7109375" style="87" customWidth="1"/>
    <col min="8698" max="8698" width="11.42578125" style="87" customWidth="1"/>
    <col min="8699" max="8699" width="20.7109375" style="87" customWidth="1"/>
    <col min="8700" max="8700" width="4.85546875" style="87" customWidth="1"/>
    <col min="8701" max="8701" width="11.42578125" style="87" customWidth="1"/>
    <col min="8702" max="8702" width="24.7109375" style="87" customWidth="1"/>
    <col min="8703" max="8703" width="12.28515625" style="87" customWidth="1"/>
    <col min="8704" max="8704" width="11.42578125" style="87" customWidth="1"/>
    <col min="8705" max="8705" width="3.42578125" style="87" customWidth="1"/>
    <col min="8706" max="8706" width="11.42578125" style="87" customWidth="1"/>
    <col min="8707" max="8707" width="17.7109375" style="87" customWidth="1"/>
    <col min="8708" max="8708" width="3.42578125" style="87" customWidth="1"/>
    <col min="8709" max="8709" width="11.42578125" style="87" customWidth="1"/>
    <col min="8710" max="8710" width="23.7109375" style="87" customWidth="1"/>
    <col min="8711" max="8711" width="10" style="87" customWidth="1"/>
    <col min="8712" max="8712" width="11.42578125" style="87" customWidth="1"/>
    <col min="8713" max="8714" width="14.7109375" style="87" customWidth="1"/>
    <col min="8715" max="8715" width="12.85546875" style="87" customWidth="1"/>
    <col min="8716" max="8716" width="3.28515625" style="87" customWidth="1"/>
    <col min="8717" max="8717" width="30.28515625" style="87" customWidth="1"/>
    <col min="8718" max="8718" width="5" style="87" customWidth="1"/>
    <col min="8719" max="8719" width="11.42578125" style="87" customWidth="1"/>
    <col min="8720" max="8720" width="14.28515625" style="87" customWidth="1"/>
    <col min="8721" max="8721" width="5.7109375" style="87" customWidth="1"/>
    <col min="8722" max="8722" width="11.42578125" style="87" customWidth="1"/>
    <col min="8723" max="8723" width="17.28515625" style="87" customWidth="1"/>
    <col min="8724" max="8724" width="12.7109375" style="87" customWidth="1"/>
    <col min="8725" max="8725" width="11.42578125" style="87" customWidth="1"/>
    <col min="8726" max="8726" width="5.28515625" style="87" customWidth="1"/>
    <col min="8727" max="8727" width="11.42578125" style="87" customWidth="1"/>
    <col min="8728" max="8728" width="17" style="87" customWidth="1"/>
    <col min="8729" max="8729" width="6.28515625" style="87" customWidth="1"/>
    <col min="8730" max="8730" width="11.42578125" style="87" customWidth="1"/>
    <col min="8731" max="8731" width="14.28515625" style="87" customWidth="1"/>
    <col min="8732" max="8732" width="7.5703125" style="87" customWidth="1"/>
    <col min="8733" max="8733" width="11.42578125" style="87" customWidth="1"/>
    <col min="8734" max="8735" width="14.28515625" style="87" customWidth="1"/>
    <col min="8736" max="8736" width="20.85546875" style="87" customWidth="1"/>
    <col min="8737" max="8737" width="14.42578125" style="87" customWidth="1"/>
    <col min="8738" max="8738" width="15" style="87" customWidth="1"/>
    <col min="8739" max="8739" width="2.7109375" style="87" customWidth="1"/>
    <col min="8740" max="8740" width="11.7109375" style="87" customWidth="1"/>
    <col min="8741" max="8741" width="11.5703125" style="87" customWidth="1"/>
    <col min="8742" max="8742" width="2.28515625" style="87" customWidth="1"/>
    <col min="8743" max="8743" width="41" style="87" customWidth="1"/>
    <col min="8744" max="8744" width="14.28515625" style="87" customWidth="1"/>
    <col min="8745" max="8746" width="11.5703125" style="87" customWidth="1"/>
    <col min="8747" max="8747" width="21.85546875" style="87" customWidth="1"/>
    <col min="8748" max="8939" width="11.42578125" style="87"/>
    <col min="8940" max="8940" width="21.85546875" style="87" customWidth="1"/>
    <col min="8941" max="8941" width="13.85546875" style="87" customWidth="1"/>
    <col min="8942" max="8942" width="38.7109375" style="87" customWidth="1"/>
    <col min="8943" max="8943" width="3" style="87" bestFit="1" customWidth="1"/>
    <col min="8944" max="8944" width="32.28515625" style="87" customWidth="1"/>
    <col min="8945" max="8945" width="46.28515625" style="87" customWidth="1"/>
    <col min="8946" max="8946" width="19" style="87" customWidth="1"/>
    <col min="8947" max="8947" width="11.42578125" style="87" customWidth="1"/>
    <col min="8948" max="8948" width="17.7109375" style="87" customWidth="1"/>
    <col min="8949" max="8949" width="11.42578125" style="87" customWidth="1"/>
    <col min="8950" max="8950" width="22.28515625" style="87" customWidth="1"/>
    <col min="8951" max="8951" width="5.28515625" style="87" customWidth="1"/>
    <col min="8952" max="8952" width="36.28515625" style="87" customWidth="1"/>
    <col min="8953" max="8953" width="5.7109375" style="87" customWidth="1"/>
    <col min="8954" max="8954" width="11.42578125" style="87" customWidth="1"/>
    <col min="8955" max="8955" width="20.7109375" style="87" customWidth="1"/>
    <col min="8956" max="8956" width="4.85546875" style="87" customWidth="1"/>
    <col min="8957" max="8957" width="11.42578125" style="87" customWidth="1"/>
    <col min="8958" max="8958" width="24.7109375" style="87" customWidth="1"/>
    <col min="8959" max="8959" width="12.28515625" style="87" customWidth="1"/>
    <col min="8960" max="8960" width="11.42578125" style="87" customWidth="1"/>
    <col min="8961" max="8961" width="3.42578125" style="87" customWidth="1"/>
    <col min="8962" max="8962" width="11.42578125" style="87" customWidth="1"/>
    <col min="8963" max="8963" width="17.7109375" style="87" customWidth="1"/>
    <col min="8964" max="8964" width="3.42578125" style="87" customWidth="1"/>
    <col min="8965" max="8965" width="11.42578125" style="87" customWidth="1"/>
    <col min="8966" max="8966" width="23.7109375" style="87" customWidth="1"/>
    <col min="8967" max="8967" width="10" style="87" customWidth="1"/>
    <col min="8968" max="8968" width="11.42578125" style="87" customWidth="1"/>
    <col min="8969" max="8970" width="14.7109375" style="87" customWidth="1"/>
    <col min="8971" max="8971" width="12.85546875" style="87" customWidth="1"/>
    <col min="8972" max="8972" width="3.28515625" style="87" customWidth="1"/>
    <col min="8973" max="8973" width="30.28515625" style="87" customWidth="1"/>
    <col min="8974" max="8974" width="5" style="87" customWidth="1"/>
    <col min="8975" max="8975" width="11.42578125" style="87" customWidth="1"/>
    <col min="8976" max="8976" width="14.28515625" style="87" customWidth="1"/>
    <col min="8977" max="8977" width="5.7109375" style="87" customWidth="1"/>
    <col min="8978" max="8978" width="11.42578125" style="87" customWidth="1"/>
    <col min="8979" max="8979" width="17.28515625" style="87" customWidth="1"/>
    <col min="8980" max="8980" width="12.7109375" style="87" customWidth="1"/>
    <col min="8981" max="8981" width="11.42578125" style="87" customWidth="1"/>
    <col min="8982" max="8982" width="5.28515625" style="87" customWidth="1"/>
    <col min="8983" max="8983" width="11.42578125" style="87" customWidth="1"/>
    <col min="8984" max="8984" width="17" style="87" customWidth="1"/>
    <col min="8985" max="8985" width="6.28515625" style="87" customWidth="1"/>
    <col min="8986" max="8986" width="11.42578125" style="87" customWidth="1"/>
    <col min="8987" max="8987" width="14.28515625" style="87" customWidth="1"/>
    <col min="8988" max="8988" width="7.5703125" style="87" customWidth="1"/>
    <col min="8989" max="8989" width="11.42578125" style="87" customWidth="1"/>
    <col min="8990" max="8991" width="14.28515625" style="87" customWidth="1"/>
    <col min="8992" max="8992" width="20.85546875" style="87" customWidth="1"/>
    <col min="8993" max="8993" width="14.42578125" style="87" customWidth="1"/>
    <col min="8994" max="8994" width="15" style="87" customWidth="1"/>
    <col min="8995" max="8995" width="2.7109375" style="87" customWidth="1"/>
    <col min="8996" max="8996" width="11.7109375" style="87" customWidth="1"/>
    <col min="8997" max="8997" width="11.5703125" style="87" customWidth="1"/>
    <col min="8998" max="8998" width="2.28515625" style="87" customWidth="1"/>
    <col min="8999" max="8999" width="41" style="87" customWidth="1"/>
    <col min="9000" max="9000" width="14.28515625" style="87" customWidth="1"/>
    <col min="9001" max="9002" width="11.5703125" style="87" customWidth="1"/>
    <col min="9003" max="9003" width="21.85546875" style="87" customWidth="1"/>
    <col min="9004" max="9195" width="11.42578125" style="87"/>
    <col min="9196" max="9196" width="21.85546875" style="87" customWidth="1"/>
    <col min="9197" max="9197" width="13.85546875" style="87" customWidth="1"/>
    <col min="9198" max="9198" width="38.7109375" style="87" customWidth="1"/>
    <col min="9199" max="9199" width="3" style="87" bestFit="1" customWidth="1"/>
    <col min="9200" max="9200" width="32.28515625" style="87" customWidth="1"/>
    <col min="9201" max="9201" width="46.28515625" style="87" customWidth="1"/>
    <col min="9202" max="9202" width="19" style="87" customWidth="1"/>
    <col min="9203" max="9203" width="11.42578125" style="87" customWidth="1"/>
    <col min="9204" max="9204" width="17.7109375" style="87" customWidth="1"/>
    <col min="9205" max="9205" width="11.42578125" style="87" customWidth="1"/>
    <col min="9206" max="9206" width="22.28515625" style="87" customWidth="1"/>
    <col min="9207" max="9207" width="5.28515625" style="87" customWidth="1"/>
    <col min="9208" max="9208" width="36.28515625" style="87" customWidth="1"/>
    <col min="9209" max="9209" width="5.7109375" style="87" customWidth="1"/>
    <col min="9210" max="9210" width="11.42578125" style="87" customWidth="1"/>
    <col min="9211" max="9211" width="20.7109375" style="87" customWidth="1"/>
    <col min="9212" max="9212" width="4.85546875" style="87" customWidth="1"/>
    <col min="9213" max="9213" width="11.42578125" style="87" customWidth="1"/>
    <col min="9214" max="9214" width="24.7109375" style="87" customWidth="1"/>
    <col min="9215" max="9215" width="12.28515625" style="87" customWidth="1"/>
    <col min="9216" max="9216" width="11.42578125" style="87" customWidth="1"/>
    <col min="9217" max="9217" width="3.42578125" style="87" customWidth="1"/>
    <col min="9218" max="9218" width="11.42578125" style="87" customWidth="1"/>
    <col min="9219" max="9219" width="17.7109375" style="87" customWidth="1"/>
    <col min="9220" max="9220" width="3.42578125" style="87" customWidth="1"/>
    <col min="9221" max="9221" width="11.42578125" style="87" customWidth="1"/>
    <col min="9222" max="9222" width="23.7109375" style="87" customWidth="1"/>
    <col min="9223" max="9223" width="10" style="87" customWidth="1"/>
    <col min="9224" max="9224" width="11.42578125" style="87" customWidth="1"/>
    <col min="9225" max="9226" width="14.7109375" style="87" customWidth="1"/>
    <col min="9227" max="9227" width="12.85546875" style="87" customWidth="1"/>
    <col min="9228" max="9228" width="3.28515625" style="87" customWidth="1"/>
    <col min="9229" max="9229" width="30.28515625" style="87" customWidth="1"/>
    <col min="9230" max="9230" width="5" style="87" customWidth="1"/>
    <col min="9231" max="9231" width="11.42578125" style="87" customWidth="1"/>
    <col min="9232" max="9232" width="14.28515625" style="87" customWidth="1"/>
    <col min="9233" max="9233" width="5.7109375" style="87" customWidth="1"/>
    <col min="9234" max="9234" width="11.42578125" style="87" customWidth="1"/>
    <col min="9235" max="9235" width="17.28515625" style="87" customWidth="1"/>
    <col min="9236" max="9236" width="12.7109375" style="87" customWidth="1"/>
    <col min="9237" max="9237" width="11.42578125" style="87" customWidth="1"/>
    <col min="9238" max="9238" width="5.28515625" style="87" customWidth="1"/>
    <col min="9239" max="9239" width="11.42578125" style="87" customWidth="1"/>
    <col min="9240" max="9240" width="17" style="87" customWidth="1"/>
    <col min="9241" max="9241" width="6.28515625" style="87" customWidth="1"/>
    <col min="9242" max="9242" width="11.42578125" style="87" customWidth="1"/>
    <col min="9243" max="9243" width="14.28515625" style="87" customWidth="1"/>
    <col min="9244" max="9244" width="7.5703125" style="87" customWidth="1"/>
    <col min="9245" max="9245" width="11.42578125" style="87" customWidth="1"/>
    <col min="9246" max="9247" width="14.28515625" style="87" customWidth="1"/>
    <col min="9248" max="9248" width="20.85546875" style="87" customWidth="1"/>
    <col min="9249" max="9249" width="14.42578125" style="87" customWidth="1"/>
    <col min="9250" max="9250" width="15" style="87" customWidth="1"/>
    <col min="9251" max="9251" width="2.7109375" style="87" customWidth="1"/>
    <col min="9252" max="9252" width="11.7109375" style="87" customWidth="1"/>
    <col min="9253" max="9253" width="11.5703125" style="87" customWidth="1"/>
    <col min="9254" max="9254" width="2.28515625" style="87" customWidth="1"/>
    <col min="9255" max="9255" width="41" style="87" customWidth="1"/>
    <col min="9256" max="9256" width="14.28515625" style="87" customWidth="1"/>
    <col min="9257" max="9258" width="11.5703125" style="87" customWidth="1"/>
    <col min="9259" max="9259" width="21.85546875" style="87" customWidth="1"/>
    <col min="9260" max="9451" width="11.42578125" style="87"/>
    <col min="9452" max="9452" width="21.85546875" style="87" customWidth="1"/>
    <col min="9453" max="9453" width="13.85546875" style="87" customWidth="1"/>
    <col min="9454" max="9454" width="38.7109375" style="87" customWidth="1"/>
    <col min="9455" max="9455" width="3" style="87" bestFit="1" customWidth="1"/>
    <col min="9456" max="9456" width="32.28515625" style="87" customWidth="1"/>
    <col min="9457" max="9457" width="46.28515625" style="87" customWidth="1"/>
    <col min="9458" max="9458" width="19" style="87" customWidth="1"/>
    <col min="9459" max="9459" width="11.42578125" style="87" customWidth="1"/>
    <col min="9460" max="9460" width="17.7109375" style="87" customWidth="1"/>
    <col min="9461" max="9461" width="11.42578125" style="87" customWidth="1"/>
    <col min="9462" max="9462" width="22.28515625" style="87" customWidth="1"/>
    <col min="9463" max="9463" width="5.28515625" style="87" customWidth="1"/>
    <col min="9464" max="9464" width="36.28515625" style="87" customWidth="1"/>
    <col min="9465" max="9465" width="5.7109375" style="87" customWidth="1"/>
    <col min="9466" max="9466" width="11.42578125" style="87" customWidth="1"/>
    <col min="9467" max="9467" width="20.7109375" style="87" customWidth="1"/>
    <col min="9468" max="9468" width="4.85546875" style="87" customWidth="1"/>
    <col min="9469" max="9469" width="11.42578125" style="87" customWidth="1"/>
    <col min="9470" max="9470" width="24.7109375" style="87" customWidth="1"/>
    <col min="9471" max="9471" width="12.28515625" style="87" customWidth="1"/>
    <col min="9472" max="9472" width="11.42578125" style="87" customWidth="1"/>
    <col min="9473" max="9473" width="3.42578125" style="87" customWidth="1"/>
    <col min="9474" max="9474" width="11.42578125" style="87" customWidth="1"/>
    <col min="9475" max="9475" width="17.7109375" style="87" customWidth="1"/>
    <col min="9476" max="9476" width="3.42578125" style="87" customWidth="1"/>
    <col min="9477" max="9477" width="11.42578125" style="87" customWidth="1"/>
    <col min="9478" max="9478" width="23.7109375" style="87" customWidth="1"/>
    <col min="9479" max="9479" width="10" style="87" customWidth="1"/>
    <col min="9480" max="9480" width="11.42578125" style="87" customWidth="1"/>
    <col min="9481" max="9482" width="14.7109375" style="87" customWidth="1"/>
    <col min="9483" max="9483" width="12.85546875" style="87" customWidth="1"/>
    <col min="9484" max="9484" width="3.28515625" style="87" customWidth="1"/>
    <col min="9485" max="9485" width="30.28515625" style="87" customWidth="1"/>
    <col min="9486" max="9486" width="5" style="87" customWidth="1"/>
    <col min="9487" max="9487" width="11.42578125" style="87" customWidth="1"/>
    <col min="9488" max="9488" width="14.28515625" style="87" customWidth="1"/>
    <col min="9489" max="9489" width="5.7109375" style="87" customWidth="1"/>
    <col min="9490" max="9490" width="11.42578125" style="87" customWidth="1"/>
    <col min="9491" max="9491" width="17.28515625" style="87" customWidth="1"/>
    <col min="9492" max="9492" width="12.7109375" style="87" customWidth="1"/>
    <col min="9493" max="9493" width="11.42578125" style="87" customWidth="1"/>
    <col min="9494" max="9494" width="5.28515625" style="87" customWidth="1"/>
    <col min="9495" max="9495" width="11.42578125" style="87" customWidth="1"/>
    <col min="9496" max="9496" width="17" style="87" customWidth="1"/>
    <col min="9497" max="9497" width="6.28515625" style="87" customWidth="1"/>
    <col min="9498" max="9498" width="11.42578125" style="87" customWidth="1"/>
    <col min="9499" max="9499" width="14.28515625" style="87" customWidth="1"/>
    <col min="9500" max="9500" width="7.5703125" style="87" customWidth="1"/>
    <col min="9501" max="9501" width="11.42578125" style="87" customWidth="1"/>
    <col min="9502" max="9503" width="14.28515625" style="87" customWidth="1"/>
    <col min="9504" max="9504" width="20.85546875" style="87" customWidth="1"/>
    <col min="9505" max="9505" width="14.42578125" style="87" customWidth="1"/>
    <col min="9506" max="9506" width="15" style="87" customWidth="1"/>
    <col min="9507" max="9507" width="2.7109375" style="87" customWidth="1"/>
    <col min="9508" max="9508" width="11.7109375" style="87" customWidth="1"/>
    <col min="9509" max="9509" width="11.5703125" style="87" customWidth="1"/>
    <col min="9510" max="9510" width="2.28515625" style="87" customWidth="1"/>
    <col min="9511" max="9511" width="41" style="87" customWidth="1"/>
    <col min="9512" max="9512" width="14.28515625" style="87" customWidth="1"/>
    <col min="9513" max="9514" width="11.5703125" style="87" customWidth="1"/>
    <col min="9515" max="9515" width="21.85546875" style="87" customWidth="1"/>
    <col min="9516" max="9707" width="11.42578125" style="87"/>
    <col min="9708" max="9708" width="21.85546875" style="87" customWidth="1"/>
    <col min="9709" max="9709" width="13.85546875" style="87" customWidth="1"/>
    <col min="9710" max="9710" width="38.7109375" style="87" customWidth="1"/>
    <col min="9711" max="9711" width="3" style="87" bestFit="1" customWidth="1"/>
    <col min="9712" max="9712" width="32.28515625" style="87" customWidth="1"/>
    <col min="9713" max="9713" width="46.28515625" style="87" customWidth="1"/>
    <col min="9714" max="9714" width="19" style="87" customWidth="1"/>
    <col min="9715" max="9715" width="11.42578125" style="87" customWidth="1"/>
    <col min="9716" max="9716" width="17.7109375" style="87" customWidth="1"/>
    <col min="9717" max="9717" width="11.42578125" style="87" customWidth="1"/>
    <col min="9718" max="9718" width="22.28515625" style="87" customWidth="1"/>
    <col min="9719" max="9719" width="5.28515625" style="87" customWidth="1"/>
    <col min="9720" max="9720" width="36.28515625" style="87" customWidth="1"/>
    <col min="9721" max="9721" width="5.7109375" style="87" customWidth="1"/>
    <col min="9722" max="9722" width="11.42578125" style="87" customWidth="1"/>
    <col min="9723" max="9723" width="20.7109375" style="87" customWidth="1"/>
    <col min="9724" max="9724" width="4.85546875" style="87" customWidth="1"/>
    <col min="9725" max="9725" width="11.42578125" style="87" customWidth="1"/>
    <col min="9726" max="9726" width="24.7109375" style="87" customWidth="1"/>
    <col min="9727" max="9727" width="12.28515625" style="87" customWidth="1"/>
    <col min="9728" max="9728" width="11.42578125" style="87" customWidth="1"/>
    <col min="9729" max="9729" width="3.42578125" style="87" customWidth="1"/>
    <col min="9730" max="9730" width="11.42578125" style="87" customWidth="1"/>
    <col min="9731" max="9731" width="17.7109375" style="87" customWidth="1"/>
    <col min="9732" max="9732" width="3.42578125" style="87" customWidth="1"/>
    <col min="9733" max="9733" width="11.42578125" style="87" customWidth="1"/>
    <col min="9734" max="9734" width="23.7109375" style="87" customWidth="1"/>
    <col min="9735" max="9735" width="10" style="87" customWidth="1"/>
    <col min="9736" max="9736" width="11.42578125" style="87" customWidth="1"/>
    <col min="9737" max="9738" width="14.7109375" style="87" customWidth="1"/>
    <col min="9739" max="9739" width="12.85546875" style="87" customWidth="1"/>
    <col min="9740" max="9740" width="3.28515625" style="87" customWidth="1"/>
    <col min="9741" max="9741" width="30.28515625" style="87" customWidth="1"/>
    <col min="9742" max="9742" width="5" style="87" customWidth="1"/>
    <col min="9743" max="9743" width="11.42578125" style="87" customWidth="1"/>
    <col min="9744" max="9744" width="14.28515625" style="87" customWidth="1"/>
    <col min="9745" max="9745" width="5.7109375" style="87" customWidth="1"/>
    <col min="9746" max="9746" width="11.42578125" style="87" customWidth="1"/>
    <col min="9747" max="9747" width="17.28515625" style="87" customWidth="1"/>
    <col min="9748" max="9748" width="12.7109375" style="87" customWidth="1"/>
    <col min="9749" max="9749" width="11.42578125" style="87" customWidth="1"/>
    <col min="9750" max="9750" width="5.28515625" style="87" customWidth="1"/>
    <col min="9751" max="9751" width="11.42578125" style="87" customWidth="1"/>
    <col min="9752" max="9752" width="17" style="87" customWidth="1"/>
    <col min="9753" max="9753" width="6.28515625" style="87" customWidth="1"/>
    <col min="9754" max="9754" width="11.42578125" style="87" customWidth="1"/>
    <col min="9755" max="9755" width="14.28515625" style="87" customWidth="1"/>
    <col min="9756" max="9756" width="7.5703125" style="87" customWidth="1"/>
    <col min="9757" max="9757" width="11.42578125" style="87" customWidth="1"/>
    <col min="9758" max="9759" width="14.28515625" style="87" customWidth="1"/>
    <col min="9760" max="9760" width="20.85546875" style="87" customWidth="1"/>
    <col min="9761" max="9761" width="14.42578125" style="87" customWidth="1"/>
    <col min="9762" max="9762" width="15" style="87" customWidth="1"/>
    <col min="9763" max="9763" width="2.7109375" style="87" customWidth="1"/>
    <col min="9764" max="9764" width="11.7109375" style="87" customWidth="1"/>
    <col min="9765" max="9765" width="11.5703125" style="87" customWidth="1"/>
    <col min="9766" max="9766" width="2.28515625" style="87" customWidth="1"/>
    <col min="9767" max="9767" width="41" style="87" customWidth="1"/>
    <col min="9768" max="9768" width="14.28515625" style="87" customWidth="1"/>
    <col min="9769" max="9770" width="11.5703125" style="87" customWidth="1"/>
    <col min="9771" max="9771" width="21.85546875" style="87" customWidth="1"/>
    <col min="9772" max="9963" width="11.42578125" style="87"/>
    <col min="9964" max="9964" width="21.85546875" style="87" customWidth="1"/>
    <col min="9965" max="9965" width="13.85546875" style="87" customWidth="1"/>
    <col min="9966" max="9966" width="38.7109375" style="87" customWidth="1"/>
    <col min="9967" max="9967" width="3" style="87" bestFit="1" customWidth="1"/>
    <col min="9968" max="9968" width="32.28515625" style="87" customWidth="1"/>
    <col min="9969" max="9969" width="46.28515625" style="87" customWidth="1"/>
    <col min="9970" max="9970" width="19" style="87" customWidth="1"/>
    <col min="9971" max="9971" width="11.42578125" style="87" customWidth="1"/>
    <col min="9972" max="9972" width="17.7109375" style="87" customWidth="1"/>
    <col min="9973" max="9973" width="11.42578125" style="87" customWidth="1"/>
    <col min="9974" max="9974" width="22.28515625" style="87" customWidth="1"/>
    <col min="9975" max="9975" width="5.28515625" style="87" customWidth="1"/>
    <col min="9976" max="9976" width="36.28515625" style="87" customWidth="1"/>
    <col min="9977" max="9977" width="5.7109375" style="87" customWidth="1"/>
    <col min="9978" max="9978" width="11.42578125" style="87" customWidth="1"/>
    <col min="9979" max="9979" width="20.7109375" style="87" customWidth="1"/>
    <col min="9980" max="9980" width="4.85546875" style="87" customWidth="1"/>
    <col min="9981" max="9981" width="11.42578125" style="87" customWidth="1"/>
    <col min="9982" max="9982" width="24.7109375" style="87" customWidth="1"/>
    <col min="9983" max="9983" width="12.28515625" style="87" customWidth="1"/>
    <col min="9984" max="9984" width="11.42578125" style="87" customWidth="1"/>
    <col min="9985" max="9985" width="3.42578125" style="87" customWidth="1"/>
    <col min="9986" max="9986" width="11.42578125" style="87" customWidth="1"/>
    <col min="9987" max="9987" width="17.7109375" style="87" customWidth="1"/>
    <col min="9988" max="9988" width="3.42578125" style="87" customWidth="1"/>
    <col min="9989" max="9989" width="11.42578125" style="87" customWidth="1"/>
    <col min="9990" max="9990" width="23.7109375" style="87" customWidth="1"/>
    <col min="9991" max="9991" width="10" style="87" customWidth="1"/>
    <col min="9992" max="9992" width="11.42578125" style="87" customWidth="1"/>
    <col min="9993" max="9994" width="14.7109375" style="87" customWidth="1"/>
    <col min="9995" max="9995" width="12.85546875" style="87" customWidth="1"/>
    <col min="9996" max="9996" width="3.28515625" style="87" customWidth="1"/>
    <col min="9997" max="9997" width="30.28515625" style="87" customWidth="1"/>
    <col min="9998" max="9998" width="5" style="87" customWidth="1"/>
    <col min="9999" max="9999" width="11.42578125" style="87" customWidth="1"/>
    <col min="10000" max="10000" width="14.28515625" style="87" customWidth="1"/>
    <col min="10001" max="10001" width="5.7109375" style="87" customWidth="1"/>
    <col min="10002" max="10002" width="11.42578125" style="87" customWidth="1"/>
    <col min="10003" max="10003" width="17.28515625" style="87" customWidth="1"/>
    <col min="10004" max="10004" width="12.7109375" style="87" customWidth="1"/>
    <col min="10005" max="10005" width="11.42578125" style="87" customWidth="1"/>
    <col min="10006" max="10006" width="5.28515625" style="87" customWidth="1"/>
    <col min="10007" max="10007" width="11.42578125" style="87" customWidth="1"/>
    <col min="10008" max="10008" width="17" style="87" customWidth="1"/>
    <col min="10009" max="10009" width="6.28515625" style="87" customWidth="1"/>
    <col min="10010" max="10010" width="11.42578125" style="87" customWidth="1"/>
    <col min="10011" max="10011" width="14.28515625" style="87" customWidth="1"/>
    <col min="10012" max="10012" width="7.5703125" style="87" customWidth="1"/>
    <col min="10013" max="10013" width="11.42578125" style="87" customWidth="1"/>
    <col min="10014" max="10015" width="14.28515625" style="87" customWidth="1"/>
    <col min="10016" max="10016" width="20.85546875" style="87" customWidth="1"/>
    <col min="10017" max="10017" width="14.42578125" style="87" customWidth="1"/>
    <col min="10018" max="10018" width="15" style="87" customWidth="1"/>
    <col min="10019" max="10019" width="2.7109375" style="87" customWidth="1"/>
    <col min="10020" max="10020" width="11.7109375" style="87" customWidth="1"/>
    <col min="10021" max="10021" width="11.5703125" style="87" customWidth="1"/>
    <col min="10022" max="10022" width="2.28515625" style="87" customWidth="1"/>
    <col min="10023" max="10023" width="41" style="87" customWidth="1"/>
    <col min="10024" max="10024" width="14.28515625" style="87" customWidth="1"/>
    <col min="10025" max="10026" width="11.5703125" style="87" customWidth="1"/>
    <col min="10027" max="10027" width="21.85546875" style="87" customWidth="1"/>
    <col min="10028" max="10219" width="11.42578125" style="87"/>
    <col min="10220" max="10220" width="21.85546875" style="87" customWidth="1"/>
    <col min="10221" max="10221" width="13.85546875" style="87" customWidth="1"/>
    <col min="10222" max="10222" width="38.7109375" style="87" customWidth="1"/>
    <col min="10223" max="10223" width="3" style="87" bestFit="1" customWidth="1"/>
    <col min="10224" max="10224" width="32.28515625" style="87" customWidth="1"/>
    <col min="10225" max="10225" width="46.28515625" style="87" customWidth="1"/>
    <col min="10226" max="10226" width="19" style="87" customWidth="1"/>
    <col min="10227" max="10227" width="11.42578125" style="87" customWidth="1"/>
    <col min="10228" max="10228" width="17.7109375" style="87" customWidth="1"/>
    <col min="10229" max="10229" width="11.42578125" style="87" customWidth="1"/>
    <col min="10230" max="10230" width="22.28515625" style="87" customWidth="1"/>
    <col min="10231" max="10231" width="5.28515625" style="87" customWidth="1"/>
    <col min="10232" max="10232" width="36.28515625" style="87" customWidth="1"/>
    <col min="10233" max="10233" width="5.7109375" style="87" customWidth="1"/>
    <col min="10234" max="10234" width="11.42578125" style="87" customWidth="1"/>
    <col min="10235" max="10235" width="20.7109375" style="87" customWidth="1"/>
    <col min="10236" max="10236" width="4.85546875" style="87" customWidth="1"/>
    <col min="10237" max="10237" width="11.42578125" style="87" customWidth="1"/>
    <col min="10238" max="10238" width="24.7109375" style="87" customWidth="1"/>
    <col min="10239" max="10239" width="12.28515625" style="87" customWidth="1"/>
    <col min="10240" max="10240" width="11.42578125" style="87" customWidth="1"/>
    <col min="10241" max="10241" width="3.42578125" style="87" customWidth="1"/>
    <col min="10242" max="10242" width="11.42578125" style="87" customWidth="1"/>
    <col min="10243" max="10243" width="17.7109375" style="87" customWidth="1"/>
    <col min="10244" max="10244" width="3.42578125" style="87" customWidth="1"/>
    <col min="10245" max="10245" width="11.42578125" style="87" customWidth="1"/>
    <col min="10246" max="10246" width="23.7109375" style="87" customWidth="1"/>
    <col min="10247" max="10247" width="10" style="87" customWidth="1"/>
    <col min="10248" max="10248" width="11.42578125" style="87" customWidth="1"/>
    <col min="10249" max="10250" width="14.7109375" style="87" customWidth="1"/>
    <col min="10251" max="10251" width="12.85546875" style="87" customWidth="1"/>
    <col min="10252" max="10252" width="3.28515625" style="87" customWidth="1"/>
    <col min="10253" max="10253" width="30.28515625" style="87" customWidth="1"/>
    <col min="10254" max="10254" width="5" style="87" customWidth="1"/>
    <col min="10255" max="10255" width="11.42578125" style="87" customWidth="1"/>
    <col min="10256" max="10256" width="14.28515625" style="87" customWidth="1"/>
    <col min="10257" max="10257" width="5.7109375" style="87" customWidth="1"/>
    <col min="10258" max="10258" width="11.42578125" style="87" customWidth="1"/>
    <col min="10259" max="10259" width="17.28515625" style="87" customWidth="1"/>
    <col min="10260" max="10260" width="12.7109375" style="87" customWidth="1"/>
    <col min="10261" max="10261" width="11.42578125" style="87" customWidth="1"/>
    <col min="10262" max="10262" width="5.28515625" style="87" customWidth="1"/>
    <col min="10263" max="10263" width="11.42578125" style="87" customWidth="1"/>
    <col min="10264" max="10264" width="17" style="87" customWidth="1"/>
    <col min="10265" max="10265" width="6.28515625" style="87" customWidth="1"/>
    <col min="10266" max="10266" width="11.42578125" style="87" customWidth="1"/>
    <col min="10267" max="10267" width="14.28515625" style="87" customWidth="1"/>
    <col min="10268" max="10268" width="7.5703125" style="87" customWidth="1"/>
    <col min="10269" max="10269" width="11.42578125" style="87" customWidth="1"/>
    <col min="10270" max="10271" width="14.28515625" style="87" customWidth="1"/>
    <col min="10272" max="10272" width="20.85546875" style="87" customWidth="1"/>
    <col min="10273" max="10273" width="14.42578125" style="87" customWidth="1"/>
    <col min="10274" max="10274" width="15" style="87" customWidth="1"/>
    <col min="10275" max="10275" width="2.7109375" style="87" customWidth="1"/>
    <col min="10276" max="10276" width="11.7109375" style="87" customWidth="1"/>
    <col min="10277" max="10277" width="11.5703125" style="87" customWidth="1"/>
    <col min="10278" max="10278" width="2.28515625" style="87" customWidth="1"/>
    <col min="10279" max="10279" width="41" style="87" customWidth="1"/>
    <col min="10280" max="10280" width="14.28515625" style="87" customWidth="1"/>
    <col min="10281" max="10282" width="11.5703125" style="87" customWidth="1"/>
    <col min="10283" max="10283" width="21.85546875" style="87" customWidth="1"/>
    <col min="10284" max="10475" width="11.42578125" style="87"/>
    <col min="10476" max="10476" width="21.85546875" style="87" customWidth="1"/>
    <col min="10477" max="10477" width="13.85546875" style="87" customWidth="1"/>
    <col min="10478" max="10478" width="38.7109375" style="87" customWidth="1"/>
    <col min="10479" max="10479" width="3" style="87" bestFit="1" customWidth="1"/>
    <col min="10480" max="10480" width="32.28515625" style="87" customWidth="1"/>
    <col min="10481" max="10481" width="46.28515625" style="87" customWidth="1"/>
    <col min="10482" max="10482" width="19" style="87" customWidth="1"/>
    <col min="10483" max="10483" width="11.42578125" style="87" customWidth="1"/>
    <col min="10484" max="10484" width="17.7109375" style="87" customWidth="1"/>
    <col min="10485" max="10485" width="11.42578125" style="87" customWidth="1"/>
    <col min="10486" max="10486" width="22.28515625" style="87" customWidth="1"/>
    <col min="10487" max="10487" width="5.28515625" style="87" customWidth="1"/>
    <col min="10488" max="10488" width="36.28515625" style="87" customWidth="1"/>
    <col min="10489" max="10489" width="5.7109375" style="87" customWidth="1"/>
    <col min="10490" max="10490" width="11.42578125" style="87" customWidth="1"/>
    <col min="10491" max="10491" width="20.7109375" style="87" customWidth="1"/>
    <col min="10492" max="10492" width="4.85546875" style="87" customWidth="1"/>
    <col min="10493" max="10493" width="11.42578125" style="87" customWidth="1"/>
    <col min="10494" max="10494" width="24.7109375" style="87" customWidth="1"/>
    <col min="10495" max="10495" width="12.28515625" style="87" customWidth="1"/>
    <col min="10496" max="10496" width="11.42578125" style="87" customWidth="1"/>
    <col min="10497" max="10497" width="3.42578125" style="87" customWidth="1"/>
    <col min="10498" max="10498" width="11.42578125" style="87" customWidth="1"/>
    <col min="10499" max="10499" width="17.7109375" style="87" customWidth="1"/>
    <col min="10500" max="10500" width="3.42578125" style="87" customWidth="1"/>
    <col min="10501" max="10501" width="11.42578125" style="87" customWidth="1"/>
    <col min="10502" max="10502" width="23.7109375" style="87" customWidth="1"/>
    <col min="10503" max="10503" width="10" style="87" customWidth="1"/>
    <col min="10504" max="10504" width="11.42578125" style="87" customWidth="1"/>
    <col min="10505" max="10506" width="14.7109375" style="87" customWidth="1"/>
    <col min="10507" max="10507" width="12.85546875" style="87" customWidth="1"/>
    <col min="10508" max="10508" width="3.28515625" style="87" customWidth="1"/>
    <col min="10509" max="10509" width="30.28515625" style="87" customWidth="1"/>
    <col min="10510" max="10510" width="5" style="87" customWidth="1"/>
    <col min="10511" max="10511" width="11.42578125" style="87" customWidth="1"/>
    <col min="10512" max="10512" width="14.28515625" style="87" customWidth="1"/>
    <col min="10513" max="10513" width="5.7109375" style="87" customWidth="1"/>
    <col min="10514" max="10514" width="11.42578125" style="87" customWidth="1"/>
    <col min="10515" max="10515" width="17.28515625" style="87" customWidth="1"/>
    <col min="10516" max="10516" width="12.7109375" style="87" customWidth="1"/>
    <col min="10517" max="10517" width="11.42578125" style="87" customWidth="1"/>
    <col min="10518" max="10518" width="5.28515625" style="87" customWidth="1"/>
    <col min="10519" max="10519" width="11.42578125" style="87" customWidth="1"/>
    <col min="10520" max="10520" width="17" style="87" customWidth="1"/>
    <col min="10521" max="10521" width="6.28515625" style="87" customWidth="1"/>
    <col min="10522" max="10522" width="11.42578125" style="87" customWidth="1"/>
    <col min="10523" max="10523" width="14.28515625" style="87" customWidth="1"/>
    <col min="10524" max="10524" width="7.5703125" style="87" customWidth="1"/>
    <col min="10525" max="10525" width="11.42578125" style="87" customWidth="1"/>
    <col min="10526" max="10527" width="14.28515625" style="87" customWidth="1"/>
    <col min="10528" max="10528" width="20.85546875" style="87" customWidth="1"/>
    <col min="10529" max="10529" width="14.42578125" style="87" customWidth="1"/>
    <col min="10530" max="10530" width="15" style="87" customWidth="1"/>
    <col min="10531" max="10531" width="2.7109375" style="87" customWidth="1"/>
    <col min="10532" max="10532" width="11.7109375" style="87" customWidth="1"/>
    <col min="10533" max="10533" width="11.5703125" style="87" customWidth="1"/>
    <col min="10534" max="10534" width="2.28515625" style="87" customWidth="1"/>
    <col min="10535" max="10535" width="41" style="87" customWidth="1"/>
    <col min="10536" max="10536" width="14.28515625" style="87" customWidth="1"/>
    <col min="10537" max="10538" width="11.5703125" style="87" customWidth="1"/>
    <col min="10539" max="10539" width="21.85546875" style="87" customWidth="1"/>
    <col min="10540" max="10731" width="11.42578125" style="87"/>
    <col min="10732" max="10732" width="21.85546875" style="87" customWidth="1"/>
    <col min="10733" max="10733" width="13.85546875" style="87" customWidth="1"/>
    <col min="10734" max="10734" width="38.7109375" style="87" customWidth="1"/>
    <col min="10735" max="10735" width="3" style="87" bestFit="1" customWidth="1"/>
    <col min="10736" max="10736" width="32.28515625" style="87" customWidth="1"/>
    <col min="10737" max="10737" width="46.28515625" style="87" customWidth="1"/>
    <col min="10738" max="10738" width="19" style="87" customWidth="1"/>
    <col min="10739" max="10739" width="11.42578125" style="87" customWidth="1"/>
    <col min="10740" max="10740" width="17.7109375" style="87" customWidth="1"/>
    <col min="10741" max="10741" width="11.42578125" style="87" customWidth="1"/>
    <col min="10742" max="10742" width="22.28515625" style="87" customWidth="1"/>
    <col min="10743" max="10743" width="5.28515625" style="87" customWidth="1"/>
    <col min="10744" max="10744" width="36.28515625" style="87" customWidth="1"/>
    <col min="10745" max="10745" width="5.7109375" style="87" customWidth="1"/>
    <col min="10746" max="10746" width="11.42578125" style="87" customWidth="1"/>
    <col min="10747" max="10747" width="20.7109375" style="87" customWidth="1"/>
    <col min="10748" max="10748" width="4.85546875" style="87" customWidth="1"/>
    <col min="10749" max="10749" width="11.42578125" style="87" customWidth="1"/>
    <col min="10750" max="10750" width="24.7109375" style="87" customWidth="1"/>
    <col min="10751" max="10751" width="12.28515625" style="87" customWidth="1"/>
    <col min="10752" max="10752" width="11.42578125" style="87" customWidth="1"/>
    <col min="10753" max="10753" width="3.42578125" style="87" customWidth="1"/>
    <col min="10754" max="10754" width="11.42578125" style="87" customWidth="1"/>
    <col min="10755" max="10755" width="17.7109375" style="87" customWidth="1"/>
    <col min="10756" max="10756" width="3.42578125" style="87" customWidth="1"/>
    <col min="10757" max="10757" width="11.42578125" style="87" customWidth="1"/>
    <col min="10758" max="10758" width="23.7109375" style="87" customWidth="1"/>
    <col min="10759" max="10759" width="10" style="87" customWidth="1"/>
    <col min="10760" max="10760" width="11.42578125" style="87" customWidth="1"/>
    <col min="10761" max="10762" width="14.7109375" style="87" customWidth="1"/>
    <col min="10763" max="10763" width="12.85546875" style="87" customWidth="1"/>
    <col min="10764" max="10764" width="3.28515625" style="87" customWidth="1"/>
    <col min="10765" max="10765" width="30.28515625" style="87" customWidth="1"/>
    <col min="10766" max="10766" width="5" style="87" customWidth="1"/>
    <col min="10767" max="10767" width="11.42578125" style="87" customWidth="1"/>
    <col min="10768" max="10768" width="14.28515625" style="87" customWidth="1"/>
    <col min="10769" max="10769" width="5.7109375" style="87" customWidth="1"/>
    <col min="10770" max="10770" width="11.42578125" style="87" customWidth="1"/>
    <col min="10771" max="10771" width="17.28515625" style="87" customWidth="1"/>
    <col min="10772" max="10772" width="12.7109375" style="87" customWidth="1"/>
    <col min="10773" max="10773" width="11.42578125" style="87" customWidth="1"/>
    <col min="10774" max="10774" width="5.28515625" style="87" customWidth="1"/>
    <col min="10775" max="10775" width="11.42578125" style="87" customWidth="1"/>
    <col min="10776" max="10776" width="17" style="87" customWidth="1"/>
    <col min="10777" max="10777" width="6.28515625" style="87" customWidth="1"/>
    <col min="10778" max="10778" width="11.42578125" style="87" customWidth="1"/>
    <col min="10779" max="10779" width="14.28515625" style="87" customWidth="1"/>
    <col min="10780" max="10780" width="7.5703125" style="87" customWidth="1"/>
    <col min="10781" max="10781" width="11.42578125" style="87" customWidth="1"/>
    <col min="10782" max="10783" width="14.28515625" style="87" customWidth="1"/>
    <col min="10784" max="10784" width="20.85546875" style="87" customWidth="1"/>
    <col min="10785" max="10785" width="14.42578125" style="87" customWidth="1"/>
    <col min="10786" max="10786" width="15" style="87" customWidth="1"/>
    <col min="10787" max="10787" width="2.7109375" style="87" customWidth="1"/>
    <col min="10788" max="10788" width="11.7109375" style="87" customWidth="1"/>
    <col min="10789" max="10789" width="11.5703125" style="87" customWidth="1"/>
    <col min="10790" max="10790" width="2.28515625" style="87" customWidth="1"/>
    <col min="10791" max="10791" width="41" style="87" customWidth="1"/>
    <col min="10792" max="10792" width="14.28515625" style="87" customWidth="1"/>
    <col min="10793" max="10794" width="11.5703125" style="87" customWidth="1"/>
    <col min="10795" max="10795" width="21.85546875" style="87" customWidth="1"/>
    <col min="10796" max="10987" width="11.42578125" style="87"/>
    <col min="10988" max="10988" width="21.85546875" style="87" customWidth="1"/>
    <col min="10989" max="10989" width="13.85546875" style="87" customWidth="1"/>
    <col min="10990" max="10990" width="38.7109375" style="87" customWidth="1"/>
    <col min="10991" max="10991" width="3" style="87" bestFit="1" customWidth="1"/>
    <col min="10992" max="10992" width="32.28515625" style="87" customWidth="1"/>
    <col min="10993" max="10993" width="46.28515625" style="87" customWidth="1"/>
    <col min="10994" max="10994" width="19" style="87" customWidth="1"/>
    <col min="10995" max="10995" width="11.42578125" style="87" customWidth="1"/>
    <col min="10996" max="10996" width="17.7109375" style="87" customWidth="1"/>
    <col min="10997" max="10997" width="11.42578125" style="87" customWidth="1"/>
    <col min="10998" max="10998" width="22.28515625" style="87" customWidth="1"/>
    <col min="10999" max="10999" width="5.28515625" style="87" customWidth="1"/>
    <col min="11000" max="11000" width="36.28515625" style="87" customWidth="1"/>
    <col min="11001" max="11001" width="5.7109375" style="87" customWidth="1"/>
    <col min="11002" max="11002" width="11.42578125" style="87" customWidth="1"/>
    <col min="11003" max="11003" width="20.7109375" style="87" customWidth="1"/>
    <col min="11004" max="11004" width="4.85546875" style="87" customWidth="1"/>
    <col min="11005" max="11005" width="11.42578125" style="87" customWidth="1"/>
    <col min="11006" max="11006" width="24.7109375" style="87" customWidth="1"/>
    <col min="11007" max="11007" width="12.28515625" style="87" customWidth="1"/>
    <col min="11008" max="11008" width="11.42578125" style="87" customWidth="1"/>
    <col min="11009" max="11009" width="3.42578125" style="87" customWidth="1"/>
    <col min="11010" max="11010" width="11.42578125" style="87" customWidth="1"/>
    <col min="11011" max="11011" width="17.7109375" style="87" customWidth="1"/>
    <col min="11012" max="11012" width="3.42578125" style="87" customWidth="1"/>
    <col min="11013" max="11013" width="11.42578125" style="87" customWidth="1"/>
    <col min="11014" max="11014" width="23.7109375" style="87" customWidth="1"/>
    <col min="11015" max="11015" width="10" style="87" customWidth="1"/>
    <col min="11016" max="11016" width="11.42578125" style="87" customWidth="1"/>
    <col min="11017" max="11018" width="14.7109375" style="87" customWidth="1"/>
    <col min="11019" max="11019" width="12.85546875" style="87" customWidth="1"/>
    <col min="11020" max="11020" width="3.28515625" style="87" customWidth="1"/>
    <col min="11021" max="11021" width="30.28515625" style="87" customWidth="1"/>
    <col min="11022" max="11022" width="5" style="87" customWidth="1"/>
    <col min="11023" max="11023" width="11.42578125" style="87" customWidth="1"/>
    <col min="11024" max="11024" width="14.28515625" style="87" customWidth="1"/>
    <col min="11025" max="11025" width="5.7109375" style="87" customWidth="1"/>
    <col min="11026" max="11026" width="11.42578125" style="87" customWidth="1"/>
    <col min="11027" max="11027" width="17.28515625" style="87" customWidth="1"/>
    <col min="11028" max="11028" width="12.7109375" style="87" customWidth="1"/>
    <col min="11029" max="11029" width="11.42578125" style="87" customWidth="1"/>
    <col min="11030" max="11030" width="5.28515625" style="87" customWidth="1"/>
    <col min="11031" max="11031" width="11.42578125" style="87" customWidth="1"/>
    <col min="11032" max="11032" width="17" style="87" customWidth="1"/>
    <col min="11033" max="11033" width="6.28515625" style="87" customWidth="1"/>
    <col min="11034" max="11034" width="11.42578125" style="87" customWidth="1"/>
    <col min="11035" max="11035" width="14.28515625" style="87" customWidth="1"/>
    <col min="11036" max="11036" width="7.5703125" style="87" customWidth="1"/>
    <col min="11037" max="11037" width="11.42578125" style="87" customWidth="1"/>
    <col min="11038" max="11039" width="14.28515625" style="87" customWidth="1"/>
    <col min="11040" max="11040" width="20.85546875" style="87" customWidth="1"/>
    <col min="11041" max="11041" width="14.42578125" style="87" customWidth="1"/>
    <col min="11042" max="11042" width="15" style="87" customWidth="1"/>
    <col min="11043" max="11043" width="2.7109375" style="87" customWidth="1"/>
    <col min="11044" max="11044" width="11.7109375" style="87" customWidth="1"/>
    <col min="11045" max="11045" width="11.5703125" style="87" customWidth="1"/>
    <col min="11046" max="11046" width="2.28515625" style="87" customWidth="1"/>
    <col min="11047" max="11047" width="41" style="87" customWidth="1"/>
    <col min="11048" max="11048" width="14.28515625" style="87" customWidth="1"/>
    <col min="11049" max="11050" width="11.5703125" style="87" customWidth="1"/>
    <col min="11051" max="11051" width="21.85546875" style="87" customWidth="1"/>
    <col min="11052" max="11243" width="11.42578125" style="87"/>
    <col min="11244" max="11244" width="21.85546875" style="87" customWidth="1"/>
    <col min="11245" max="11245" width="13.85546875" style="87" customWidth="1"/>
    <col min="11246" max="11246" width="38.7109375" style="87" customWidth="1"/>
    <col min="11247" max="11247" width="3" style="87" bestFit="1" customWidth="1"/>
    <col min="11248" max="11248" width="32.28515625" style="87" customWidth="1"/>
    <col min="11249" max="11249" width="46.28515625" style="87" customWidth="1"/>
    <col min="11250" max="11250" width="19" style="87" customWidth="1"/>
    <col min="11251" max="11251" width="11.42578125" style="87" customWidth="1"/>
    <col min="11252" max="11252" width="17.7109375" style="87" customWidth="1"/>
    <col min="11253" max="11253" width="11.42578125" style="87" customWidth="1"/>
    <col min="11254" max="11254" width="22.28515625" style="87" customWidth="1"/>
    <col min="11255" max="11255" width="5.28515625" style="87" customWidth="1"/>
    <col min="11256" max="11256" width="36.28515625" style="87" customWidth="1"/>
    <col min="11257" max="11257" width="5.7109375" style="87" customWidth="1"/>
    <col min="11258" max="11258" width="11.42578125" style="87" customWidth="1"/>
    <col min="11259" max="11259" width="20.7109375" style="87" customWidth="1"/>
    <col min="11260" max="11260" width="4.85546875" style="87" customWidth="1"/>
    <col min="11261" max="11261" width="11.42578125" style="87" customWidth="1"/>
    <col min="11262" max="11262" width="24.7109375" style="87" customWidth="1"/>
    <col min="11263" max="11263" width="12.28515625" style="87" customWidth="1"/>
    <col min="11264" max="11264" width="11.42578125" style="87" customWidth="1"/>
    <col min="11265" max="11265" width="3.42578125" style="87" customWidth="1"/>
    <col min="11266" max="11266" width="11.42578125" style="87" customWidth="1"/>
    <col min="11267" max="11267" width="17.7109375" style="87" customWidth="1"/>
    <col min="11268" max="11268" width="3.42578125" style="87" customWidth="1"/>
    <col min="11269" max="11269" width="11.42578125" style="87" customWidth="1"/>
    <col min="11270" max="11270" width="23.7109375" style="87" customWidth="1"/>
    <col min="11271" max="11271" width="10" style="87" customWidth="1"/>
    <col min="11272" max="11272" width="11.42578125" style="87" customWidth="1"/>
    <col min="11273" max="11274" width="14.7109375" style="87" customWidth="1"/>
    <col min="11275" max="11275" width="12.85546875" style="87" customWidth="1"/>
    <col min="11276" max="11276" width="3.28515625" style="87" customWidth="1"/>
    <col min="11277" max="11277" width="30.28515625" style="87" customWidth="1"/>
    <col min="11278" max="11278" width="5" style="87" customWidth="1"/>
    <col min="11279" max="11279" width="11.42578125" style="87" customWidth="1"/>
    <col min="11280" max="11280" width="14.28515625" style="87" customWidth="1"/>
    <col min="11281" max="11281" width="5.7109375" style="87" customWidth="1"/>
    <col min="11282" max="11282" width="11.42578125" style="87" customWidth="1"/>
    <col min="11283" max="11283" width="17.28515625" style="87" customWidth="1"/>
    <col min="11284" max="11284" width="12.7109375" style="87" customWidth="1"/>
    <col min="11285" max="11285" width="11.42578125" style="87" customWidth="1"/>
    <col min="11286" max="11286" width="5.28515625" style="87" customWidth="1"/>
    <col min="11287" max="11287" width="11.42578125" style="87" customWidth="1"/>
    <col min="11288" max="11288" width="17" style="87" customWidth="1"/>
    <col min="11289" max="11289" width="6.28515625" style="87" customWidth="1"/>
    <col min="11290" max="11290" width="11.42578125" style="87" customWidth="1"/>
    <col min="11291" max="11291" width="14.28515625" style="87" customWidth="1"/>
    <col min="11292" max="11292" width="7.5703125" style="87" customWidth="1"/>
    <col min="11293" max="11293" width="11.42578125" style="87" customWidth="1"/>
    <col min="11294" max="11295" width="14.28515625" style="87" customWidth="1"/>
    <col min="11296" max="11296" width="20.85546875" style="87" customWidth="1"/>
    <col min="11297" max="11297" width="14.42578125" style="87" customWidth="1"/>
    <col min="11298" max="11298" width="15" style="87" customWidth="1"/>
    <col min="11299" max="11299" width="2.7109375" style="87" customWidth="1"/>
    <col min="11300" max="11300" width="11.7109375" style="87" customWidth="1"/>
    <col min="11301" max="11301" width="11.5703125" style="87" customWidth="1"/>
    <col min="11302" max="11302" width="2.28515625" style="87" customWidth="1"/>
    <col min="11303" max="11303" width="41" style="87" customWidth="1"/>
    <col min="11304" max="11304" width="14.28515625" style="87" customWidth="1"/>
    <col min="11305" max="11306" width="11.5703125" style="87" customWidth="1"/>
    <col min="11307" max="11307" width="21.85546875" style="87" customWidth="1"/>
    <col min="11308" max="11499" width="11.42578125" style="87"/>
    <col min="11500" max="11500" width="21.85546875" style="87" customWidth="1"/>
    <col min="11501" max="11501" width="13.85546875" style="87" customWidth="1"/>
    <col min="11502" max="11502" width="38.7109375" style="87" customWidth="1"/>
    <col min="11503" max="11503" width="3" style="87" bestFit="1" customWidth="1"/>
    <col min="11504" max="11504" width="32.28515625" style="87" customWidth="1"/>
    <col min="11505" max="11505" width="46.28515625" style="87" customWidth="1"/>
    <col min="11506" max="11506" width="19" style="87" customWidth="1"/>
    <col min="11507" max="11507" width="11.42578125" style="87" customWidth="1"/>
    <col min="11508" max="11508" width="17.7109375" style="87" customWidth="1"/>
    <col min="11509" max="11509" width="11.42578125" style="87" customWidth="1"/>
    <col min="11510" max="11510" width="22.28515625" style="87" customWidth="1"/>
    <col min="11511" max="11511" width="5.28515625" style="87" customWidth="1"/>
    <col min="11512" max="11512" width="36.28515625" style="87" customWidth="1"/>
    <col min="11513" max="11513" width="5.7109375" style="87" customWidth="1"/>
    <col min="11514" max="11514" width="11.42578125" style="87" customWidth="1"/>
    <col min="11515" max="11515" width="20.7109375" style="87" customWidth="1"/>
    <col min="11516" max="11516" width="4.85546875" style="87" customWidth="1"/>
    <col min="11517" max="11517" width="11.42578125" style="87" customWidth="1"/>
    <col min="11518" max="11518" width="24.7109375" style="87" customWidth="1"/>
    <col min="11519" max="11519" width="12.28515625" style="87" customWidth="1"/>
    <col min="11520" max="11520" width="11.42578125" style="87" customWidth="1"/>
    <col min="11521" max="11521" width="3.42578125" style="87" customWidth="1"/>
    <col min="11522" max="11522" width="11.42578125" style="87" customWidth="1"/>
    <col min="11523" max="11523" width="17.7109375" style="87" customWidth="1"/>
    <col min="11524" max="11524" width="3.42578125" style="87" customWidth="1"/>
    <col min="11525" max="11525" width="11.42578125" style="87" customWidth="1"/>
    <col min="11526" max="11526" width="23.7109375" style="87" customWidth="1"/>
    <col min="11527" max="11527" width="10" style="87" customWidth="1"/>
    <col min="11528" max="11528" width="11.42578125" style="87" customWidth="1"/>
    <col min="11529" max="11530" width="14.7109375" style="87" customWidth="1"/>
    <col min="11531" max="11531" width="12.85546875" style="87" customWidth="1"/>
    <col min="11532" max="11532" width="3.28515625" style="87" customWidth="1"/>
    <col min="11533" max="11533" width="30.28515625" style="87" customWidth="1"/>
    <col min="11534" max="11534" width="5" style="87" customWidth="1"/>
    <col min="11535" max="11535" width="11.42578125" style="87" customWidth="1"/>
    <col min="11536" max="11536" width="14.28515625" style="87" customWidth="1"/>
    <col min="11537" max="11537" width="5.7109375" style="87" customWidth="1"/>
    <col min="11538" max="11538" width="11.42578125" style="87" customWidth="1"/>
    <col min="11539" max="11539" width="17.28515625" style="87" customWidth="1"/>
    <col min="11540" max="11540" width="12.7109375" style="87" customWidth="1"/>
    <col min="11541" max="11541" width="11.42578125" style="87" customWidth="1"/>
    <col min="11542" max="11542" width="5.28515625" style="87" customWidth="1"/>
    <col min="11543" max="11543" width="11.42578125" style="87" customWidth="1"/>
    <col min="11544" max="11544" width="17" style="87" customWidth="1"/>
    <col min="11545" max="11545" width="6.28515625" style="87" customWidth="1"/>
    <col min="11546" max="11546" width="11.42578125" style="87" customWidth="1"/>
    <col min="11547" max="11547" width="14.28515625" style="87" customWidth="1"/>
    <col min="11548" max="11548" width="7.5703125" style="87" customWidth="1"/>
    <col min="11549" max="11549" width="11.42578125" style="87" customWidth="1"/>
    <col min="11550" max="11551" width="14.28515625" style="87" customWidth="1"/>
    <col min="11552" max="11552" width="20.85546875" style="87" customWidth="1"/>
    <col min="11553" max="11553" width="14.42578125" style="87" customWidth="1"/>
    <col min="11554" max="11554" width="15" style="87" customWidth="1"/>
    <col min="11555" max="11555" width="2.7109375" style="87" customWidth="1"/>
    <col min="11556" max="11556" width="11.7109375" style="87" customWidth="1"/>
    <col min="11557" max="11557" width="11.5703125" style="87" customWidth="1"/>
    <col min="11558" max="11558" width="2.28515625" style="87" customWidth="1"/>
    <col min="11559" max="11559" width="41" style="87" customWidth="1"/>
    <col min="11560" max="11560" width="14.28515625" style="87" customWidth="1"/>
    <col min="11561" max="11562" width="11.5703125" style="87" customWidth="1"/>
    <col min="11563" max="11563" width="21.85546875" style="87" customWidth="1"/>
    <col min="11564" max="11755" width="11.42578125" style="87"/>
    <col min="11756" max="11756" width="21.85546875" style="87" customWidth="1"/>
    <col min="11757" max="11757" width="13.85546875" style="87" customWidth="1"/>
    <col min="11758" max="11758" width="38.7109375" style="87" customWidth="1"/>
    <col min="11759" max="11759" width="3" style="87" bestFit="1" customWidth="1"/>
    <col min="11760" max="11760" width="32.28515625" style="87" customWidth="1"/>
    <col min="11761" max="11761" width="46.28515625" style="87" customWidth="1"/>
    <col min="11762" max="11762" width="19" style="87" customWidth="1"/>
    <col min="11763" max="11763" width="11.42578125" style="87" customWidth="1"/>
    <col min="11764" max="11764" width="17.7109375" style="87" customWidth="1"/>
    <col min="11765" max="11765" width="11.42578125" style="87" customWidth="1"/>
    <col min="11766" max="11766" width="22.28515625" style="87" customWidth="1"/>
    <col min="11767" max="11767" width="5.28515625" style="87" customWidth="1"/>
    <col min="11768" max="11768" width="36.28515625" style="87" customWidth="1"/>
    <col min="11769" max="11769" width="5.7109375" style="87" customWidth="1"/>
    <col min="11770" max="11770" width="11.42578125" style="87" customWidth="1"/>
    <col min="11771" max="11771" width="20.7109375" style="87" customWidth="1"/>
    <col min="11772" max="11772" width="4.85546875" style="87" customWidth="1"/>
    <col min="11773" max="11773" width="11.42578125" style="87" customWidth="1"/>
    <col min="11774" max="11774" width="24.7109375" style="87" customWidth="1"/>
    <col min="11775" max="11775" width="12.28515625" style="87" customWidth="1"/>
    <col min="11776" max="11776" width="11.42578125" style="87" customWidth="1"/>
    <col min="11777" max="11777" width="3.42578125" style="87" customWidth="1"/>
    <col min="11778" max="11778" width="11.42578125" style="87" customWidth="1"/>
    <col min="11779" max="11779" width="17.7109375" style="87" customWidth="1"/>
    <col min="11780" max="11780" width="3.42578125" style="87" customWidth="1"/>
    <col min="11781" max="11781" width="11.42578125" style="87" customWidth="1"/>
    <col min="11782" max="11782" width="23.7109375" style="87" customWidth="1"/>
    <col min="11783" max="11783" width="10" style="87" customWidth="1"/>
    <col min="11784" max="11784" width="11.42578125" style="87" customWidth="1"/>
    <col min="11785" max="11786" width="14.7109375" style="87" customWidth="1"/>
    <col min="11787" max="11787" width="12.85546875" style="87" customWidth="1"/>
    <col min="11788" max="11788" width="3.28515625" style="87" customWidth="1"/>
    <col min="11789" max="11789" width="30.28515625" style="87" customWidth="1"/>
    <col min="11790" max="11790" width="5" style="87" customWidth="1"/>
    <col min="11791" max="11791" width="11.42578125" style="87" customWidth="1"/>
    <col min="11792" max="11792" width="14.28515625" style="87" customWidth="1"/>
    <col min="11793" max="11793" width="5.7109375" style="87" customWidth="1"/>
    <col min="11794" max="11794" width="11.42578125" style="87" customWidth="1"/>
    <col min="11795" max="11795" width="17.28515625" style="87" customWidth="1"/>
    <col min="11796" max="11796" width="12.7109375" style="87" customWidth="1"/>
    <col min="11797" max="11797" width="11.42578125" style="87" customWidth="1"/>
    <col min="11798" max="11798" width="5.28515625" style="87" customWidth="1"/>
    <col min="11799" max="11799" width="11.42578125" style="87" customWidth="1"/>
    <col min="11800" max="11800" width="17" style="87" customWidth="1"/>
    <col min="11801" max="11801" width="6.28515625" style="87" customWidth="1"/>
    <col min="11802" max="11802" width="11.42578125" style="87" customWidth="1"/>
    <col min="11803" max="11803" width="14.28515625" style="87" customWidth="1"/>
    <col min="11804" max="11804" width="7.5703125" style="87" customWidth="1"/>
    <col min="11805" max="11805" width="11.42578125" style="87" customWidth="1"/>
    <col min="11806" max="11807" width="14.28515625" style="87" customWidth="1"/>
    <col min="11808" max="11808" width="20.85546875" style="87" customWidth="1"/>
    <col min="11809" max="11809" width="14.42578125" style="87" customWidth="1"/>
    <col min="11810" max="11810" width="15" style="87" customWidth="1"/>
    <col min="11811" max="11811" width="2.7109375" style="87" customWidth="1"/>
    <col min="11812" max="11812" width="11.7109375" style="87" customWidth="1"/>
    <col min="11813" max="11813" width="11.5703125" style="87" customWidth="1"/>
    <col min="11814" max="11814" width="2.28515625" style="87" customWidth="1"/>
    <col min="11815" max="11815" width="41" style="87" customWidth="1"/>
    <col min="11816" max="11816" width="14.28515625" style="87" customWidth="1"/>
    <col min="11817" max="11818" width="11.5703125" style="87" customWidth="1"/>
    <col min="11819" max="11819" width="21.85546875" style="87" customWidth="1"/>
    <col min="11820" max="12011" width="11.42578125" style="87"/>
    <col min="12012" max="12012" width="21.85546875" style="87" customWidth="1"/>
    <col min="12013" max="12013" width="13.85546875" style="87" customWidth="1"/>
    <col min="12014" max="12014" width="38.7109375" style="87" customWidth="1"/>
    <col min="12015" max="12015" width="3" style="87" bestFit="1" customWidth="1"/>
    <col min="12016" max="12016" width="32.28515625" style="87" customWidth="1"/>
    <col min="12017" max="12017" width="46.28515625" style="87" customWidth="1"/>
    <col min="12018" max="12018" width="19" style="87" customWidth="1"/>
    <col min="12019" max="12019" width="11.42578125" style="87" customWidth="1"/>
    <col min="12020" max="12020" width="17.7109375" style="87" customWidth="1"/>
    <col min="12021" max="12021" width="11.42578125" style="87" customWidth="1"/>
    <col min="12022" max="12022" width="22.28515625" style="87" customWidth="1"/>
    <col min="12023" max="12023" width="5.28515625" style="87" customWidth="1"/>
    <col min="12024" max="12024" width="36.28515625" style="87" customWidth="1"/>
    <col min="12025" max="12025" width="5.7109375" style="87" customWidth="1"/>
    <col min="12026" max="12026" width="11.42578125" style="87" customWidth="1"/>
    <col min="12027" max="12027" width="20.7109375" style="87" customWidth="1"/>
    <col min="12028" max="12028" width="4.85546875" style="87" customWidth="1"/>
    <col min="12029" max="12029" width="11.42578125" style="87" customWidth="1"/>
    <col min="12030" max="12030" width="24.7109375" style="87" customWidth="1"/>
    <col min="12031" max="12031" width="12.28515625" style="87" customWidth="1"/>
    <col min="12032" max="12032" width="11.42578125" style="87" customWidth="1"/>
    <col min="12033" max="12033" width="3.42578125" style="87" customWidth="1"/>
    <col min="12034" max="12034" width="11.42578125" style="87" customWidth="1"/>
    <col min="12035" max="12035" width="17.7109375" style="87" customWidth="1"/>
    <col min="12036" max="12036" width="3.42578125" style="87" customWidth="1"/>
    <col min="12037" max="12037" width="11.42578125" style="87" customWidth="1"/>
    <col min="12038" max="12038" width="23.7109375" style="87" customWidth="1"/>
    <col min="12039" max="12039" width="10" style="87" customWidth="1"/>
    <col min="12040" max="12040" width="11.42578125" style="87" customWidth="1"/>
    <col min="12041" max="12042" width="14.7109375" style="87" customWidth="1"/>
    <col min="12043" max="12043" width="12.85546875" style="87" customWidth="1"/>
    <col min="12044" max="12044" width="3.28515625" style="87" customWidth="1"/>
    <col min="12045" max="12045" width="30.28515625" style="87" customWidth="1"/>
    <col min="12046" max="12046" width="5" style="87" customWidth="1"/>
    <col min="12047" max="12047" width="11.42578125" style="87" customWidth="1"/>
    <col min="12048" max="12048" width="14.28515625" style="87" customWidth="1"/>
    <col min="12049" max="12049" width="5.7109375" style="87" customWidth="1"/>
    <col min="12050" max="12050" width="11.42578125" style="87" customWidth="1"/>
    <col min="12051" max="12051" width="17.28515625" style="87" customWidth="1"/>
    <col min="12052" max="12052" width="12.7109375" style="87" customWidth="1"/>
    <col min="12053" max="12053" width="11.42578125" style="87" customWidth="1"/>
    <col min="12054" max="12054" width="5.28515625" style="87" customWidth="1"/>
    <col min="12055" max="12055" width="11.42578125" style="87" customWidth="1"/>
    <col min="12056" max="12056" width="17" style="87" customWidth="1"/>
    <col min="12057" max="12057" width="6.28515625" style="87" customWidth="1"/>
    <col min="12058" max="12058" width="11.42578125" style="87" customWidth="1"/>
    <col min="12059" max="12059" width="14.28515625" style="87" customWidth="1"/>
    <col min="12060" max="12060" width="7.5703125" style="87" customWidth="1"/>
    <col min="12061" max="12061" width="11.42578125" style="87" customWidth="1"/>
    <col min="12062" max="12063" width="14.28515625" style="87" customWidth="1"/>
    <col min="12064" max="12064" width="20.85546875" style="87" customWidth="1"/>
    <col min="12065" max="12065" width="14.42578125" style="87" customWidth="1"/>
    <col min="12066" max="12066" width="15" style="87" customWidth="1"/>
    <col min="12067" max="12067" width="2.7109375" style="87" customWidth="1"/>
    <col min="12068" max="12068" width="11.7109375" style="87" customWidth="1"/>
    <col min="12069" max="12069" width="11.5703125" style="87" customWidth="1"/>
    <col min="12070" max="12070" width="2.28515625" style="87" customWidth="1"/>
    <col min="12071" max="12071" width="41" style="87" customWidth="1"/>
    <col min="12072" max="12072" width="14.28515625" style="87" customWidth="1"/>
    <col min="12073" max="12074" width="11.5703125" style="87" customWidth="1"/>
    <col min="12075" max="12075" width="21.85546875" style="87" customWidth="1"/>
    <col min="12076" max="12267" width="11.42578125" style="87"/>
    <col min="12268" max="12268" width="21.85546875" style="87" customWidth="1"/>
    <col min="12269" max="12269" width="13.85546875" style="87" customWidth="1"/>
    <col min="12270" max="12270" width="38.7109375" style="87" customWidth="1"/>
    <col min="12271" max="12271" width="3" style="87" bestFit="1" customWidth="1"/>
    <col min="12272" max="12272" width="32.28515625" style="87" customWidth="1"/>
    <col min="12273" max="12273" width="46.28515625" style="87" customWidth="1"/>
    <col min="12274" max="12274" width="19" style="87" customWidth="1"/>
    <col min="12275" max="12275" width="11.42578125" style="87" customWidth="1"/>
    <col min="12276" max="12276" width="17.7109375" style="87" customWidth="1"/>
    <col min="12277" max="12277" width="11.42578125" style="87" customWidth="1"/>
    <col min="12278" max="12278" width="22.28515625" style="87" customWidth="1"/>
    <col min="12279" max="12279" width="5.28515625" style="87" customWidth="1"/>
    <col min="12280" max="12280" width="36.28515625" style="87" customWidth="1"/>
    <col min="12281" max="12281" width="5.7109375" style="87" customWidth="1"/>
    <col min="12282" max="12282" width="11.42578125" style="87" customWidth="1"/>
    <col min="12283" max="12283" width="20.7109375" style="87" customWidth="1"/>
    <col min="12284" max="12284" width="4.85546875" style="87" customWidth="1"/>
    <col min="12285" max="12285" width="11.42578125" style="87" customWidth="1"/>
    <col min="12286" max="12286" width="24.7109375" style="87" customWidth="1"/>
    <col min="12287" max="12287" width="12.28515625" style="87" customWidth="1"/>
    <col min="12288" max="12288" width="11.42578125" style="87" customWidth="1"/>
    <col min="12289" max="12289" width="3.42578125" style="87" customWidth="1"/>
    <col min="12290" max="12290" width="11.42578125" style="87" customWidth="1"/>
    <col min="12291" max="12291" width="17.7109375" style="87" customWidth="1"/>
    <col min="12292" max="12292" width="3.42578125" style="87" customWidth="1"/>
    <col min="12293" max="12293" width="11.42578125" style="87" customWidth="1"/>
    <col min="12294" max="12294" width="23.7109375" style="87" customWidth="1"/>
    <col min="12295" max="12295" width="10" style="87" customWidth="1"/>
    <col min="12296" max="12296" width="11.42578125" style="87" customWidth="1"/>
    <col min="12297" max="12298" width="14.7109375" style="87" customWidth="1"/>
    <col min="12299" max="12299" width="12.85546875" style="87" customWidth="1"/>
    <col min="12300" max="12300" width="3.28515625" style="87" customWidth="1"/>
    <col min="12301" max="12301" width="30.28515625" style="87" customWidth="1"/>
    <col min="12302" max="12302" width="5" style="87" customWidth="1"/>
    <col min="12303" max="12303" width="11.42578125" style="87" customWidth="1"/>
    <col min="12304" max="12304" width="14.28515625" style="87" customWidth="1"/>
    <col min="12305" max="12305" width="5.7109375" style="87" customWidth="1"/>
    <col min="12306" max="12306" width="11.42578125" style="87" customWidth="1"/>
    <col min="12307" max="12307" width="17.28515625" style="87" customWidth="1"/>
    <col min="12308" max="12308" width="12.7109375" style="87" customWidth="1"/>
    <col min="12309" max="12309" width="11.42578125" style="87" customWidth="1"/>
    <col min="12310" max="12310" width="5.28515625" style="87" customWidth="1"/>
    <col min="12311" max="12311" width="11.42578125" style="87" customWidth="1"/>
    <col min="12312" max="12312" width="17" style="87" customWidth="1"/>
    <col min="12313" max="12313" width="6.28515625" style="87" customWidth="1"/>
    <col min="12314" max="12314" width="11.42578125" style="87" customWidth="1"/>
    <col min="12315" max="12315" width="14.28515625" style="87" customWidth="1"/>
    <col min="12316" max="12316" width="7.5703125" style="87" customWidth="1"/>
    <col min="12317" max="12317" width="11.42578125" style="87" customWidth="1"/>
    <col min="12318" max="12319" width="14.28515625" style="87" customWidth="1"/>
    <col min="12320" max="12320" width="20.85546875" style="87" customWidth="1"/>
    <col min="12321" max="12321" width="14.42578125" style="87" customWidth="1"/>
    <col min="12322" max="12322" width="15" style="87" customWidth="1"/>
    <col min="12323" max="12323" width="2.7109375" style="87" customWidth="1"/>
    <col min="12324" max="12324" width="11.7109375" style="87" customWidth="1"/>
    <col min="12325" max="12325" width="11.5703125" style="87" customWidth="1"/>
    <col min="12326" max="12326" width="2.28515625" style="87" customWidth="1"/>
    <col min="12327" max="12327" width="41" style="87" customWidth="1"/>
    <col min="12328" max="12328" width="14.28515625" style="87" customWidth="1"/>
    <col min="12329" max="12330" width="11.5703125" style="87" customWidth="1"/>
    <col min="12331" max="12331" width="21.85546875" style="87" customWidth="1"/>
    <col min="12332" max="12523" width="11.42578125" style="87"/>
    <col min="12524" max="12524" width="21.85546875" style="87" customWidth="1"/>
    <col min="12525" max="12525" width="13.85546875" style="87" customWidth="1"/>
    <col min="12526" max="12526" width="38.7109375" style="87" customWidth="1"/>
    <col min="12527" max="12527" width="3" style="87" bestFit="1" customWidth="1"/>
    <col min="12528" max="12528" width="32.28515625" style="87" customWidth="1"/>
    <col min="12529" max="12529" width="46.28515625" style="87" customWidth="1"/>
    <col min="12530" max="12530" width="19" style="87" customWidth="1"/>
    <col min="12531" max="12531" width="11.42578125" style="87" customWidth="1"/>
    <col min="12532" max="12532" width="17.7109375" style="87" customWidth="1"/>
    <col min="12533" max="12533" width="11.42578125" style="87" customWidth="1"/>
    <col min="12534" max="12534" width="22.28515625" style="87" customWidth="1"/>
    <col min="12535" max="12535" width="5.28515625" style="87" customWidth="1"/>
    <col min="12536" max="12536" width="36.28515625" style="87" customWidth="1"/>
    <col min="12537" max="12537" width="5.7109375" style="87" customWidth="1"/>
    <col min="12538" max="12538" width="11.42578125" style="87" customWidth="1"/>
    <col min="12539" max="12539" width="20.7109375" style="87" customWidth="1"/>
    <col min="12540" max="12540" width="4.85546875" style="87" customWidth="1"/>
    <col min="12541" max="12541" width="11.42578125" style="87" customWidth="1"/>
    <col min="12542" max="12542" width="24.7109375" style="87" customWidth="1"/>
    <col min="12543" max="12543" width="12.28515625" style="87" customWidth="1"/>
    <col min="12544" max="12544" width="11.42578125" style="87" customWidth="1"/>
    <col min="12545" max="12545" width="3.42578125" style="87" customWidth="1"/>
    <col min="12546" max="12546" width="11.42578125" style="87" customWidth="1"/>
    <col min="12547" max="12547" width="17.7109375" style="87" customWidth="1"/>
    <col min="12548" max="12548" width="3.42578125" style="87" customWidth="1"/>
    <col min="12549" max="12549" width="11.42578125" style="87" customWidth="1"/>
    <col min="12550" max="12550" width="23.7109375" style="87" customWidth="1"/>
    <col min="12551" max="12551" width="10" style="87" customWidth="1"/>
    <col min="12552" max="12552" width="11.42578125" style="87" customWidth="1"/>
    <col min="12553" max="12554" width="14.7109375" style="87" customWidth="1"/>
    <col min="12555" max="12555" width="12.85546875" style="87" customWidth="1"/>
    <col min="12556" max="12556" width="3.28515625" style="87" customWidth="1"/>
    <col min="12557" max="12557" width="30.28515625" style="87" customWidth="1"/>
    <col min="12558" max="12558" width="5" style="87" customWidth="1"/>
    <col min="12559" max="12559" width="11.42578125" style="87" customWidth="1"/>
    <col min="12560" max="12560" width="14.28515625" style="87" customWidth="1"/>
    <col min="12561" max="12561" width="5.7109375" style="87" customWidth="1"/>
    <col min="12562" max="12562" width="11.42578125" style="87" customWidth="1"/>
    <col min="12563" max="12563" width="17.28515625" style="87" customWidth="1"/>
    <col min="12564" max="12564" width="12.7109375" style="87" customWidth="1"/>
    <col min="12565" max="12565" width="11.42578125" style="87" customWidth="1"/>
    <col min="12566" max="12566" width="5.28515625" style="87" customWidth="1"/>
    <col min="12567" max="12567" width="11.42578125" style="87" customWidth="1"/>
    <col min="12568" max="12568" width="17" style="87" customWidth="1"/>
    <col min="12569" max="12569" width="6.28515625" style="87" customWidth="1"/>
    <col min="12570" max="12570" width="11.42578125" style="87" customWidth="1"/>
    <col min="12571" max="12571" width="14.28515625" style="87" customWidth="1"/>
    <col min="12572" max="12572" width="7.5703125" style="87" customWidth="1"/>
    <col min="12573" max="12573" width="11.42578125" style="87" customWidth="1"/>
    <col min="12574" max="12575" width="14.28515625" style="87" customWidth="1"/>
    <col min="12576" max="12576" width="20.85546875" style="87" customWidth="1"/>
    <col min="12577" max="12577" width="14.42578125" style="87" customWidth="1"/>
    <col min="12578" max="12578" width="15" style="87" customWidth="1"/>
    <col min="12579" max="12579" width="2.7109375" style="87" customWidth="1"/>
    <col min="12580" max="12580" width="11.7109375" style="87" customWidth="1"/>
    <col min="12581" max="12581" width="11.5703125" style="87" customWidth="1"/>
    <col min="12582" max="12582" width="2.28515625" style="87" customWidth="1"/>
    <col min="12583" max="12583" width="41" style="87" customWidth="1"/>
    <col min="12584" max="12584" width="14.28515625" style="87" customWidth="1"/>
    <col min="12585" max="12586" width="11.5703125" style="87" customWidth="1"/>
    <col min="12587" max="12587" width="21.85546875" style="87" customWidth="1"/>
    <col min="12588" max="12779" width="11.42578125" style="87"/>
    <col min="12780" max="12780" width="21.85546875" style="87" customWidth="1"/>
    <col min="12781" max="12781" width="13.85546875" style="87" customWidth="1"/>
    <col min="12782" max="12782" width="38.7109375" style="87" customWidth="1"/>
    <col min="12783" max="12783" width="3" style="87" bestFit="1" customWidth="1"/>
    <col min="12784" max="12784" width="32.28515625" style="87" customWidth="1"/>
    <col min="12785" max="12785" width="46.28515625" style="87" customWidth="1"/>
    <col min="12786" max="12786" width="19" style="87" customWidth="1"/>
    <col min="12787" max="12787" width="11.42578125" style="87" customWidth="1"/>
    <col min="12788" max="12788" width="17.7109375" style="87" customWidth="1"/>
    <col min="12789" max="12789" width="11.42578125" style="87" customWidth="1"/>
    <col min="12790" max="12790" width="22.28515625" style="87" customWidth="1"/>
    <col min="12791" max="12791" width="5.28515625" style="87" customWidth="1"/>
    <col min="12792" max="12792" width="36.28515625" style="87" customWidth="1"/>
    <col min="12793" max="12793" width="5.7109375" style="87" customWidth="1"/>
    <col min="12794" max="12794" width="11.42578125" style="87" customWidth="1"/>
    <col min="12795" max="12795" width="20.7109375" style="87" customWidth="1"/>
    <col min="12796" max="12796" width="4.85546875" style="87" customWidth="1"/>
    <col min="12797" max="12797" width="11.42578125" style="87" customWidth="1"/>
    <col min="12798" max="12798" width="24.7109375" style="87" customWidth="1"/>
    <col min="12799" max="12799" width="12.28515625" style="87" customWidth="1"/>
    <col min="12800" max="12800" width="11.42578125" style="87" customWidth="1"/>
    <col min="12801" max="12801" width="3.42578125" style="87" customWidth="1"/>
    <col min="12802" max="12802" width="11.42578125" style="87" customWidth="1"/>
    <col min="12803" max="12803" width="17.7109375" style="87" customWidth="1"/>
    <col min="12804" max="12804" width="3.42578125" style="87" customWidth="1"/>
    <col min="12805" max="12805" width="11.42578125" style="87" customWidth="1"/>
    <col min="12806" max="12806" width="23.7109375" style="87" customWidth="1"/>
    <col min="12807" max="12807" width="10" style="87" customWidth="1"/>
    <col min="12808" max="12808" width="11.42578125" style="87" customWidth="1"/>
    <col min="12809" max="12810" width="14.7109375" style="87" customWidth="1"/>
    <col min="12811" max="12811" width="12.85546875" style="87" customWidth="1"/>
    <col min="12812" max="12812" width="3.28515625" style="87" customWidth="1"/>
    <col min="12813" max="12813" width="30.28515625" style="87" customWidth="1"/>
    <col min="12814" max="12814" width="5" style="87" customWidth="1"/>
    <col min="12815" max="12815" width="11.42578125" style="87" customWidth="1"/>
    <col min="12816" max="12816" width="14.28515625" style="87" customWidth="1"/>
    <col min="12817" max="12817" width="5.7109375" style="87" customWidth="1"/>
    <col min="12818" max="12818" width="11.42578125" style="87" customWidth="1"/>
    <col min="12819" max="12819" width="17.28515625" style="87" customWidth="1"/>
    <col min="12820" max="12820" width="12.7109375" style="87" customWidth="1"/>
    <col min="12821" max="12821" width="11.42578125" style="87" customWidth="1"/>
    <col min="12822" max="12822" width="5.28515625" style="87" customWidth="1"/>
    <col min="12823" max="12823" width="11.42578125" style="87" customWidth="1"/>
    <col min="12824" max="12824" width="17" style="87" customWidth="1"/>
    <col min="12825" max="12825" width="6.28515625" style="87" customWidth="1"/>
    <col min="12826" max="12826" width="11.42578125" style="87" customWidth="1"/>
    <col min="12827" max="12827" width="14.28515625" style="87" customWidth="1"/>
    <col min="12828" max="12828" width="7.5703125" style="87" customWidth="1"/>
    <col min="12829" max="12829" width="11.42578125" style="87" customWidth="1"/>
    <col min="12830" max="12831" width="14.28515625" style="87" customWidth="1"/>
    <col min="12832" max="12832" width="20.85546875" style="87" customWidth="1"/>
    <col min="12833" max="12833" width="14.42578125" style="87" customWidth="1"/>
    <col min="12834" max="12834" width="15" style="87" customWidth="1"/>
    <col min="12835" max="12835" width="2.7109375" style="87" customWidth="1"/>
    <col min="12836" max="12836" width="11.7109375" style="87" customWidth="1"/>
    <col min="12837" max="12837" width="11.5703125" style="87" customWidth="1"/>
    <col min="12838" max="12838" width="2.28515625" style="87" customWidth="1"/>
    <col min="12839" max="12839" width="41" style="87" customWidth="1"/>
    <col min="12840" max="12840" width="14.28515625" style="87" customWidth="1"/>
    <col min="12841" max="12842" width="11.5703125" style="87" customWidth="1"/>
    <col min="12843" max="12843" width="21.85546875" style="87" customWidth="1"/>
    <col min="12844" max="13035" width="11.42578125" style="87"/>
    <col min="13036" max="13036" width="21.85546875" style="87" customWidth="1"/>
    <col min="13037" max="13037" width="13.85546875" style="87" customWidth="1"/>
    <col min="13038" max="13038" width="38.7109375" style="87" customWidth="1"/>
    <col min="13039" max="13039" width="3" style="87" bestFit="1" customWidth="1"/>
    <col min="13040" max="13040" width="32.28515625" style="87" customWidth="1"/>
    <col min="13041" max="13041" width="46.28515625" style="87" customWidth="1"/>
    <col min="13042" max="13042" width="19" style="87" customWidth="1"/>
    <col min="13043" max="13043" width="11.42578125" style="87" customWidth="1"/>
    <col min="13044" max="13044" width="17.7109375" style="87" customWidth="1"/>
    <col min="13045" max="13045" width="11.42578125" style="87" customWidth="1"/>
    <col min="13046" max="13046" width="22.28515625" style="87" customWidth="1"/>
    <col min="13047" max="13047" width="5.28515625" style="87" customWidth="1"/>
    <col min="13048" max="13048" width="36.28515625" style="87" customWidth="1"/>
    <col min="13049" max="13049" width="5.7109375" style="87" customWidth="1"/>
    <col min="13050" max="13050" width="11.42578125" style="87" customWidth="1"/>
    <col min="13051" max="13051" width="20.7109375" style="87" customWidth="1"/>
    <col min="13052" max="13052" width="4.85546875" style="87" customWidth="1"/>
    <col min="13053" max="13053" width="11.42578125" style="87" customWidth="1"/>
    <col min="13054" max="13054" width="24.7109375" style="87" customWidth="1"/>
    <col min="13055" max="13055" width="12.28515625" style="87" customWidth="1"/>
    <col min="13056" max="13056" width="11.42578125" style="87" customWidth="1"/>
    <col min="13057" max="13057" width="3.42578125" style="87" customWidth="1"/>
    <col min="13058" max="13058" width="11.42578125" style="87" customWidth="1"/>
    <col min="13059" max="13059" width="17.7109375" style="87" customWidth="1"/>
    <col min="13060" max="13060" width="3.42578125" style="87" customWidth="1"/>
    <col min="13061" max="13061" width="11.42578125" style="87" customWidth="1"/>
    <col min="13062" max="13062" width="23.7109375" style="87" customWidth="1"/>
    <col min="13063" max="13063" width="10" style="87" customWidth="1"/>
    <col min="13064" max="13064" width="11.42578125" style="87" customWidth="1"/>
    <col min="13065" max="13066" width="14.7109375" style="87" customWidth="1"/>
    <col min="13067" max="13067" width="12.85546875" style="87" customWidth="1"/>
    <col min="13068" max="13068" width="3.28515625" style="87" customWidth="1"/>
    <col min="13069" max="13069" width="30.28515625" style="87" customWidth="1"/>
    <col min="13070" max="13070" width="5" style="87" customWidth="1"/>
    <col min="13071" max="13071" width="11.42578125" style="87" customWidth="1"/>
    <col min="13072" max="13072" width="14.28515625" style="87" customWidth="1"/>
    <col min="13073" max="13073" width="5.7109375" style="87" customWidth="1"/>
    <col min="13074" max="13074" width="11.42578125" style="87" customWidth="1"/>
    <col min="13075" max="13075" width="17.28515625" style="87" customWidth="1"/>
    <col min="13076" max="13076" width="12.7109375" style="87" customWidth="1"/>
    <col min="13077" max="13077" width="11.42578125" style="87" customWidth="1"/>
    <col min="13078" max="13078" width="5.28515625" style="87" customWidth="1"/>
    <col min="13079" max="13079" width="11.42578125" style="87" customWidth="1"/>
    <col min="13080" max="13080" width="17" style="87" customWidth="1"/>
    <col min="13081" max="13081" width="6.28515625" style="87" customWidth="1"/>
    <col min="13082" max="13082" width="11.42578125" style="87" customWidth="1"/>
    <col min="13083" max="13083" width="14.28515625" style="87" customWidth="1"/>
    <col min="13084" max="13084" width="7.5703125" style="87" customWidth="1"/>
    <col min="13085" max="13085" width="11.42578125" style="87" customWidth="1"/>
    <col min="13086" max="13087" width="14.28515625" style="87" customWidth="1"/>
    <col min="13088" max="13088" width="20.85546875" style="87" customWidth="1"/>
    <col min="13089" max="13089" width="14.42578125" style="87" customWidth="1"/>
    <col min="13090" max="13090" width="15" style="87" customWidth="1"/>
    <col min="13091" max="13091" width="2.7109375" style="87" customWidth="1"/>
    <col min="13092" max="13092" width="11.7109375" style="87" customWidth="1"/>
    <col min="13093" max="13093" width="11.5703125" style="87" customWidth="1"/>
    <col min="13094" max="13094" width="2.28515625" style="87" customWidth="1"/>
    <col min="13095" max="13095" width="41" style="87" customWidth="1"/>
    <col min="13096" max="13096" width="14.28515625" style="87" customWidth="1"/>
    <col min="13097" max="13098" width="11.5703125" style="87" customWidth="1"/>
    <col min="13099" max="13099" width="21.85546875" style="87" customWidth="1"/>
    <col min="13100" max="13291" width="11.42578125" style="87"/>
    <col min="13292" max="13292" width="21.85546875" style="87" customWidth="1"/>
    <col min="13293" max="13293" width="13.85546875" style="87" customWidth="1"/>
    <col min="13294" max="13294" width="38.7109375" style="87" customWidth="1"/>
    <col min="13295" max="13295" width="3" style="87" bestFit="1" customWidth="1"/>
    <col min="13296" max="13296" width="32.28515625" style="87" customWidth="1"/>
    <col min="13297" max="13297" width="46.28515625" style="87" customWidth="1"/>
    <col min="13298" max="13298" width="19" style="87" customWidth="1"/>
    <col min="13299" max="13299" width="11.42578125" style="87" customWidth="1"/>
    <col min="13300" max="13300" width="17.7109375" style="87" customWidth="1"/>
    <col min="13301" max="13301" width="11.42578125" style="87" customWidth="1"/>
    <col min="13302" max="13302" width="22.28515625" style="87" customWidth="1"/>
    <col min="13303" max="13303" width="5.28515625" style="87" customWidth="1"/>
    <col min="13304" max="13304" width="36.28515625" style="87" customWidth="1"/>
    <col min="13305" max="13305" width="5.7109375" style="87" customWidth="1"/>
    <col min="13306" max="13306" width="11.42578125" style="87" customWidth="1"/>
    <col min="13307" max="13307" width="20.7109375" style="87" customWidth="1"/>
    <col min="13308" max="13308" width="4.85546875" style="87" customWidth="1"/>
    <col min="13309" max="13309" width="11.42578125" style="87" customWidth="1"/>
    <col min="13310" max="13310" width="24.7109375" style="87" customWidth="1"/>
    <col min="13311" max="13311" width="12.28515625" style="87" customWidth="1"/>
    <col min="13312" max="13312" width="11.42578125" style="87" customWidth="1"/>
    <col min="13313" max="13313" width="3.42578125" style="87" customWidth="1"/>
    <col min="13314" max="13314" width="11.42578125" style="87" customWidth="1"/>
    <col min="13315" max="13315" width="17.7109375" style="87" customWidth="1"/>
    <col min="13316" max="13316" width="3.42578125" style="87" customWidth="1"/>
    <col min="13317" max="13317" width="11.42578125" style="87" customWidth="1"/>
    <col min="13318" max="13318" width="23.7109375" style="87" customWidth="1"/>
    <col min="13319" max="13319" width="10" style="87" customWidth="1"/>
    <col min="13320" max="13320" width="11.42578125" style="87" customWidth="1"/>
    <col min="13321" max="13322" width="14.7109375" style="87" customWidth="1"/>
    <col min="13323" max="13323" width="12.85546875" style="87" customWidth="1"/>
    <col min="13324" max="13324" width="3.28515625" style="87" customWidth="1"/>
    <col min="13325" max="13325" width="30.28515625" style="87" customWidth="1"/>
    <col min="13326" max="13326" width="5" style="87" customWidth="1"/>
    <col min="13327" max="13327" width="11.42578125" style="87" customWidth="1"/>
    <col min="13328" max="13328" width="14.28515625" style="87" customWidth="1"/>
    <col min="13329" max="13329" width="5.7109375" style="87" customWidth="1"/>
    <col min="13330" max="13330" width="11.42578125" style="87" customWidth="1"/>
    <col min="13331" max="13331" width="17.28515625" style="87" customWidth="1"/>
    <col min="13332" max="13332" width="12.7109375" style="87" customWidth="1"/>
    <col min="13333" max="13333" width="11.42578125" style="87" customWidth="1"/>
    <col min="13334" max="13334" width="5.28515625" style="87" customWidth="1"/>
    <col min="13335" max="13335" width="11.42578125" style="87" customWidth="1"/>
    <col min="13336" max="13336" width="17" style="87" customWidth="1"/>
    <col min="13337" max="13337" width="6.28515625" style="87" customWidth="1"/>
    <col min="13338" max="13338" width="11.42578125" style="87" customWidth="1"/>
    <col min="13339" max="13339" width="14.28515625" style="87" customWidth="1"/>
    <col min="13340" max="13340" width="7.5703125" style="87" customWidth="1"/>
    <col min="13341" max="13341" width="11.42578125" style="87" customWidth="1"/>
    <col min="13342" max="13343" width="14.28515625" style="87" customWidth="1"/>
    <col min="13344" max="13344" width="20.85546875" style="87" customWidth="1"/>
    <col min="13345" max="13345" width="14.42578125" style="87" customWidth="1"/>
    <col min="13346" max="13346" width="15" style="87" customWidth="1"/>
    <col min="13347" max="13347" width="2.7109375" style="87" customWidth="1"/>
    <col min="13348" max="13348" width="11.7109375" style="87" customWidth="1"/>
    <col min="13349" max="13349" width="11.5703125" style="87" customWidth="1"/>
    <col min="13350" max="13350" width="2.28515625" style="87" customWidth="1"/>
    <col min="13351" max="13351" width="41" style="87" customWidth="1"/>
    <col min="13352" max="13352" width="14.28515625" style="87" customWidth="1"/>
    <col min="13353" max="13354" width="11.5703125" style="87" customWidth="1"/>
    <col min="13355" max="13355" width="21.85546875" style="87" customWidth="1"/>
    <col min="13356" max="13547" width="11.42578125" style="87"/>
    <col min="13548" max="13548" width="21.85546875" style="87" customWidth="1"/>
    <col min="13549" max="13549" width="13.85546875" style="87" customWidth="1"/>
    <col min="13550" max="13550" width="38.7109375" style="87" customWidth="1"/>
    <col min="13551" max="13551" width="3" style="87" bestFit="1" customWidth="1"/>
    <col min="13552" max="13552" width="32.28515625" style="87" customWidth="1"/>
    <col min="13553" max="13553" width="46.28515625" style="87" customWidth="1"/>
    <col min="13554" max="13554" width="19" style="87" customWidth="1"/>
    <col min="13555" max="13555" width="11.42578125" style="87" customWidth="1"/>
    <col min="13556" max="13556" width="17.7109375" style="87" customWidth="1"/>
    <col min="13557" max="13557" width="11.42578125" style="87" customWidth="1"/>
    <col min="13558" max="13558" width="22.28515625" style="87" customWidth="1"/>
    <col min="13559" max="13559" width="5.28515625" style="87" customWidth="1"/>
    <col min="13560" max="13560" width="36.28515625" style="87" customWidth="1"/>
    <col min="13561" max="13561" width="5.7109375" style="87" customWidth="1"/>
    <col min="13562" max="13562" width="11.42578125" style="87" customWidth="1"/>
    <col min="13563" max="13563" width="20.7109375" style="87" customWidth="1"/>
    <col min="13564" max="13564" width="4.85546875" style="87" customWidth="1"/>
    <col min="13565" max="13565" width="11.42578125" style="87" customWidth="1"/>
    <col min="13566" max="13566" width="24.7109375" style="87" customWidth="1"/>
    <col min="13567" max="13567" width="12.28515625" style="87" customWidth="1"/>
    <col min="13568" max="13568" width="11.42578125" style="87" customWidth="1"/>
    <col min="13569" max="13569" width="3.42578125" style="87" customWidth="1"/>
    <col min="13570" max="13570" width="11.42578125" style="87" customWidth="1"/>
    <col min="13571" max="13571" width="17.7109375" style="87" customWidth="1"/>
    <col min="13572" max="13572" width="3.42578125" style="87" customWidth="1"/>
    <col min="13573" max="13573" width="11.42578125" style="87" customWidth="1"/>
    <col min="13574" max="13574" width="23.7109375" style="87" customWidth="1"/>
    <col min="13575" max="13575" width="10" style="87" customWidth="1"/>
    <col min="13576" max="13576" width="11.42578125" style="87" customWidth="1"/>
    <col min="13577" max="13578" width="14.7109375" style="87" customWidth="1"/>
    <col min="13579" max="13579" width="12.85546875" style="87" customWidth="1"/>
    <col min="13580" max="13580" width="3.28515625" style="87" customWidth="1"/>
    <col min="13581" max="13581" width="30.28515625" style="87" customWidth="1"/>
    <col min="13582" max="13582" width="5" style="87" customWidth="1"/>
    <col min="13583" max="13583" width="11.42578125" style="87" customWidth="1"/>
    <col min="13584" max="13584" width="14.28515625" style="87" customWidth="1"/>
    <col min="13585" max="13585" width="5.7109375" style="87" customWidth="1"/>
    <col min="13586" max="13586" width="11.42578125" style="87" customWidth="1"/>
    <col min="13587" max="13587" width="17.28515625" style="87" customWidth="1"/>
    <col min="13588" max="13588" width="12.7109375" style="87" customWidth="1"/>
    <col min="13589" max="13589" width="11.42578125" style="87" customWidth="1"/>
    <col min="13590" max="13590" width="5.28515625" style="87" customWidth="1"/>
    <col min="13591" max="13591" width="11.42578125" style="87" customWidth="1"/>
    <col min="13592" max="13592" width="17" style="87" customWidth="1"/>
    <col min="13593" max="13593" width="6.28515625" style="87" customWidth="1"/>
    <col min="13594" max="13594" width="11.42578125" style="87" customWidth="1"/>
    <col min="13595" max="13595" width="14.28515625" style="87" customWidth="1"/>
    <col min="13596" max="13596" width="7.5703125" style="87" customWidth="1"/>
    <col min="13597" max="13597" width="11.42578125" style="87" customWidth="1"/>
    <col min="13598" max="13599" width="14.28515625" style="87" customWidth="1"/>
    <col min="13600" max="13600" width="20.85546875" style="87" customWidth="1"/>
    <col min="13601" max="13601" width="14.42578125" style="87" customWidth="1"/>
    <col min="13602" max="13602" width="15" style="87" customWidth="1"/>
    <col min="13603" max="13603" width="2.7109375" style="87" customWidth="1"/>
    <col min="13604" max="13604" width="11.7109375" style="87" customWidth="1"/>
    <col min="13605" max="13605" width="11.5703125" style="87" customWidth="1"/>
    <col min="13606" max="13606" width="2.28515625" style="87" customWidth="1"/>
    <col min="13607" max="13607" width="41" style="87" customWidth="1"/>
    <col min="13608" max="13608" width="14.28515625" style="87" customWidth="1"/>
    <col min="13609" max="13610" width="11.5703125" style="87" customWidth="1"/>
    <col min="13611" max="13611" width="21.85546875" style="87" customWidth="1"/>
    <col min="13612" max="13803" width="11.42578125" style="87"/>
    <col min="13804" max="13804" width="21.85546875" style="87" customWidth="1"/>
    <col min="13805" max="13805" width="13.85546875" style="87" customWidth="1"/>
    <col min="13806" max="13806" width="38.7109375" style="87" customWidth="1"/>
    <col min="13807" max="13807" width="3" style="87" bestFit="1" customWidth="1"/>
    <col min="13808" max="13808" width="32.28515625" style="87" customWidth="1"/>
    <col min="13809" max="13809" width="46.28515625" style="87" customWidth="1"/>
    <col min="13810" max="13810" width="19" style="87" customWidth="1"/>
    <col min="13811" max="13811" width="11.42578125" style="87" customWidth="1"/>
    <col min="13812" max="13812" width="17.7109375" style="87" customWidth="1"/>
    <col min="13813" max="13813" width="11.42578125" style="87" customWidth="1"/>
    <col min="13814" max="13814" width="22.28515625" style="87" customWidth="1"/>
    <col min="13815" max="13815" width="5.28515625" style="87" customWidth="1"/>
    <col min="13816" max="13816" width="36.28515625" style="87" customWidth="1"/>
    <col min="13817" max="13817" width="5.7109375" style="87" customWidth="1"/>
    <col min="13818" max="13818" width="11.42578125" style="87" customWidth="1"/>
    <col min="13819" max="13819" width="20.7109375" style="87" customWidth="1"/>
    <col min="13820" max="13820" width="4.85546875" style="87" customWidth="1"/>
    <col min="13821" max="13821" width="11.42578125" style="87" customWidth="1"/>
    <col min="13822" max="13822" width="24.7109375" style="87" customWidth="1"/>
    <col min="13823" max="13823" width="12.28515625" style="87" customWidth="1"/>
    <col min="13824" max="13824" width="11.42578125" style="87" customWidth="1"/>
    <col min="13825" max="13825" width="3.42578125" style="87" customWidth="1"/>
    <col min="13826" max="13826" width="11.42578125" style="87" customWidth="1"/>
    <col min="13827" max="13827" width="17.7109375" style="87" customWidth="1"/>
    <col min="13828" max="13828" width="3.42578125" style="87" customWidth="1"/>
    <col min="13829" max="13829" width="11.42578125" style="87" customWidth="1"/>
    <col min="13830" max="13830" width="23.7109375" style="87" customWidth="1"/>
    <col min="13831" max="13831" width="10" style="87" customWidth="1"/>
    <col min="13832" max="13832" width="11.42578125" style="87" customWidth="1"/>
    <col min="13833" max="13834" width="14.7109375" style="87" customWidth="1"/>
    <col min="13835" max="13835" width="12.85546875" style="87" customWidth="1"/>
    <col min="13836" max="13836" width="3.28515625" style="87" customWidth="1"/>
    <col min="13837" max="13837" width="30.28515625" style="87" customWidth="1"/>
    <col min="13838" max="13838" width="5" style="87" customWidth="1"/>
    <col min="13839" max="13839" width="11.42578125" style="87" customWidth="1"/>
    <col min="13840" max="13840" width="14.28515625" style="87" customWidth="1"/>
    <col min="13841" max="13841" width="5.7109375" style="87" customWidth="1"/>
    <col min="13842" max="13842" width="11.42578125" style="87" customWidth="1"/>
    <col min="13843" max="13843" width="17.28515625" style="87" customWidth="1"/>
    <col min="13844" max="13844" width="12.7109375" style="87" customWidth="1"/>
    <col min="13845" max="13845" width="11.42578125" style="87" customWidth="1"/>
    <col min="13846" max="13846" width="5.28515625" style="87" customWidth="1"/>
    <col min="13847" max="13847" width="11.42578125" style="87" customWidth="1"/>
    <col min="13848" max="13848" width="17" style="87" customWidth="1"/>
    <col min="13849" max="13849" width="6.28515625" style="87" customWidth="1"/>
    <col min="13850" max="13850" width="11.42578125" style="87" customWidth="1"/>
    <col min="13851" max="13851" width="14.28515625" style="87" customWidth="1"/>
    <col min="13852" max="13852" width="7.5703125" style="87" customWidth="1"/>
    <col min="13853" max="13853" width="11.42578125" style="87" customWidth="1"/>
    <col min="13854" max="13855" width="14.28515625" style="87" customWidth="1"/>
    <col min="13856" max="13856" width="20.85546875" style="87" customWidth="1"/>
    <col min="13857" max="13857" width="14.42578125" style="87" customWidth="1"/>
    <col min="13858" max="13858" width="15" style="87" customWidth="1"/>
    <col min="13859" max="13859" width="2.7109375" style="87" customWidth="1"/>
    <col min="13860" max="13860" width="11.7109375" style="87" customWidth="1"/>
    <col min="13861" max="13861" width="11.5703125" style="87" customWidth="1"/>
    <col min="13862" max="13862" width="2.28515625" style="87" customWidth="1"/>
    <col min="13863" max="13863" width="41" style="87" customWidth="1"/>
    <col min="13864" max="13864" width="14.28515625" style="87" customWidth="1"/>
    <col min="13865" max="13866" width="11.5703125" style="87" customWidth="1"/>
    <col min="13867" max="13867" width="21.85546875" style="87" customWidth="1"/>
    <col min="13868" max="14059" width="11.42578125" style="87"/>
    <col min="14060" max="14060" width="21.85546875" style="87" customWidth="1"/>
    <col min="14061" max="14061" width="13.85546875" style="87" customWidth="1"/>
    <col min="14062" max="14062" width="38.7109375" style="87" customWidth="1"/>
    <col min="14063" max="14063" width="3" style="87" bestFit="1" customWidth="1"/>
    <col min="14064" max="14064" width="32.28515625" style="87" customWidth="1"/>
    <col min="14065" max="14065" width="46.28515625" style="87" customWidth="1"/>
    <col min="14066" max="14066" width="19" style="87" customWidth="1"/>
    <col min="14067" max="14067" width="11.42578125" style="87" customWidth="1"/>
    <col min="14068" max="14068" width="17.7109375" style="87" customWidth="1"/>
    <col min="14069" max="14069" width="11.42578125" style="87" customWidth="1"/>
    <col min="14070" max="14070" width="22.28515625" style="87" customWidth="1"/>
    <col min="14071" max="14071" width="5.28515625" style="87" customWidth="1"/>
    <col min="14072" max="14072" width="36.28515625" style="87" customWidth="1"/>
    <col min="14073" max="14073" width="5.7109375" style="87" customWidth="1"/>
    <col min="14074" max="14074" width="11.42578125" style="87" customWidth="1"/>
    <col min="14075" max="14075" width="20.7109375" style="87" customWidth="1"/>
    <col min="14076" max="14076" width="4.85546875" style="87" customWidth="1"/>
    <col min="14077" max="14077" width="11.42578125" style="87" customWidth="1"/>
    <col min="14078" max="14078" width="24.7109375" style="87" customWidth="1"/>
    <col min="14079" max="14079" width="12.28515625" style="87" customWidth="1"/>
    <col min="14080" max="14080" width="11.42578125" style="87" customWidth="1"/>
    <col min="14081" max="14081" width="3.42578125" style="87" customWidth="1"/>
    <col min="14082" max="14082" width="11.42578125" style="87" customWidth="1"/>
    <col min="14083" max="14083" width="17.7109375" style="87" customWidth="1"/>
    <col min="14084" max="14084" width="3.42578125" style="87" customWidth="1"/>
    <col min="14085" max="14085" width="11.42578125" style="87" customWidth="1"/>
    <col min="14086" max="14086" width="23.7109375" style="87" customWidth="1"/>
    <col min="14087" max="14087" width="10" style="87" customWidth="1"/>
    <col min="14088" max="14088" width="11.42578125" style="87" customWidth="1"/>
    <col min="14089" max="14090" width="14.7109375" style="87" customWidth="1"/>
    <col min="14091" max="14091" width="12.85546875" style="87" customWidth="1"/>
    <col min="14092" max="14092" width="3.28515625" style="87" customWidth="1"/>
    <col min="14093" max="14093" width="30.28515625" style="87" customWidth="1"/>
    <col min="14094" max="14094" width="5" style="87" customWidth="1"/>
    <col min="14095" max="14095" width="11.42578125" style="87" customWidth="1"/>
    <col min="14096" max="14096" width="14.28515625" style="87" customWidth="1"/>
    <col min="14097" max="14097" width="5.7109375" style="87" customWidth="1"/>
    <col min="14098" max="14098" width="11.42578125" style="87" customWidth="1"/>
    <col min="14099" max="14099" width="17.28515625" style="87" customWidth="1"/>
    <col min="14100" max="14100" width="12.7109375" style="87" customWidth="1"/>
    <col min="14101" max="14101" width="11.42578125" style="87" customWidth="1"/>
    <col min="14102" max="14102" width="5.28515625" style="87" customWidth="1"/>
    <col min="14103" max="14103" width="11.42578125" style="87" customWidth="1"/>
    <col min="14104" max="14104" width="17" style="87" customWidth="1"/>
    <col min="14105" max="14105" width="6.28515625" style="87" customWidth="1"/>
    <col min="14106" max="14106" width="11.42578125" style="87" customWidth="1"/>
    <col min="14107" max="14107" width="14.28515625" style="87" customWidth="1"/>
    <col min="14108" max="14108" width="7.5703125" style="87" customWidth="1"/>
    <col min="14109" max="14109" width="11.42578125" style="87" customWidth="1"/>
    <col min="14110" max="14111" width="14.28515625" style="87" customWidth="1"/>
    <col min="14112" max="14112" width="20.85546875" style="87" customWidth="1"/>
    <col min="14113" max="14113" width="14.42578125" style="87" customWidth="1"/>
    <col min="14114" max="14114" width="15" style="87" customWidth="1"/>
    <col min="14115" max="14115" width="2.7109375" style="87" customWidth="1"/>
    <col min="14116" max="14116" width="11.7109375" style="87" customWidth="1"/>
    <col min="14117" max="14117" width="11.5703125" style="87" customWidth="1"/>
    <col min="14118" max="14118" width="2.28515625" style="87" customWidth="1"/>
    <col min="14119" max="14119" width="41" style="87" customWidth="1"/>
    <col min="14120" max="14120" width="14.28515625" style="87" customWidth="1"/>
    <col min="14121" max="14122" width="11.5703125" style="87" customWidth="1"/>
    <col min="14123" max="14123" width="21.85546875" style="87" customWidth="1"/>
    <col min="14124" max="14315" width="11.42578125" style="87"/>
    <col min="14316" max="14316" width="21.85546875" style="87" customWidth="1"/>
    <col min="14317" max="14317" width="13.85546875" style="87" customWidth="1"/>
    <col min="14318" max="14318" width="38.7109375" style="87" customWidth="1"/>
    <col min="14319" max="14319" width="3" style="87" bestFit="1" customWidth="1"/>
    <col min="14320" max="14320" width="32.28515625" style="87" customWidth="1"/>
    <col min="14321" max="14321" width="46.28515625" style="87" customWidth="1"/>
    <col min="14322" max="14322" width="19" style="87" customWidth="1"/>
    <col min="14323" max="14323" width="11.42578125" style="87" customWidth="1"/>
    <col min="14324" max="14324" width="17.7109375" style="87" customWidth="1"/>
    <col min="14325" max="14325" width="11.42578125" style="87" customWidth="1"/>
    <col min="14326" max="14326" width="22.28515625" style="87" customWidth="1"/>
    <col min="14327" max="14327" width="5.28515625" style="87" customWidth="1"/>
    <col min="14328" max="14328" width="36.28515625" style="87" customWidth="1"/>
    <col min="14329" max="14329" width="5.7109375" style="87" customWidth="1"/>
    <col min="14330" max="14330" width="11.42578125" style="87" customWidth="1"/>
    <col min="14331" max="14331" width="20.7109375" style="87" customWidth="1"/>
    <col min="14332" max="14332" width="4.85546875" style="87" customWidth="1"/>
    <col min="14333" max="14333" width="11.42578125" style="87" customWidth="1"/>
    <col min="14334" max="14334" width="24.7109375" style="87" customWidth="1"/>
    <col min="14335" max="14335" width="12.28515625" style="87" customWidth="1"/>
    <col min="14336" max="14336" width="11.42578125" style="87" customWidth="1"/>
    <col min="14337" max="14337" width="3.42578125" style="87" customWidth="1"/>
    <col min="14338" max="14338" width="11.42578125" style="87" customWidth="1"/>
    <col min="14339" max="14339" width="17.7109375" style="87" customWidth="1"/>
    <col min="14340" max="14340" width="3.42578125" style="87" customWidth="1"/>
    <col min="14341" max="14341" width="11.42578125" style="87" customWidth="1"/>
    <col min="14342" max="14342" width="23.7109375" style="87" customWidth="1"/>
    <col min="14343" max="14343" width="10" style="87" customWidth="1"/>
    <col min="14344" max="14344" width="11.42578125" style="87" customWidth="1"/>
    <col min="14345" max="14346" width="14.7109375" style="87" customWidth="1"/>
    <col min="14347" max="14347" width="12.85546875" style="87" customWidth="1"/>
    <col min="14348" max="14348" width="3.28515625" style="87" customWidth="1"/>
    <col min="14349" max="14349" width="30.28515625" style="87" customWidth="1"/>
    <col min="14350" max="14350" width="5" style="87" customWidth="1"/>
    <col min="14351" max="14351" width="11.42578125" style="87" customWidth="1"/>
    <col min="14352" max="14352" width="14.28515625" style="87" customWidth="1"/>
    <col min="14353" max="14353" width="5.7109375" style="87" customWidth="1"/>
    <col min="14354" max="14354" width="11.42578125" style="87" customWidth="1"/>
    <col min="14355" max="14355" width="17.28515625" style="87" customWidth="1"/>
    <col min="14356" max="14356" width="12.7109375" style="87" customWidth="1"/>
    <col min="14357" max="14357" width="11.42578125" style="87" customWidth="1"/>
    <col min="14358" max="14358" width="5.28515625" style="87" customWidth="1"/>
    <col min="14359" max="14359" width="11.42578125" style="87" customWidth="1"/>
    <col min="14360" max="14360" width="17" style="87" customWidth="1"/>
    <col min="14361" max="14361" width="6.28515625" style="87" customWidth="1"/>
    <col min="14362" max="14362" width="11.42578125" style="87" customWidth="1"/>
    <col min="14363" max="14363" width="14.28515625" style="87" customWidth="1"/>
    <col min="14364" max="14364" width="7.5703125" style="87" customWidth="1"/>
    <col min="14365" max="14365" width="11.42578125" style="87" customWidth="1"/>
    <col min="14366" max="14367" width="14.28515625" style="87" customWidth="1"/>
    <col min="14368" max="14368" width="20.85546875" style="87" customWidth="1"/>
    <col min="14369" max="14369" width="14.42578125" style="87" customWidth="1"/>
    <col min="14370" max="14370" width="15" style="87" customWidth="1"/>
    <col min="14371" max="14371" width="2.7109375" style="87" customWidth="1"/>
    <col min="14372" max="14372" width="11.7109375" style="87" customWidth="1"/>
    <col min="14373" max="14373" width="11.5703125" style="87" customWidth="1"/>
    <col min="14374" max="14374" width="2.28515625" style="87" customWidth="1"/>
    <col min="14375" max="14375" width="41" style="87" customWidth="1"/>
    <col min="14376" max="14376" width="14.28515625" style="87" customWidth="1"/>
    <col min="14377" max="14378" width="11.5703125" style="87" customWidth="1"/>
    <col min="14379" max="14379" width="21.85546875" style="87" customWidth="1"/>
    <col min="14380" max="14571" width="11.42578125" style="87"/>
    <col min="14572" max="14572" width="21.85546875" style="87" customWidth="1"/>
    <col min="14573" max="14573" width="13.85546875" style="87" customWidth="1"/>
    <col min="14574" max="14574" width="38.7109375" style="87" customWidth="1"/>
    <col min="14575" max="14575" width="3" style="87" bestFit="1" customWidth="1"/>
    <col min="14576" max="14576" width="32.28515625" style="87" customWidth="1"/>
    <col min="14577" max="14577" width="46.28515625" style="87" customWidth="1"/>
    <col min="14578" max="14578" width="19" style="87" customWidth="1"/>
    <col min="14579" max="14579" width="11.42578125" style="87" customWidth="1"/>
    <col min="14580" max="14580" width="17.7109375" style="87" customWidth="1"/>
    <col min="14581" max="14581" width="11.42578125" style="87" customWidth="1"/>
    <col min="14582" max="14582" width="22.28515625" style="87" customWidth="1"/>
    <col min="14583" max="14583" width="5.28515625" style="87" customWidth="1"/>
    <col min="14584" max="14584" width="36.28515625" style="87" customWidth="1"/>
    <col min="14585" max="14585" width="5.7109375" style="87" customWidth="1"/>
    <col min="14586" max="14586" width="11.42578125" style="87" customWidth="1"/>
    <col min="14587" max="14587" width="20.7109375" style="87" customWidth="1"/>
    <col min="14588" max="14588" width="4.85546875" style="87" customWidth="1"/>
    <col min="14589" max="14589" width="11.42578125" style="87" customWidth="1"/>
    <col min="14590" max="14590" width="24.7109375" style="87" customWidth="1"/>
    <col min="14591" max="14591" width="12.28515625" style="87" customWidth="1"/>
    <col min="14592" max="14592" width="11.42578125" style="87" customWidth="1"/>
    <col min="14593" max="14593" width="3.42578125" style="87" customWidth="1"/>
    <col min="14594" max="14594" width="11.42578125" style="87" customWidth="1"/>
    <col min="14595" max="14595" width="17.7109375" style="87" customWidth="1"/>
    <col min="14596" max="14596" width="3.42578125" style="87" customWidth="1"/>
    <col min="14597" max="14597" width="11.42578125" style="87" customWidth="1"/>
    <col min="14598" max="14598" width="23.7109375" style="87" customWidth="1"/>
    <col min="14599" max="14599" width="10" style="87" customWidth="1"/>
    <col min="14600" max="14600" width="11.42578125" style="87" customWidth="1"/>
    <col min="14601" max="14602" width="14.7109375" style="87" customWidth="1"/>
    <col min="14603" max="14603" width="12.85546875" style="87" customWidth="1"/>
    <col min="14604" max="14604" width="3.28515625" style="87" customWidth="1"/>
    <col min="14605" max="14605" width="30.28515625" style="87" customWidth="1"/>
    <col min="14606" max="14606" width="5" style="87" customWidth="1"/>
    <col min="14607" max="14607" width="11.42578125" style="87" customWidth="1"/>
    <col min="14608" max="14608" width="14.28515625" style="87" customWidth="1"/>
    <col min="14609" max="14609" width="5.7109375" style="87" customWidth="1"/>
    <col min="14610" max="14610" width="11.42578125" style="87" customWidth="1"/>
    <col min="14611" max="14611" width="17.28515625" style="87" customWidth="1"/>
    <col min="14612" max="14612" width="12.7109375" style="87" customWidth="1"/>
    <col min="14613" max="14613" width="11.42578125" style="87" customWidth="1"/>
    <col min="14614" max="14614" width="5.28515625" style="87" customWidth="1"/>
    <col min="14615" max="14615" width="11.42578125" style="87" customWidth="1"/>
    <col min="14616" max="14616" width="17" style="87" customWidth="1"/>
    <col min="14617" max="14617" width="6.28515625" style="87" customWidth="1"/>
    <col min="14618" max="14618" width="11.42578125" style="87" customWidth="1"/>
    <col min="14619" max="14619" width="14.28515625" style="87" customWidth="1"/>
    <col min="14620" max="14620" width="7.5703125" style="87" customWidth="1"/>
    <col min="14621" max="14621" width="11.42578125" style="87" customWidth="1"/>
    <col min="14622" max="14623" width="14.28515625" style="87" customWidth="1"/>
    <col min="14624" max="14624" width="20.85546875" style="87" customWidth="1"/>
    <col min="14625" max="14625" width="14.42578125" style="87" customWidth="1"/>
    <col min="14626" max="14626" width="15" style="87" customWidth="1"/>
    <col min="14627" max="14627" width="2.7109375" style="87" customWidth="1"/>
    <col min="14628" max="14628" width="11.7109375" style="87" customWidth="1"/>
    <col min="14629" max="14629" width="11.5703125" style="87" customWidth="1"/>
    <col min="14630" max="14630" width="2.28515625" style="87" customWidth="1"/>
    <col min="14631" max="14631" width="41" style="87" customWidth="1"/>
    <col min="14632" max="14632" width="14.28515625" style="87" customWidth="1"/>
    <col min="14633" max="14634" width="11.5703125" style="87" customWidth="1"/>
    <col min="14635" max="14635" width="21.85546875" style="87" customWidth="1"/>
    <col min="14636" max="14827" width="11.42578125" style="87"/>
    <col min="14828" max="14828" width="21.85546875" style="87" customWidth="1"/>
    <col min="14829" max="14829" width="13.85546875" style="87" customWidth="1"/>
    <col min="14830" max="14830" width="38.7109375" style="87" customWidth="1"/>
    <col min="14831" max="14831" width="3" style="87" bestFit="1" customWidth="1"/>
    <col min="14832" max="14832" width="32.28515625" style="87" customWidth="1"/>
    <col min="14833" max="14833" width="46.28515625" style="87" customWidth="1"/>
    <col min="14834" max="14834" width="19" style="87" customWidth="1"/>
    <col min="14835" max="14835" width="11.42578125" style="87" customWidth="1"/>
    <col min="14836" max="14836" width="17.7109375" style="87" customWidth="1"/>
    <col min="14837" max="14837" width="11.42578125" style="87" customWidth="1"/>
    <col min="14838" max="14838" width="22.28515625" style="87" customWidth="1"/>
    <col min="14839" max="14839" width="5.28515625" style="87" customWidth="1"/>
    <col min="14840" max="14840" width="36.28515625" style="87" customWidth="1"/>
    <col min="14841" max="14841" width="5.7109375" style="87" customWidth="1"/>
    <col min="14842" max="14842" width="11.42578125" style="87" customWidth="1"/>
    <col min="14843" max="14843" width="20.7109375" style="87" customWidth="1"/>
    <col min="14844" max="14844" width="4.85546875" style="87" customWidth="1"/>
    <col min="14845" max="14845" width="11.42578125" style="87" customWidth="1"/>
    <col min="14846" max="14846" width="24.7109375" style="87" customWidth="1"/>
    <col min="14847" max="14847" width="12.28515625" style="87" customWidth="1"/>
    <col min="14848" max="14848" width="11.42578125" style="87" customWidth="1"/>
    <col min="14849" max="14849" width="3.42578125" style="87" customWidth="1"/>
    <col min="14850" max="14850" width="11.42578125" style="87" customWidth="1"/>
    <col min="14851" max="14851" width="17.7109375" style="87" customWidth="1"/>
    <col min="14852" max="14852" width="3.42578125" style="87" customWidth="1"/>
    <col min="14853" max="14853" width="11.42578125" style="87" customWidth="1"/>
    <col min="14854" max="14854" width="23.7109375" style="87" customWidth="1"/>
    <col min="14855" max="14855" width="10" style="87" customWidth="1"/>
    <col min="14856" max="14856" width="11.42578125" style="87" customWidth="1"/>
    <col min="14857" max="14858" width="14.7109375" style="87" customWidth="1"/>
    <col min="14859" max="14859" width="12.85546875" style="87" customWidth="1"/>
    <col min="14860" max="14860" width="3.28515625" style="87" customWidth="1"/>
    <col min="14861" max="14861" width="30.28515625" style="87" customWidth="1"/>
    <col min="14862" max="14862" width="5" style="87" customWidth="1"/>
    <col min="14863" max="14863" width="11.42578125" style="87" customWidth="1"/>
    <col min="14864" max="14864" width="14.28515625" style="87" customWidth="1"/>
    <col min="14865" max="14865" width="5.7109375" style="87" customWidth="1"/>
    <col min="14866" max="14866" width="11.42578125" style="87" customWidth="1"/>
    <col min="14867" max="14867" width="17.28515625" style="87" customWidth="1"/>
    <col min="14868" max="14868" width="12.7109375" style="87" customWidth="1"/>
    <col min="14869" max="14869" width="11.42578125" style="87" customWidth="1"/>
    <col min="14870" max="14870" width="5.28515625" style="87" customWidth="1"/>
    <col min="14871" max="14871" width="11.42578125" style="87" customWidth="1"/>
    <col min="14872" max="14872" width="17" style="87" customWidth="1"/>
    <col min="14873" max="14873" width="6.28515625" style="87" customWidth="1"/>
    <col min="14874" max="14874" width="11.42578125" style="87" customWidth="1"/>
    <col min="14875" max="14875" width="14.28515625" style="87" customWidth="1"/>
    <col min="14876" max="14876" width="7.5703125" style="87" customWidth="1"/>
    <col min="14877" max="14877" width="11.42578125" style="87" customWidth="1"/>
    <col min="14878" max="14879" width="14.28515625" style="87" customWidth="1"/>
    <col min="14880" max="14880" width="20.85546875" style="87" customWidth="1"/>
    <col min="14881" max="14881" width="14.42578125" style="87" customWidth="1"/>
    <col min="14882" max="14882" width="15" style="87" customWidth="1"/>
    <col min="14883" max="14883" width="2.7109375" style="87" customWidth="1"/>
    <col min="14884" max="14884" width="11.7109375" style="87" customWidth="1"/>
    <col min="14885" max="14885" width="11.5703125" style="87" customWidth="1"/>
    <col min="14886" max="14886" width="2.28515625" style="87" customWidth="1"/>
    <col min="14887" max="14887" width="41" style="87" customWidth="1"/>
    <col min="14888" max="14888" width="14.28515625" style="87" customWidth="1"/>
    <col min="14889" max="14890" width="11.5703125" style="87" customWidth="1"/>
    <col min="14891" max="14891" width="21.85546875" style="87" customWidth="1"/>
    <col min="14892" max="15083" width="11.42578125" style="87"/>
    <col min="15084" max="15084" width="21.85546875" style="87" customWidth="1"/>
    <col min="15085" max="15085" width="13.85546875" style="87" customWidth="1"/>
    <col min="15086" max="15086" width="38.7109375" style="87" customWidth="1"/>
    <col min="15087" max="15087" width="3" style="87" bestFit="1" customWidth="1"/>
    <col min="15088" max="15088" width="32.28515625" style="87" customWidth="1"/>
    <col min="15089" max="15089" width="46.28515625" style="87" customWidth="1"/>
    <col min="15090" max="15090" width="19" style="87" customWidth="1"/>
    <col min="15091" max="15091" width="11.42578125" style="87" customWidth="1"/>
    <col min="15092" max="15092" width="17.7109375" style="87" customWidth="1"/>
    <col min="15093" max="15093" width="11.42578125" style="87" customWidth="1"/>
    <col min="15094" max="15094" width="22.28515625" style="87" customWidth="1"/>
    <col min="15095" max="15095" width="5.28515625" style="87" customWidth="1"/>
    <col min="15096" max="15096" width="36.28515625" style="87" customWidth="1"/>
    <col min="15097" max="15097" width="5.7109375" style="87" customWidth="1"/>
    <col min="15098" max="15098" width="11.42578125" style="87" customWidth="1"/>
    <col min="15099" max="15099" width="20.7109375" style="87" customWidth="1"/>
    <col min="15100" max="15100" width="4.85546875" style="87" customWidth="1"/>
    <col min="15101" max="15101" width="11.42578125" style="87" customWidth="1"/>
    <col min="15102" max="15102" width="24.7109375" style="87" customWidth="1"/>
    <col min="15103" max="15103" width="12.28515625" style="87" customWidth="1"/>
    <col min="15104" max="15104" width="11.42578125" style="87" customWidth="1"/>
    <col min="15105" max="15105" width="3.42578125" style="87" customWidth="1"/>
    <col min="15106" max="15106" width="11.42578125" style="87" customWidth="1"/>
    <col min="15107" max="15107" width="17.7109375" style="87" customWidth="1"/>
    <col min="15108" max="15108" width="3.42578125" style="87" customWidth="1"/>
    <col min="15109" max="15109" width="11.42578125" style="87" customWidth="1"/>
    <col min="15110" max="15110" width="23.7109375" style="87" customWidth="1"/>
    <col min="15111" max="15111" width="10" style="87" customWidth="1"/>
    <col min="15112" max="15112" width="11.42578125" style="87" customWidth="1"/>
    <col min="15113" max="15114" width="14.7109375" style="87" customWidth="1"/>
    <col min="15115" max="15115" width="12.85546875" style="87" customWidth="1"/>
    <col min="15116" max="15116" width="3.28515625" style="87" customWidth="1"/>
    <col min="15117" max="15117" width="30.28515625" style="87" customWidth="1"/>
    <col min="15118" max="15118" width="5" style="87" customWidth="1"/>
    <col min="15119" max="15119" width="11.42578125" style="87" customWidth="1"/>
    <col min="15120" max="15120" width="14.28515625" style="87" customWidth="1"/>
    <col min="15121" max="15121" width="5.7109375" style="87" customWidth="1"/>
    <col min="15122" max="15122" width="11.42578125" style="87" customWidth="1"/>
    <col min="15123" max="15123" width="17.28515625" style="87" customWidth="1"/>
    <col min="15124" max="15124" width="12.7109375" style="87" customWidth="1"/>
    <col min="15125" max="15125" width="11.42578125" style="87" customWidth="1"/>
    <col min="15126" max="15126" width="5.28515625" style="87" customWidth="1"/>
    <col min="15127" max="15127" width="11.42578125" style="87" customWidth="1"/>
    <col min="15128" max="15128" width="17" style="87" customWidth="1"/>
    <col min="15129" max="15129" width="6.28515625" style="87" customWidth="1"/>
    <col min="15130" max="15130" width="11.42578125" style="87" customWidth="1"/>
    <col min="15131" max="15131" width="14.28515625" style="87" customWidth="1"/>
    <col min="15132" max="15132" width="7.5703125" style="87" customWidth="1"/>
    <col min="15133" max="15133" width="11.42578125" style="87" customWidth="1"/>
    <col min="15134" max="15135" width="14.28515625" style="87" customWidth="1"/>
    <col min="15136" max="15136" width="20.85546875" style="87" customWidth="1"/>
    <col min="15137" max="15137" width="14.42578125" style="87" customWidth="1"/>
    <col min="15138" max="15138" width="15" style="87" customWidth="1"/>
    <col min="15139" max="15139" width="2.7109375" style="87" customWidth="1"/>
    <col min="15140" max="15140" width="11.7109375" style="87" customWidth="1"/>
    <col min="15141" max="15141" width="11.5703125" style="87" customWidth="1"/>
    <col min="15142" max="15142" width="2.28515625" style="87" customWidth="1"/>
    <col min="15143" max="15143" width="41" style="87" customWidth="1"/>
    <col min="15144" max="15144" width="14.28515625" style="87" customWidth="1"/>
    <col min="15145" max="15146" width="11.5703125" style="87" customWidth="1"/>
    <col min="15147" max="15147" width="21.85546875" style="87" customWidth="1"/>
    <col min="15148" max="15339" width="11.42578125" style="87"/>
    <col min="15340" max="15340" width="21.85546875" style="87" customWidth="1"/>
    <col min="15341" max="15341" width="13.85546875" style="87" customWidth="1"/>
    <col min="15342" max="15342" width="38.7109375" style="87" customWidth="1"/>
    <col min="15343" max="15343" width="3" style="87" bestFit="1" customWidth="1"/>
    <col min="15344" max="15344" width="32.28515625" style="87" customWidth="1"/>
    <col min="15345" max="15345" width="46.28515625" style="87" customWidth="1"/>
    <col min="15346" max="15346" width="19" style="87" customWidth="1"/>
    <col min="15347" max="15347" width="11.42578125" style="87" customWidth="1"/>
    <col min="15348" max="15348" width="17.7109375" style="87" customWidth="1"/>
    <col min="15349" max="15349" width="11.42578125" style="87" customWidth="1"/>
    <col min="15350" max="15350" width="22.28515625" style="87" customWidth="1"/>
    <col min="15351" max="15351" width="5.28515625" style="87" customWidth="1"/>
    <col min="15352" max="15352" width="36.28515625" style="87" customWidth="1"/>
    <col min="15353" max="15353" width="5.7109375" style="87" customWidth="1"/>
    <col min="15354" max="15354" width="11.42578125" style="87" customWidth="1"/>
    <col min="15355" max="15355" width="20.7109375" style="87" customWidth="1"/>
    <col min="15356" max="15356" width="4.85546875" style="87" customWidth="1"/>
    <col min="15357" max="15357" width="11.42578125" style="87" customWidth="1"/>
    <col min="15358" max="15358" width="24.7109375" style="87" customWidth="1"/>
    <col min="15359" max="15359" width="12.28515625" style="87" customWidth="1"/>
    <col min="15360" max="15360" width="11.42578125" style="87" customWidth="1"/>
    <col min="15361" max="15361" width="3.42578125" style="87" customWidth="1"/>
    <col min="15362" max="15362" width="11.42578125" style="87" customWidth="1"/>
    <col min="15363" max="15363" width="17.7109375" style="87" customWidth="1"/>
    <col min="15364" max="15364" width="3.42578125" style="87" customWidth="1"/>
    <col min="15365" max="15365" width="11.42578125" style="87" customWidth="1"/>
    <col min="15366" max="15366" width="23.7109375" style="87" customWidth="1"/>
    <col min="15367" max="15367" width="10" style="87" customWidth="1"/>
    <col min="15368" max="15368" width="11.42578125" style="87" customWidth="1"/>
    <col min="15369" max="15370" width="14.7109375" style="87" customWidth="1"/>
    <col min="15371" max="15371" width="12.85546875" style="87" customWidth="1"/>
    <col min="15372" max="15372" width="3.28515625" style="87" customWidth="1"/>
    <col min="15373" max="15373" width="30.28515625" style="87" customWidth="1"/>
    <col min="15374" max="15374" width="5" style="87" customWidth="1"/>
    <col min="15375" max="15375" width="11.42578125" style="87" customWidth="1"/>
    <col min="15376" max="15376" width="14.28515625" style="87" customWidth="1"/>
    <col min="15377" max="15377" width="5.7109375" style="87" customWidth="1"/>
    <col min="15378" max="15378" width="11.42578125" style="87" customWidth="1"/>
    <col min="15379" max="15379" width="17.28515625" style="87" customWidth="1"/>
    <col min="15380" max="15380" width="12.7109375" style="87" customWidth="1"/>
    <col min="15381" max="15381" width="11.42578125" style="87" customWidth="1"/>
    <col min="15382" max="15382" width="5.28515625" style="87" customWidth="1"/>
    <col min="15383" max="15383" width="11.42578125" style="87" customWidth="1"/>
    <col min="15384" max="15384" width="17" style="87" customWidth="1"/>
    <col min="15385" max="15385" width="6.28515625" style="87" customWidth="1"/>
    <col min="15386" max="15386" width="11.42578125" style="87" customWidth="1"/>
    <col min="15387" max="15387" width="14.28515625" style="87" customWidth="1"/>
    <col min="15388" max="15388" width="7.5703125" style="87" customWidth="1"/>
    <col min="15389" max="15389" width="11.42578125" style="87" customWidth="1"/>
    <col min="15390" max="15391" width="14.28515625" style="87" customWidth="1"/>
    <col min="15392" max="15392" width="20.85546875" style="87" customWidth="1"/>
    <col min="15393" max="15393" width="14.42578125" style="87" customWidth="1"/>
    <col min="15394" max="15394" width="15" style="87" customWidth="1"/>
    <col min="15395" max="15395" width="2.7109375" style="87" customWidth="1"/>
    <col min="15396" max="15396" width="11.7109375" style="87" customWidth="1"/>
    <col min="15397" max="15397" width="11.5703125" style="87" customWidth="1"/>
    <col min="15398" max="15398" width="2.28515625" style="87" customWidth="1"/>
    <col min="15399" max="15399" width="41" style="87" customWidth="1"/>
    <col min="15400" max="15400" width="14.28515625" style="87" customWidth="1"/>
    <col min="15401" max="15402" width="11.5703125" style="87" customWidth="1"/>
    <col min="15403" max="15403" width="21.85546875" style="87" customWidth="1"/>
    <col min="15404" max="15595" width="11.42578125" style="87"/>
    <col min="15596" max="15596" width="21.85546875" style="87" customWidth="1"/>
    <col min="15597" max="15597" width="13.85546875" style="87" customWidth="1"/>
    <col min="15598" max="15598" width="38.7109375" style="87" customWidth="1"/>
    <col min="15599" max="15599" width="3" style="87" bestFit="1" customWidth="1"/>
    <col min="15600" max="15600" width="32.28515625" style="87" customWidth="1"/>
    <col min="15601" max="15601" width="46.28515625" style="87" customWidth="1"/>
    <col min="15602" max="15602" width="19" style="87" customWidth="1"/>
    <col min="15603" max="15603" width="11.42578125" style="87" customWidth="1"/>
    <col min="15604" max="15604" width="17.7109375" style="87" customWidth="1"/>
    <col min="15605" max="15605" width="11.42578125" style="87" customWidth="1"/>
    <col min="15606" max="15606" width="22.28515625" style="87" customWidth="1"/>
    <col min="15607" max="15607" width="5.28515625" style="87" customWidth="1"/>
    <col min="15608" max="15608" width="36.28515625" style="87" customWidth="1"/>
    <col min="15609" max="15609" width="5.7109375" style="87" customWidth="1"/>
    <col min="15610" max="15610" width="11.42578125" style="87" customWidth="1"/>
    <col min="15611" max="15611" width="20.7109375" style="87" customWidth="1"/>
    <col min="15612" max="15612" width="4.85546875" style="87" customWidth="1"/>
    <col min="15613" max="15613" width="11.42578125" style="87" customWidth="1"/>
    <col min="15614" max="15614" width="24.7109375" style="87" customWidth="1"/>
    <col min="15615" max="15615" width="12.28515625" style="87" customWidth="1"/>
    <col min="15616" max="15616" width="11.42578125" style="87" customWidth="1"/>
    <col min="15617" max="15617" width="3.42578125" style="87" customWidth="1"/>
    <col min="15618" max="15618" width="11.42578125" style="87" customWidth="1"/>
    <col min="15619" max="15619" width="17.7109375" style="87" customWidth="1"/>
    <col min="15620" max="15620" width="3.42578125" style="87" customWidth="1"/>
    <col min="15621" max="15621" width="11.42578125" style="87" customWidth="1"/>
    <col min="15622" max="15622" width="23.7109375" style="87" customWidth="1"/>
    <col min="15623" max="15623" width="10" style="87" customWidth="1"/>
    <col min="15624" max="15624" width="11.42578125" style="87" customWidth="1"/>
    <col min="15625" max="15626" width="14.7109375" style="87" customWidth="1"/>
    <col min="15627" max="15627" width="12.85546875" style="87" customWidth="1"/>
    <col min="15628" max="15628" width="3.28515625" style="87" customWidth="1"/>
    <col min="15629" max="15629" width="30.28515625" style="87" customWidth="1"/>
    <col min="15630" max="15630" width="5" style="87" customWidth="1"/>
    <col min="15631" max="15631" width="11.42578125" style="87" customWidth="1"/>
    <col min="15632" max="15632" width="14.28515625" style="87" customWidth="1"/>
    <col min="15633" max="15633" width="5.7109375" style="87" customWidth="1"/>
    <col min="15634" max="15634" width="11.42578125" style="87" customWidth="1"/>
    <col min="15635" max="15635" width="17.28515625" style="87" customWidth="1"/>
    <col min="15636" max="15636" width="12.7109375" style="87" customWidth="1"/>
    <col min="15637" max="15637" width="11.42578125" style="87" customWidth="1"/>
    <col min="15638" max="15638" width="5.28515625" style="87" customWidth="1"/>
    <col min="15639" max="15639" width="11.42578125" style="87" customWidth="1"/>
    <col min="15640" max="15640" width="17" style="87" customWidth="1"/>
    <col min="15641" max="15641" width="6.28515625" style="87" customWidth="1"/>
    <col min="15642" max="15642" width="11.42578125" style="87" customWidth="1"/>
    <col min="15643" max="15643" width="14.28515625" style="87" customWidth="1"/>
    <col min="15644" max="15644" width="7.5703125" style="87" customWidth="1"/>
    <col min="15645" max="15645" width="11.42578125" style="87" customWidth="1"/>
    <col min="15646" max="15647" width="14.28515625" style="87" customWidth="1"/>
    <col min="15648" max="15648" width="20.85546875" style="87" customWidth="1"/>
    <col min="15649" max="15649" width="14.42578125" style="87" customWidth="1"/>
    <col min="15650" max="15650" width="15" style="87" customWidth="1"/>
    <col min="15651" max="15651" width="2.7109375" style="87" customWidth="1"/>
    <col min="15652" max="15652" width="11.7109375" style="87" customWidth="1"/>
    <col min="15653" max="15653" width="11.5703125" style="87" customWidth="1"/>
    <col min="15654" max="15654" width="2.28515625" style="87" customWidth="1"/>
    <col min="15655" max="15655" width="41" style="87" customWidth="1"/>
    <col min="15656" max="15656" width="14.28515625" style="87" customWidth="1"/>
    <col min="15657" max="15658" width="11.5703125" style="87" customWidth="1"/>
    <col min="15659" max="15659" width="21.85546875" style="87" customWidth="1"/>
    <col min="15660" max="15851" width="11.42578125" style="87"/>
    <col min="15852" max="15852" width="21.85546875" style="87" customWidth="1"/>
    <col min="15853" max="15853" width="13.85546875" style="87" customWidth="1"/>
    <col min="15854" max="15854" width="38.7109375" style="87" customWidth="1"/>
    <col min="15855" max="15855" width="3" style="87" bestFit="1" customWidth="1"/>
    <col min="15856" max="15856" width="32.28515625" style="87" customWidth="1"/>
    <col min="15857" max="15857" width="46.28515625" style="87" customWidth="1"/>
    <col min="15858" max="15858" width="19" style="87" customWidth="1"/>
    <col min="15859" max="15859" width="11.42578125" style="87" customWidth="1"/>
    <col min="15860" max="15860" width="17.7109375" style="87" customWidth="1"/>
    <col min="15861" max="15861" width="11.42578125" style="87" customWidth="1"/>
    <col min="15862" max="15862" width="22.28515625" style="87" customWidth="1"/>
    <col min="15863" max="15863" width="5.28515625" style="87" customWidth="1"/>
    <col min="15864" max="15864" width="36.28515625" style="87" customWidth="1"/>
    <col min="15865" max="15865" width="5.7109375" style="87" customWidth="1"/>
    <col min="15866" max="15866" width="11.42578125" style="87" customWidth="1"/>
    <col min="15867" max="15867" width="20.7109375" style="87" customWidth="1"/>
    <col min="15868" max="15868" width="4.85546875" style="87" customWidth="1"/>
    <col min="15869" max="15869" width="11.42578125" style="87" customWidth="1"/>
    <col min="15870" max="15870" width="24.7109375" style="87" customWidth="1"/>
    <col min="15871" max="15871" width="12.28515625" style="87" customWidth="1"/>
    <col min="15872" max="15872" width="11.42578125" style="87" customWidth="1"/>
    <col min="15873" max="15873" width="3.42578125" style="87" customWidth="1"/>
    <col min="15874" max="15874" width="11.42578125" style="87" customWidth="1"/>
    <col min="15875" max="15875" width="17.7109375" style="87" customWidth="1"/>
    <col min="15876" max="15876" width="3.42578125" style="87" customWidth="1"/>
    <col min="15877" max="15877" width="11.42578125" style="87" customWidth="1"/>
    <col min="15878" max="15878" width="23.7109375" style="87" customWidth="1"/>
    <col min="15879" max="15879" width="10" style="87" customWidth="1"/>
    <col min="15880" max="15880" width="11.42578125" style="87" customWidth="1"/>
    <col min="15881" max="15882" width="14.7109375" style="87" customWidth="1"/>
    <col min="15883" max="15883" width="12.85546875" style="87" customWidth="1"/>
    <col min="15884" max="15884" width="3.28515625" style="87" customWidth="1"/>
    <col min="15885" max="15885" width="30.28515625" style="87" customWidth="1"/>
    <col min="15886" max="15886" width="5" style="87" customWidth="1"/>
    <col min="15887" max="15887" width="11.42578125" style="87" customWidth="1"/>
    <col min="15888" max="15888" width="14.28515625" style="87" customWidth="1"/>
    <col min="15889" max="15889" width="5.7109375" style="87" customWidth="1"/>
    <col min="15890" max="15890" width="11.42578125" style="87" customWidth="1"/>
    <col min="15891" max="15891" width="17.28515625" style="87" customWidth="1"/>
    <col min="15892" max="15892" width="12.7109375" style="87" customWidth="1"/>
    <col min="15893" max="15893" width="11.42578125" style="87" customWidth="1"/>
    <col min="15894" max="15894" width="5.28515625" style="87" customWidth="1"/>
    <col min="15895" max="15895" width="11.42578125" style="87" customWidth="1"/>
    <col min="15896" max="15896" width="17" style="87" customWidth="1"/>
    <col min="15897" max="15897" width="6.28515625" style="87" customWidth="1"/>
    <col min="15898" max="15898" width="11.42578125" style="87" customWidth="1"/>
    <col min="15899" max="15899" width="14.28515625" style="87" customWidth="1"/>
    <col min="15900" max="15900" width="7.5703125" style="87" customWidth="1"/>
    <col min="15901" max="15901" width="11.42578125" style="87" customWidth="1"/>
    <col min="15902" max="15903" width="14.28515625" style="87" customWidth="1"/>
    <col min="15904" max="15904" width="20.85546875" style="87" customWidth="1"/>
    <col min="15905" max="15905" width="14.42578125" style="87" customWidth="1"/>
    <col min="15906" max="15906" width="15" style="87" customWidth="1"/>
    <col min="15907" max="15907" width="2.7109375" style="87" customWidth="1"/>
    <col min="15908" max="15908" width="11.7109375" style="87" customWidth="1"/>
    <col min="15909" max="15909" width="11.5703125" style="87" customWidth="1"/>
    <col min="15910" max="15910" width="2.28515625" style="87" customWidth="1"/>
    <col min="15911" max="15911" width="41" style="87" customWidth="1"/>
    <col min="15912" max="15912" width="14.28515625" style="87" customWidth="1"/>
    <col min="15913" max="15914" width="11.5703125" style="87" customWidth="1"/>
    <col min="15915" max="15915" width="21.85546875" style="87" customWidth="1"/>
    <col min="15916" max="16107" width="11.42578125" style="87"/>
    <col min="16108" max="16108" width="21.85546875" style="87" customWidth="1"/>
    <col min="16109" max="16109" width="13.85546875" style="87" customWidth="1"/>
    <col min="16110" max="16110" width="38.7109375" style="87" customWidth="1"/>
    <col min="16111" max="16111" width="3" style="87" bestFit="1" customWidth="1"/>
    <col min="16112" max="16112" width="32.28515625" style="87" customWidth="1"/>
    <col min="16113" max="16113" width="46.28515625" style="87" customWidth="1"/>
    <col min="16114" max="16114" width="19" style="87" customWidth="1"/>
    <col min="16115" max="16115" width="11.42578125" style="87" customWidth="1"/>
    <col min="16116" max="16116" width="17.7109375" style="87" customWidth="1"/>
    <col min="16117" max="16117" width="11.42578125" style="87" customWidth="1"/>
    <col min="16118" max="16118" width="22.28515625" style="87" customWidth="1"/>
    <col min="16119" max="16119" width="5.28515625" style="87" customWidth="1"/>
    <col min="16120" max="16120" width="36.28515625" style="87" customWidth="1"/>
    <col min="16121" max="16121" width="5.7109375" style="87" customWidth="1"/>
    <col min="16122" max="16122" width="11.42578125" style="87" customWidth="1"/>
    <col min="16123" max="16123" width="20.7109375" style="87" customWidth="1"/>
    <col min="16124" max="16124" width="4.85546875" style="87" customWidth="1"/>
    <col min="16125" max="16125" width="11.42578125" style="87" customWidth="1"/>
    <col min="16126" max="16126" width="24.7109375" style="87" customWidth="1"/>
    <col min="16127" max="16127" width="12.28515625" style="87" customWidth="1"/>
    <col min="16128" max="16128" width="11.42578125" style="87" customWidth="1"/>
    <col min="16129" max="16129" width="3.42578125" style="87" customWidth="1"/>
    <col min="16130" max="16130" width="11.42578125" style="87" customWidth="1"/>
    <col min="16131" max="16131" width="17.7109375" style="87" customWidth="1"/>
    <col min="16132" max="16132" width="3.42578125" style="87" customWidth="1"/>
    <col min="16133" max="16133" width="11.42578125" style="87" customWidth="1"/>
    <col min="16134" max="16134" width="23.7109375" style="87" customWidth="1"/>
    <col min="16135" max="16135" width="10" style="87" customWidth="1"/>
    <col min="16136" max="16136" width="11.42578125" style="87" customWidth="1"/>
    <col min="16137" max="16138" width="14.7109375" style="87" customWidth="1"/>
    <col min="16139" max="16139" width="12.85546875" style="87" customWidth="1"/>
    <col min="16140" max="16140" width="3.28515625" style="87" customWidth="1"/>
    <col min="16141" max="16141" width="30.28515625" style="87" customWidth="1"/>
    <col min="16142" max="16142" width="5" style="87" customWidth="1"/>
    <col min="16143" max="16143" width="11.42578125" style="87" customWidth="1"/>
    <col min="16144" max="16144" width="14.28515625" style="87" customWidth="1"/>
    <col min="16145" max="16145" width="5.7109375" style="87" customWidth="1"/>
    <col min="16146" max="16146" width="11.42578125" style="87" customWidth="1"/>
    <col min="16147" max="16147" width="17.28515625" style="87" customWidth="1"/>
    <col min="16148" max="16148" width="12.7109375" style="87" customWidth="1"/>
    <col min="16149" max="16149" width="11.42578125" style="87" customWidth="1"/>
    <col min="16150" max="16150" width="5.28515625" style="87" customWidth="1"/>
    <col min="16151" max="16151" width="11.42578125" style="87" customWidth="1"/>
    <col min="16152" max="16152" width="17" style="87" customWidth="1"/>
    <col min="16153" max="16153" width="6.28515625" style="87" customWidth="1"/>
    <col min="16154" max="16154" width="11.42578125" style="87" customWidth="1"/>
    <col min="16155" max="16155" width="14.28515625" style="87" customWidth="1"/>
    <col min="16156" max="16156" width="7.5703125" style="87" customWidth="1"/>
    <col min="16157" max="16157" width="11.42578125" style="87" customWidth="1"/>
    <col min="16158" max="16159" width="14.28515625" style="87" customWidth="1"/>
    <col min="16160" max="16160" width="20.85546875" style="87" customWidth="1"/>
    <col min="16161" max="16161" width="14.42578125" style="87" customWidth="1"/>
    <col min="16162" max="16162" width="15" style="87" customWidth="1"/>
    <col min="16163" max="16163" width="2.7109375" style="87" customWidth="1"/>
    <col min="16164" max="16164" width="11.7109375" style="87" customWidth="1"/>
    <col min="16165" max="16165" width="11.5703125" style="87" customWidth="1"/>
    <col min="16166" max="16166" width="2.28515625" style="87" customWidth="1"/>
    <col min="16167" max="16167" width="41" style="87" customWidth="1"/>
    <col min="16168" max="16168" width="14.28515625" style="87" customWidth="1"/>
    <col min="16169" max="16170" width="11.5703125" style="87" customWidth="1"/>
    <col min="16171" max="16171" width="21.85546875" style="87" customWidth="1"/>
    <col min="16172" max="16365" width="11.42578125" style="87"/>
    <col min="16366" max="16384" width="11.5703125" style="87" customWidth="1"/>
  </cols>
  <sheetData>
    <row r="1" spans="1:16365" ht="21" x14ac:dyDescent="0.25">
      <c r="A1" s="876" t="s">
        <v>178</v>
      </c>
      <c r="B1" s="877"/>
      <c r="C1" s="877"/>
      <c r="D1" s="877"/>
      <c r="E1" s="877"/>
      <c r="F1" s="877"/>
      <c r="G1" s="877"/>
      <c r="H1" s="877"/>
      <c r="I1" s="877"/>
      <c r="J1" s="877"/>
      <c r="K1" s="877"/>
      <c r="L1" s="877"/>
      <c r="M1" s="877"/>
      <c r="N1" s="877"/>
      <c r="O1" s="877"/>
      <c r="P1" s="877"/>
      <c r="Q1" s="877"/>
      <c r="R1" s="877"/>
      <c r="S1" s="877"/>
      <c r="T1" s="877"/>
      <c r="U1" s="880" t="s">
        <v>179</v>
      </c>
      <c r="V1" s="880"/>
      <c r="W1" s="880"/>
      <c r="X1" s="880"/>
      <c r="Y1" s="880"/>
      <c r="Z1" s="880"/>
      <c r="AA1" s="880"/>
      <c r="AB1" s="880"/>
      <c r="AC1" s="882" t="s">
        <v>180</v>
      </c>
      <c r="AD1" s="882"/>
      <c r="AE1" s="882"/>
      <c r="AF1" s="882"/>
      <c r="AG1" s="882"/>
      <c r="AH1" s="882"/>
      <c r="AI1" s="882"/>
      <c r="AJ1" s="882"/>
      <c r="AK1" s="882"/>
      <c r="AL1" s="882"/>
      <c r="AM1" s="882"/>
      <c r="AN1" s="882"/>
      <c r="AO1" s="882"/>
      <c r="AP1" s="882"/>
      <c r="AQ1" s="882"/>
      <c r="AR1" s="882"/>
      <c r="AS1" s="882"/>
      <c r="AT1" s="882"/>
      <c r="AU1" s="49"/>
      <c r="AV1" s="883" t="s">
        <v>181</v>
      </c>
      <c r="AW1" s="883"/>
      <c r="AX1" s="884"/>
      <c r="AY1" s="885"/>
      <c r="AZ1" s="886"/>
      <c r="BA1" s="886"/>
      <c r="BB1" s="886"/>
      <c r="BC1" s="886"/>
      <c r="BD1" s="886"/>
      <c r="BE1" s="847" t="s">
        <v>461</v>
      </c>
      <c r="BF1" s="848"/>
      <c r="BG1" s="848"/>
      <c r="BH1" s="848"/>
      <c r="BI1" s="848"/>
      <c r="BJ1" s="848"/>
      <c r="BK1" s="848"/>
      <c r="BL1" s="848"/>
      <c r="BM1" s="848"/>
      <c r="BN1" s="848"/>
      <c r="BO1" s="848"/>
      <c r="BP1" s="848"/>
      <c r="BQ1" s="848"/>
      <c r="BR1" s="848"/>
      <c r="BS1" s="848"/>
      <c r="BT1" s="848"/>
      <c r="BU1" s="848"/>
      <c r="BV1" s="848"/>
      <c r="BW1" s="848"/>
      <c r="BX1" s="848"/>
    </row>
    <row r="2" spans="1:16365" ht="18.75" x14ac:dyDescent="0.25">
      <c r="A2" s="878"/>
      <c r="B2" s="879"/>
      <c r="C2" s="879"/>
      <c r="D2" s="879"/>
      <c r="E2" s="879"/>
      <c r="F2" s="879"/>
      <c r="G2" s="879"/>
      <c r="H2" s="879"/>
      <c r="I2" s="879"/>
      <c r="J2" s="879"/>
      <c r="K2" s="879"/>
      <c r="L2" s="879"/>
      <c r="M2" s="879"/>
      <c r="N2" s="879"/>
      <c r="O2" s="879"/>
      <c r="P2" s="879"/>
      <c r="Q2" s="879"/>
      <c r="R2" s="879"/>
      <c r="S2" s="879"/>
      <c r="T2" s="879"/>
      <c r="U2" s="881"/>
      <c r="V2" s="881"/>
      <c r="W2" s="881"/>
      <c r="X2" s="881"/>
      <c r="Y2" s="881"/>
      <c r="Z2" s="881"/>
      <c r="AA2" s="881"/>
      <c r="AB2" s="881"/>
      <c r="AC2" s="842" t="s">
        <v>182</v>
      </c>
      <c r="AD2" s="842" t="s">
        <v>183</v>
      </c>
      <c r="AE2" s="842" t="s">
        <v>184</v>
      </c>
      <c r="AF2" s="842"/>
      <c r="AG2" s="842"/>
      <c r="AH2" s="842"/>
      <c r="AI2" s="842" t="s">
        <v>185</v>
      </c>
      <c r="AJ2" s="842" t="s">
        <v>186</v>
      </c>
      <c r="AK2" s="842"/>
      <c r="AL2" s="842"/>
      <c r="AM2" s="842"/>
      <c r="AN2" s="842"/>
      <c r="AO2" s="842"/>
      <c r="AP2" s="842"/>
      <c r="AQ2" s="842"/>
      <c r="AR2" s="842"/>
      <c r="AS2" s="842"/>
      <c r="AT2" s="842"/>
      <c r="AU2" s="873" t="s">
        <v>187</v>
      </c>
      <c r="AV2" s="873"/>
      <c r="AW2" s="873"/>
      <c r="AX2" s="874" t="s">
        <v>24</v>
      </c>
      <c r="AY2" s="875" t="s">
        <v>188</v>
      </c>
      <c r="AZ2" s="871"/>
      <c r="BA2" s="871" t="s">
        <v>143</v>
      </c>
      <c r="BB2" s="871" t="s">
        <v>189</v>
      </c>
      <c r="BC2" s="871" t="s">
        <v>190</v>
      </c>
      <c r="BD2" s="871" t="s">
        <v>191</v>
      </c>
      <c r="BE2" s="847" t="s">
        <v>452</v>
      </c>
      <c r="BF2" s="848"/>
      <c r="BG2" s="848"/>
      <c r="BH2" s="848"/>
      <c r="BI2" s="848"/>
      <c r="BJ2" s="849" t="s">
        <v>453</v>
      </c>
      <c r="BK2" s="850"/>
      <c r="BL2" s="850"/>
      <c r="BM2" s="850"/>
      <c r="BN2" s="850"/>
      <c r="BO2" s="849" t="s">
        <v>454</v>
      </c>
      <c r="BP2" s="850"/>
      <c r="BQ2" s="850"/>
      <c r="BR2" s="850"/>
      <c r="BS2" s="850"/>
      <c r="BT2" s="851" t="s">
        <v>455</v>
      </c>
      <c r="BU2" s="851"/>
      <c r="BV2" s="851"/>
      <c r="BW2" s="851"/>
      <c r="BX2" s="851"/>
    </row>
    <row r="3" spans="1:16365" s="56" customFormat="1" ht="93.75" x14ac:dyDescent="0.25">
      <c r="A3" s="51" t="s">
        <v>192</v>
      </c>
      <c r="B3" s="52" t="s">
        <v>141</v>
      </c>
      <c r="C3" s="52" t="s">
        <v>21</v>
      </c>
      <c r="D3" s="52" t="s">
        <v>16</v>
      </c>
      <c r="E3" s="52" t="s">
        <v>17</v>
      </c>
      <c r="F3" s="52" t="s">
        <v>193</v>
      </c>
      <c r="G3" s="872" t="s">
        <v>194</v>
      </c>
      <c r="H3" s="872"/>
      <c r="I3" s="52" t="s">
        <v>195</v>
      </c>
      <c r="J3" s="52" t="s">
        <v>31</v>
      </c>
      <c r="K3" s="52" t="s">
        <v>196</v>
      </c>
      <c r="L3" s="52" t="s">
        <v>197</v>
      </c>
      <c r="M3" s="52" t="s">
        <v>28</v>
      </c>
      <c r="N3" s="52" t="s">
        <v>174</v>
      </c>
      <c r="O3" s="52" t="s">
        <v>29</v>
      </c>
      <c r="P3" s="52" t="s">
        <v>174</v>
      </c>
      <c r="Q3" s="52" t="s">
        <v>30</v>
      </c>
      <c r="R3" s="52" t="s">
        <v>174</v>
      </c>
      <c r="S3" s="52" t="s">
        <v>198</v>
      </c>
      <c r="T3" s="52" t="s">
        <v>26</v>
      </c>
      <c r="U3" s="53" t="s">
        <v>199</v>
      </c>
      <c r="V3" s="54" t="s">
        <v>200</v>
      </c>
      <c r="W3" s="53" t="s">
        <v>174</v>
      </c>
      <c r="X3" s="54" t="s">
        <v>201</v>
      </c>
      <c r="Y3" s="53" t="s">
        <v>174</v>
      </c>
      <c r="Z3" s="54" t="s">
        <v>202</v>
      </c>
      <c r="AA3" s="54" t="s">
        <v>174</v>
      </c>
      <c r="AB3" s="54" t="s">
        <v>203</v>
      </c>
      <c r="AC3" s="842"/>
      <c r="AD3" s="842"/>
      <c r="AE3" s="50" t="s">
        <v>20</v>
      </c>
      <c r="AF3" s="55" t="s">
        <v>204</v>
      </c>
      <c r="AG3" s="50" t="s">
        <v>205</v>
      </c>
      <c r="AH3" s="50" t="s">
        <v>204</v>
      </c>
      <c r="AI3" s="842"/>
      <c r="AJ3" s="50" t="s">
        <v>206</v>
      </c>
      <c r="AK3" s="842" t="s">
        <v>207</v>
      </c>
      <c r="AL3" s="842"/>
      <c r="AM3" s="842" t="s">
        <v>22</v>
      </c>
      <c r="AN3" s="842"/>
      <c r="AO3" s="842" t="s">
        <v>23</v>
      </c>
      <c r="AP3" s="842"/>
      <c r="AQ3" s="50" t="s">
        <v>208</v>
      </c>
      <c r="AR3" s="842" t="s">
        <v>143</v>
      </c>
      <c r="AS3" s="842"/>
      <c r="AT3" s="50" t="s">
        <v>209</v>
      </c>
      <c r="AU3" s="873"/>
      <c r="AV3" s="873"/>
      <c r="AW3" s="873"/>
      <c r="AX3" s="874"/>
      <c r="AY3" s="875"/>
      <c r="AZ3" s="871"/>
      <c r="BA3" s="871"/>
      <c r="BB3" s="871"/>
      <c r="BC3" s="871"/>
      <c r="BD3" s="871"/>
      <c r="BE3" s="90" t="s">
        <v>456</v>
      </c>
      <c r="BF3" s="90" t="s">
        <v>457</v>
      </c>
      <c r="BG3" s="90" t="s">
        <v>458</v>
      </c>
      <c r="BH3" s="91" t="s">
        <v>459</v>
      </c>
      <c r="BI3" s="91" t="s">
        <v>460</v>
      </c>
      <c r="BJ3" s="92" t="s">
        <v>456</v>
      </c>
      <c r="BK3" s="92" t="s">
        <v>457</v>
      </c>
      <c r="BL3" s="92" t="s">
        <v>458</v>
      </c>
      <c r="BM3" s="93" t="s">
        <v>459</v>
      </c>
      <c r="BN3" s="93" t="s">
        <v>460</v>
      </c>
      <c r="BO3" s="92" t="s">
        <v>456</v>
      </c>
      <c r="BP3" s="92" t="s">
        <v>457</v>
      </c>
      <c r="BQ3" s="92" t="s">
        <v>458</v>
      </c>
      <c r="BR3" s="93" t="s">
        <v>459</v>
      </c>
      <c r="BS3" s="93" t="s">
        <v>460</v>
      </c>
      <c r="BT3" s="92" t="s">
        <v>456</v>
      </c>
      <c r="BU3" s="92" t="s">
        <v>457</v>
      </c>
      <c r="BV3" s="92" t="s">
        <v>458</v>
      </c>
      <c r="BW3" s="93" t="s">
        <v>459</v>
      </c>
      <c r="BX3" s="94" t="s">
        <v>460</v>
      </c>
    </row>
    <row r="4" spans="1:16365" s="355" customFormat="1" ht="189.75" thickBot="1" x14ac:dyDescent="0.3">
      <c r="A4" s="456" t="s">
        <v>66</v>
      </c>
      <c r="B4" s="457" t="s">
        <v>100</v>
      </c>
      <c r="C4" s="457" t="s">
        <v>50</v>
      </c>
      <c r="D4" s="457" t="s">
        <v>94</v>
      </c>
      <c r="E4" s="457" t="s">
        <v>95</v>
      </c>
      <c r="F4" s="457" t="s">
        <v>210</v>
      </c>
      <c r="G4" s="458" t="s">
        <v>211</v>
      </c>
      <c r="H4" s="457" t="s">
        <v>212</v>
      </c>
      <c r="I4" s="457" t="s">
        <v>213</v>
      </c>
      <c r="J4" s="457" t="s">
        <v>65</v>
      </c>
      <c r="K4" s="457">
        <v>0</v>
      </c>
      <c r="L4" s="459">
        <f>IF(J4="Diaria",+(K4/360),IF(J4="Semanal",+(K4/52),IF(J4="Mensual",+(K4/12),IF(J4="Bimestral",+(K4/6),IF(J4="Trimestral",+(K4/4),IF(J4="Semestral",+(K4/2),IF(J4="Anual",+(K4/1),"")))))))</f>
        <v>0</v>
      </c>
      <c r="M4" s="457" t="s">
        <v>45</v>
      </c>
      <c r="N4" s="464">
        <f>IF(M4="Menor al 1% del patrimonio de la Lotería de Bogotá",20%,IF(M4="Entre el 1% y el 3% del patrimonio de la Lotería de Bogotá",40%,IF(M4="Entre el 3% y el 6% del patrimonio de la Lotería de Bogotá",60%,IF(M4="Entre el 6% y el 10% del patrimonio de la Lotería de Bogotá",80%,IF(M4="Mayor al 10% del patrimonio de la Lotería de Bogotá",100%,IF(M4="NA",0%,""))))))</f>
        <v>0.2</v>
      </c>
      <c r="O4" s="457" t="s">
        <v>91</v>
      </c>
      <c r="P4" s="464">
        <f>IF(O4="El riesgo afecta la imagen de algún área de la organización",20%,IF(O4="El riesgo afecta la imagen de la entidad internamente, de conocimiento general nivel interno, de junta directiva y accionistas y/o de proveedores",40%,IF(O4="El riesgo afecta la imagen de la entidad con algunos usuarios de relevancia frente al logro de los objetivos",60%,IF(O4="El riesgo afecta la imagen de la entidad con efecto publicitario sostenido a nivel de sector administrativo, nivel departamental o municipal",80%,IF(O4="El riesgo afecta la imagen de la entidad a nivel nacional, con efecto publicitario sostenido a nivel país",100%,IF(O4="NA",0%,""))))))</f>
        <v>0.8</v>
      </c>
      <c r="Q4" s="457" t="s">
        <v>88</v>
      </c>
      <c r="R4" s="464">
        <f>IF(Q4="Interrupción de la operación por menos de un día",20%,IF(Q4="Interrupción de la operación por un día completo",40%,IF(Q4="Interrupción de la operación mayor a 1 día y menor a 2 días",60%,IF(Q4="Interrupción de la operación por dos días completos",80%,IF(Q4="Interrupción de la operación por más de dos días",100%,IF(Q4="NA",0%,""))))))</f>
        <v>0</v>
      </c>
      <c r="S4" s="456" t="s">
        <v>75</v>
      </c>
      <c r="T4" s="456" t="s">
        <v>76</v>
      </c>
      <c r="U4" s="456">
        <f>+MAX(N4,P4,R4)</f>
        <v>0.8</v>
      </c>
      <c r="V4" s="460" t="str">
        <f>IF(L4&lt;=20%,"Muy baja",IF(L4&lt;=40%,"Baja",IF(L4&lt;=60%,"Media",IF(L4&lt;=80%,"Alta",IF(L4&lt;=100%,"Muy alta",IF(L4&gt;=100%,"Muy alta",""))))))</f>
        <v>Muy baja</v>
      </c>
      <c r="W4" s="461">
        <f>+IFERROR(VLOOKUP(V5,formulas!$F$1:$G$6,2,FALSE),"")</f>
        <v>0.2</v>
      </c>
      <c r="X4" s="462" t="str">
        <f>IF(U4=20%,"Leve",IF(U4=40%,"Menor",IF(U4=60%,"Moderado",IF(U4=80%,"Mayor",IF(U4=100%,"Catastrófico","")))))</f>
        <v>Mayor</v>
      </c>
      <c r="Y4" s="461">
        <f>+IFERROR(VLOOKUP(X4,formulas!$H$1:$I$6,2,FALSE),"")</f>
        <v>0.8</v>
      </c>
      <c r="Z4" s="462" t="str">
        <f>+IFERROR(VLOOKUP(V4&amp;X4,formulas!$C$2:$D$26,2,FALSE),"")</f>
        <v>Alto</v>
      </c>
      <c r="AA4" s="463">
        <f>IF(Z4="Bajo",25%,IF(Z4="Moderado",50%,IF(Z4="Alto",75%,IF(Z4="Extremo",100%,""))))</f>
        <v>0.75</v>
      </c>
      <c r="AB4" s="464" t="s">
        <v>214</v>
      </c>
      <c r="AC4" s="457" t="s">
        <v>215</v>
      </c>
      <c r="AD4" s="457" t="s">
        <v>216</v>
      </c>
      <c r="AE4" s="457" t="s">
        <v>54</v>
      </c>
      <c r="AF4" s="464">
        <f t="shared" ref="AF4:AF10" si="0">IF(AE4="Preventivo",25%,IF(AE4="Detectivo",15%,IF(AE4="Correctivo",10%,"")))</f>
        <v>0.15</v>
      </c>
      <c r="AG4" s="457" t="s">
        <v>217</v>
      </c>
      <c r="AH4" s="464">
        <f>IF(AG4="Manual",15%,IF(AG4="Automático",25%,""))</f>
        <v>0.15</v>
      </c>
      <c r="AI4" s="464">
        <f t="shared" ref="AI4:AI7" si="1">+AH4+AF4</f>
        <v>0.3</v>
      </c>
      <c r="AJ4" s="457" t="s">
        <v>218</v>
      </c>
      <c r="AK4" s="457" t="s">
        <v>219</v>
      </c>
      <c r="AL4" s="457" t="s">
        <v>220</v>
      </c>
      <c r="AM4" s="457" t="s">
        <v>39</v>
      </c>
      <c r="AN4" s="457" t="s">
        <v>221</v>
      </c>
      <c r="AO4" s="457" t="s">
        <v>57</v>
      </c>
      <c r="AP4" s="457" t="s">
        <v>222</v>
      </c>
      <c r="AQ4" s="465" t="s">
        <v>223</v>
      </c>
      <c r="AR4" s="457" t="s">
        <v>224</v>
      </c>
      <c r="AS4" s="457" t="s">
        <v>225</v>
      </c>
      <c r="AT4" s="457" t="s">
        <v>226</v>
      </c>
      <c r="AU4" s="277">
        <f>+AA4*AI4</f>
        <v>0.22499999999999998</v>
      </c>
      <c r="AV4" s="277">
        <f>+AA4-AU4</f>
        <v>0.52500000000000002</v>
      </c>
      <c r="AW4" s="462" t="str">
        <f>+IF(C4="Corrupción","Moderado",IF(AV4&lt;=25%,"Bajo",IF(AV4&lt;=50%,"Moderado",IF(AV4&lt;=75%,"Alto",IF(AV4&gt;75%,"Extremo","")))))</f>
        <v>Alto</v>
      </c>
      <c r="AX4" s="456" t="s">
        <v>74</v>
      </c>
      <c r="AY4" s="466">
        <v>1</v>
      </c>
      <c r="AZ4" s="465" t="s">
        <v>227</v>
      </c>
      <c r="BA4" s="457" t="str">
        <f t="shared" ref="BA4" si="2">+AS4</f>
        <v>Profesional III de apuestas</v>
      </c>
      <c r="BB4" s="467">
        <v>44562</v>
      </c>
      <c r="BC4" s="467">
        <v>44742</v>
      </c>
      <c r="BD4" s="457" t="str">
        <f t="shared" ref="BD4" si="3">+AQ4</f>
        <v>Plataforma de Juegos Promocionales y Rifas</v>
      </c>
      <c r="BE4" s="468"/>
      <c r="BF4" s="468"/>
      <c r="BG4" s="468"/>
      <c r="BH4" s="468"/>
      <c r="BI4" s="468"/>
      <c r="BJ4" s="468"/>
      <c r="BK4" s="468"/>
      <c r="BL4" s="468"/>
      <c r="BM4" s="468"/>
      <c r="BN4" s="468"/>
      <c r="BO4" s="468"/>
      <c r="BP4" s="468"/>
      <c r="BQ4" s="468"/>
      <c r="BR4" s="468"/>
      <c r="BS4" s="468"/>
      <c r="BT4" s="468"/>
      <c r="BU4" s="468"/>
      <c r="BV4" s="468"/>
      <c r="BW4" s="468"/>
      <c r="BX4" s="468"/>
    </row>
    <row r="5" spans="1:16365" ht="76.5" customHeight="1" x14ac:dyDescent="0.25">
      <c r="A5" s="823" t="s">
        <v>219</v>
      </c>
      <c r="B5" s="826" t="s">
        <v>100</v>
      </c>
      <c r="C5" s="826" t="s">
        <v>73</v>
      </c>
      <c r="D5" s="826" t="s">
        <v>33</v>
      </c>
      <c r="E5" s="826" t="s">
        <v>82</v>
      </c>
      <c r="F5" s="826" t="s">
        <v>228</v>
      </c>
      <c r="G5" s="859" t="s">
        <v>229</v>
      </c>
      <c r="H5" s="826" t="s">
        <v>230</v>
      </c>
      <c r="I5" s="826" t="s">
        <v>231</v>
      </c>
      <c r="J5" s="826" t="s">
        <v>48</v>
      </c>
      <c r="K5" s="826">
        <v>1</v>
      </c>
      <c r="L5" s="806">
        <f t="shared" ref="L5:L30" si="4">IF(J5="Diaria",+(K5/360),IF(J5="Semanal",+(K5/52),IF(J5="Mensual",+(K5/12),IF(J5="Bimestral",+(K5/6),IF(J5="Trimestral",+(K5/4),IF(J5="Semestral",+(K5/2),IF(J5="Anual",+(K5/1),"")))))))</f>
        <v>2.7777777777777779E-3</v>
      </c>
      <c r="M5" s="826" t="s">
        <v>90</v>
      </c>
      <c r="N5" s="806">
        <f t="shared" ref="N5:N30" si="5">IF(M5="Menor al 1% del patrimonio de la Lotería de Bogotá",20%,IF(M5="Entre el 1% y el 3% del patrimonio de la Lotería de Bogotá",40%,IF(M5="Entre el 3% y el 6% del patrimonio de la Lotería de Bogotá",60%,IF(M5="Entre el 6% y el 10% del patrimonio de la Lotería de Bogotá",80%,IF(M5="Mayor al 10% del patrimonio de la Lotería de Bogotá",100%,IF(M5="NA",0%,""))))))</f>
        <v>0.8</v>
      </c>
      <c r="O5" s="826" t="s">
        <v>79</v>
      </c>
      <c r="P5" s="806">
        <f t="shared" ref="P5:P30" si="6">IF(O5="El riesgo afecta la imagen de algún área de la organización",20%,IF(O5="El riesgo afecta la imagen de la entidad internamente, de conocimiento general nivel interno, de junta directiva y accionistas y/o de proveedores",40%,IF(O5="El riesgo afecta la imagen de la entidad con algunos usuarios de relevancia frente al logro de los objetivos",60%,IF(O5="El riesgo afecta la imagen de la entidad con efecto publicitario sostenido a nivel de sector administrativo, nivel departamental o municipal",80%,IF(O5="El riesgo afecta la imagen de la entidad a nivel nacional, con efecto publicitario sostenido a nivel país",100%,IF(O5="NA",0%,""))))))</f>
        <v>0.6</v>
      </c>
      <c r="Q5" s="826" t="s">
        <v>88</v>
      </c>
      <c r="R5" s="806">
        <f t="shared" ref="R5:R30" si="7">IF(Q5="Interrupción de la operación por menos de un día",20%,IF(Q5="Interrupción de la operación por un día completo",40%,IF(Q5="Interrupción de la operación mayor a 1 día y menor a 2 días",60%,IF(Q5="Interrupción de la operación por dos días completos",80%,IF(Q5="Interrupción de la operación por más de dos días",100%,IF(Q5="NA",0%,""))))))</f>
        <v>0</v>
      </c>
      <c r="S5" s="823" t="s">
        <v>75</v>
      </c>
      <c r="T5" s="823" t="s">
        <v>76</v>
      </c>
      <c r="U5" s="823">
        <f t="shared" ref="U5:U30" si="8">+MAX(N5,P5,R5)</f>
        <v>0.8</v>
      </c>
      <c r="V5" s="832" t="str">
        <f>IF(L5&lt;=20%,"Muy baja",IF(L5&lt;=40%,"Baja",IF(L5&lt;=60%,"Media",IF(L5&lt;=80%,"Alta",IF(L5&lt;=100%,"Muy alta",IF(L5&gt;=100%,"Muy alta",""))))))</f>
        <v>Muy baja</v>
      </c>
      <c r="W5" s="810">
        <f>+IFERROR(VLOOKUP(V5,formulas!$F$1:$G$6,2,FALSE),"")</f>
        <v>0.2</v>
      </c>
      <c r="X5" s="808" t="str">
        <f>IF(U5=20%,"Leve",IF(U5=40%,"Menor",IF(U5=60%,"Moderado",IF(U5=80%,"Mayor",IF(U5=100%,"Catastrófico","")))))</f>
        <v>Mayor</v>
      </c>
      <c r="Y5" s="810">
        <f>+IFERROR(VLOOKUP(X5,formulas!$H$1:$I$6,2,FALSE),"")</f>
        <v>0.8</v>
      </c>
      <c r="Z5" s="813" t="str">
        <f>+IFERROR(VLOOKUP(V5&amp;X5,formulas!$C$2:$D$26,2,FALSE),"")</f>
        <v>Alto</v>
      </c>
      <c r="AA5" s="816">
        <f>IF(Z5="Bajo",25%,IF(Z5="Moderado",50%,IF(Z5="Alto",75%,IF(Z5="Extremo",100%,""))))</f>
        <v>0.75</v>
      </c>
      <c r="AB5" s="806" t="s">
        <v>232</v>
      </c>
      <c r="AC5" s="235" t="s">
        <v>233</v>
      </c>
      <c r="AD5" s="235" t="s">
        <v>234</v>
      </c>
      <c r="AE5" s="235" t="s">
        <v>72</v>
      </c>
      <c r="AF5" s="237">
        <f t="shared" si="0"/>
        <v>0.25</v>
      </c>
      <c r="AG5" s="235" t="s">
        <v>217</v>
      </c>
      <c r="AH5" s="237">
        <f t="shared" ref="AH5:AH10" si="9">IF(AG5="Manual",15%,IF(AG5="Automático",25%,""))</f>
        <v>0.15</v>
      </c>
      <c r="AI5" s="237">
        <f t="shared" si="1"/>
        <v>0.4</v>
      </c>
      <c r="AJ5" s="235" t="s">
        <v>218</v>
      </c>
      <c r="AK5" s="235" t="s">
        <v>219</v>
      </c>
      <c r="AL5" s="235" t="s">
        <v>235</v>
      </c>
      <c r="AM5" s="235" t="s">
        <v>39</v>
      </c>
      <c r="AN5" s="235" t="s">
        <v>236</v>
      </c>
      <c r="AO5" s="235" t="s">
        <v>40</v>
      </c>
      <c r="AP5" s="235" t="s">
        <v>104</v>
      </c>
      <c r="AQ5" s="235" t="s">
        <v>236</v>
      </c>
      <c r="AR5" s="235" t="s">
        <v>224</v>
      </c>
      <c r="AS5" s="235" t="s">
        <v>237</v>
      </c>
      <c r="AT5" s="235" t="s">
        <v>226</v>
      </c>
      <c r="AU5" s="283">
        <f t="shared" ref="AU5:AU30" si="10">+AA5*AI5</f>
        <v>0.30000000000000004</v>
      </c>
      <c r="AV5" s="283">
        <f t="shared" ref="AV5:AV30" si="11">+AA5-AU5</f>
        <v>0.44999999999999996</v>
      </c>
      <c r="AW5" s="813" t="str">
        <f>+IF(C7="Corrupción","Moderado",IF(AV7&lt;=25%,"Bajo",IF(AV7&lt;=50%,"Moderado",IF(AV7&lt;=75%,"Alto",IF(AV7&gt;75%,"Extremo","")))))</f>
        <v>Bajo</v>
      </c>
      <c r="AX5" s="823" t="s">
        <v>74</v>
      </c>
      <c r="AY5" s="224">
        <v>1</v>
      </c>
      <c r="AZ5" s="235" t="s">
        <v>238</v>
      </c>
      <c r="BA5" s="224" t="s">
        <v>239</v>
      </c>
      <c r="BB5" s="469">
        <v>44896</v>
      </c>
      <c r="BC5" s="469">
        <v>44926</v>
      </c>
      <c r="BD5" s="224" t="s">
        <v>240</v>
      </c>
      <c r="BE5" s="470"/>
      <c r="BF5" s="470"/>
      <c r="BG5" s="470"/>
      <c r="BH5" s="470"/>
      <c r="BI5" s="470"/>
      <c r="BJ5" s="470"/>
      <c r="BK5" s="470"/>
      <c r="BL5" s="470"/>
      <c r="BM5" s="470"/>
      <c r="BN5" s="470"/>
      <c r="BO5" s="470"/>
      <c r="BP5" s="470"/>
      <c r="BQ5" s="470"/>
      <c r="BR5" s="470"/>
      <c r="BS5" s="470"/>
      <c r="BT5" s="470"/>
      <c r="BU5" s="470"/>
      <c r="BV5" s="470"/>
      <c r="BW5" s="470"/>
      <c r="BX5" s="470"/>
    </row>
    <row r="6" spans="1:16365" ht="78.75" x14ac:dyDescent="0.25">
      <c r="A6" s="824"/>
      <c r="B6" s="835"/>
      <c r="C6" s="835"/>
      <c r="D6" s="835"/>
      <c r="E6" s="835"/>
      <c r="F6" s="835"/>
      <c r="G6" s="860"/>
      <c r="H6" s="835"/>
      <c r="I6" s="835"/>
      <c r="J6" s="835"/>
      <c r="K6" s="835"/>
      <c r="L6" s="819"/>
      <c r="M6" s="835"/>
      <c r="N6" s="819"/>
      <c r="O6" s="835"/>
      <c r="P6" s="819"/>
      <c r="Q6" s="835"/>
      <c r="R6" s="819"/>
      <c r="S6" s="824"/>
      <c r="T6" s="824"/>
      <c r="U6" s="824"/>
      <c r="V6" s="833"/>
      <c r="W6" s="811" t="str">
        <f>+IFERROR(VLOOKUP(V7,formulas!$F$1:$G$6,2,FALSE),"")</f>
        <v/>
      </c>
      <c r="X6" s="820"/>
      <c r="Y6" s="811"/>
      <c r="Z6" s="814"/>
      <c r="AA6" s="817"/>
      <c r="AB6" s="819"/>
      <c r="AC6" s="220" t="s">
        <v>241</v>
      </c>
      <c r="AD6" s="220" t="s">
        <v>242</v>
      </c>
      <c r="AE6" s="220" t="s">
        <v>72</v>
      </c>
      <c r="AF6" s="238">
        <f t="shared" si="0"/>
        <v>0.25</v>
      </c>
      <c r="AG6" s="220" t="s">
        <v>217</v>
      </c>
      <c r="AH6" s="238">
        <f t="shared" si="9"/>
        <v>0.15</v>
      </c>
      <c r="AI6" s="238">
        <f t="shared" si="1"/>
        <v>0.4</v>
      </c>
      <c r="AJ6" s="220" t="s">
        <v>218</v>
      </c>
      <c r="AK6" s="220" t="s">
        <v>219</v>
      </c>
      <c r="AL6" s="220" t="s">
        <v>243</v>
      </c>
      <c r="AM6" s="220" t="s">
        <v>39</v>
      </c>
      <c r="AN6" s="220" t="s">
        <v>244</v>
      </c>
      <c r="AO6" s="220" t="s">
        <v>40</v>
      </c>
      <c r="AP6" s="220" t="s">
        <v>245</v>
      </c>
      <c r="AQ6" s="220" t="s">
        <v>244</v>
      </c>
      <c r="AR6" s="220" t="s">
        <v>224</v>
      </c>
      <c r="AS6" s="220" t="s">
        <v>237</v>
      </c>
      <c r="AT6" s="220" t="s">
        <v>226</v>
      </c>
      <c r="AU6" s="271">
        <f>+AV5*AI6</f>
        <v>0.18</v>
      </c>
      <c r="AV6" s="271">
        <f>+AV5-AU6</f>
        <v>0.26999999999999996</v>
      </c>
      <c r="AW6" s="814"/>
      <c r="AX6" s="824"/>
      <c r="AY6" s="218">
        <v>2</v>
      </c>
      <c r="AZ6" s="220" t="s">
        <v>246</v>
      </c>
      <c r="BA6" s="218" t="s">
        <v>239</v>
      </c>
      <c r="BB6" s="351">
        <v>44896</v>
      </c>
      <c r="BC6" s="351">
        <v>44926</v>
      </c>
      <c r="BD6" s="218" t="s">
        <v>240</v>
      </c>
      <c r="BE6" s="356"/>
      <c r="BF6" s="356"/>
      <c r="BG6" s="356"/>
      <c r="BH6" s="356"/>
      <c r="BI6" s="356"/>
      <c r="BJ6" s="356"/>
      <c r="BK6" s="356"/>
      <c r="BL6" s="356"/>
      <c r="BM6" s="356"/>
      <c r="BN6" s="356"/>
      <c r="BO6" s="356"/>
      <c r="BP6" s="356"/>
      <c r="BQ6" s="356"/>
      <c r="BR6" s="356"/>
      <c r="BS6" s="356"/>
      <c r="BT6" s="356"/>
      <c r="BU6" s="356"/>
      <c r="BV6" s="356"/>
      <c r="BW6" s="356"/>
      <c r="BX6" s="356"/>
    </row>
    <row r="7" spans="1:16365" ht="111" thickBot="1" x14ac:dyDescent="0.3">
      <c r="A7" s="825"/>
      <c r="B7" s="827"/>
      <c r="C7" s="827"/>
      <c r="D7" s="827"/>
      <c r="E7" s="827"/>
      <c r="F7" s="827"/>
      <c r="G7" s="861"/>
      <c r="H7" s="827"/>
      <c r="I7" s="827"/>
      <c r="J7" s="827"/>
      <c r="K7" s="827"/>
      <c r="L7" s="807"/>
      <c r="M7" s="827"/>
      <c r="N7" s="807"/>
      <c r="O7" s="827"/>
      <c r="P7" s="807"/>
      <c r="Q7" s="827"/>
      <c r="R7" s="807"/>
      <c r="S7" s="825"/>
      <c r="T7" s="825"/>
      <c r="U7" s="825"/>
      <c r="V7" s="834"/>
      <c r="W7" s="812">
        <f>+IFERROR(VLOOKUP(V8,formulas!$F$1:$G$6,2,FALSE),"")</f>
        <v>0.2</v>
      </c>
      <c r="X7" s="809"/>
      <c r="Y7" s="812"/>
      <c r="Z7" s="815"/>
      <c r="AA7" s="818"/>
      <c r="AB7" s="807"/>
      <c r="AC7" s="223" t="s">
        <v>247</v>
      </c>
      <c r="AD7" s="221" t="s">
        <v>248</v>
      </c>
      <c r="AE7" s="223" t="s">
        <v>72</v>
      </c>
      <c r="AF7" s="239">
        <f t="shared" si="0"/>
        <v>0.25</v>
      </c>
      <c r="AG7" s="223" t="s">
        <v>217</v>
      </c>
      <c r="AH7" s="239">
        <f t="shared" si="9"/>
        <v>0.15</v>
      </c>
      <c r="AI7" s="239">
        <f t="shared" si="1"/>
        <v>0.4</v>
      </c>
      <c r="AJ7" s="223" t="s">
        <v>218</v>
      </c>
      <c r="AK7" s="223" t="s">
        <v>219</v>
      </c>
      <c r="AL7" s="223" t="s">
        <v>235</v>
      </c>
      <c r="AM7" s="223" t="s">
        <v>39</v>
      </c>
      <c r="AN7" s="223" t="s">
        <v>236</v>
      </c>
      <c r="AO7" s="223" t="s">
        <v>40</v>
      </c>
      <c r="AP7" s="223" t="s">
        <v>104</v>
      </c>
      <c r="AQ7" s="223" t="s">
        <v>236</v>
      </c>
      <c r="AR7" s="223" t="s">
        <v>224</v>
      </c>
      <c r="AS7" s="223" t="s">
        <v>237</v>
      </c>
      <c r="AT7" s="223" t="s">
        <v>226</v>
      </c>
      <c r="AU7" s="277">
        <f>+AV6*AI7</f>
        <v>0.10799999999999998</v>
      </c>
      <c r="AV7" s="277">
        <f>+AV6-AU7</f>
        <v>0.16199999999999998</v>
      </c>
      <c r="AW7" s="815"/>
      <c r="AX7" s="825"/>
      <c r="AY7" s="221">
        <v>3</v>
      </c>
      <c r="AZ7" s="223" t="s">
        <v>249</v>
      </c>
      <c r="BA7" s="221" t="s">
        <v>239</v>
      </c>
      <c r="BB7" s="472">
        <v>44896</v>
      </c>
      <c r="BC7" s="472">
        <v>44926</v>
      </c>
      <c r="BD7" s="221" t="s">
        <v>240</v>
      </c>
      <c r="BE7" s="357"/>
      <c r="BF7" s="357"/>
      <c r="BG7" s="357"/>
      <c r="BH7" s="357"/>
      <c r="BI7" s="357"/>
      <c r="BJ7" s="357"/>
      <c r="BK7" s="357"/>
      <c r="BL7" s="357"/>
      <c r="BM7" s="357"/>
      <c r="BN7" s="357"/>
      <c r="BO7" s="357"/>
      <c r="BP7" s="357"/>
      <c r="BQ7" s="357"/>
      <c r="BR7" s="357"/>
      <c r="BS7" s="357"/>
      <c r="BT7" s="357"/>
      <c r="BU7" s="357"/>
      <c r="BV7" s="357"/>
      <c r="BW7" s="357"/>
      <c r="BX7" s="357"/>
    </row>
    <row r="8" spans="1:16365" ht="102" customHeight="1" x14ac:dyDescent="0.25">
      <c r="A8" s="823" t="s">
        <v>219</v>
      </c>
      <c r="B8" s="826" t="s">
        <v>100</v>
      </c>
      <c r="C8" s="826" t="s">
        <v>73</v>
      </c>
      <c r="D8" s="826" t="s">
        <v>94</v>
      </c>
      <c r="E8" s="826" t="s">
        <v>95</v>
      </c>
      <c r="F8" s="826" t="s">
        <v>250</v>
      </c>
      <c r="G8" s="859" t="s">
        <v>251</v>
      </c>
      <c r="H8" s="869" t="s">
        <v>252</v>
      </c>
      <c r="I8" s="826" t="s">
        <v>253</v>
      </c>
      <c r="J8" s="826" t="s">
        <v>65</v>
      </c>
      <c r="K8" s="826">
        <v>1</v>
      </c>
      <c r="L8" s="806">
        <f t="shared" si="4"/>
        <v>1.9230769230769232E-2</v>
      </c>
      <c r="M8" s="826" t="s">
        <v>45</v>
      </c>
      <c r="N8" s="806">
        <f t="shared" si="5"/>
        <v>0.2</v>
      </c>
      <c r="O8" s="826" t="s">
        <v>63</v>
      </c>
      <c r="P8" s="806">
        <f t="shared" si="6"/>
        <v>0.4</v>
      </c>
      <c r="Q8" s="826" t="s">
        <v>88</v>
      </c>
      <c r="R8" s="806">
        <f t="shared" si="7"/>
        <v>0</v>
      </c>
      <c r="S8" s="823" t="s">
        <v>75</v>
      </c>
      <c r="T8" s="823" t="s">
        <v>76</v>
      </c>
      <c r="U8" s="823">
        <f t="shared" si="8"/>
        <v>0.4</v>
      </c>
      <c r="V8" s="832" t="str">
        <f>IF(L8&lt;=20%,"Muy baja",IF(L8&lt;=40%,"Baja",IF(L8&lt;=60%,"Media",IF(L8&lt;=80%,"Alta",IF(L8&lt;=100%,"Muy alta",IF(L8&gt;=100%,"Muy alta",""))))))</f>
        <v>Muy baja</v>
      </c>
      <c r="W8" s="810">
        <f>+IFERROR(VLOOKUP(V8,formulas!$F$1:$G$6,2,FALSE),"")</f>
        <v>0.2</v>
      </c>
      <c r="X8" s="808" t="str">
        <f>IF(U8=20%,"Leve",IF(U8=40%,"Menor",IF(U8=60%,"Moderado",IF(U8=80%,"Mayor",IF(U8=100%,"Catastrófico","")))))</f>
        <v>Menor</v>
      </c>
      <c r="Y8" s="810">
        <f>+IFERROR(VLOOKUP(X8,formulas!$H$1:$I$6,2,FALSE),"")%</f>
        <v>4.0000000000000001E-3</v>
      </c>
      <c r="Z8" s="813" t="str">
        <f>+IFERROR(VLOOKUP(V8&amp;X8,formulas!$C$2:$D$26,2,FALSE),"")</f>
        <v>Bajo</v>
      </c>
      <c r="AA8" s="816">
        <f>IF(Z8="Bajo",25%,IF(Z8="Moderado",50%,IF(Z8="Alto",75%,IF(Z8="Extremo",100%,""))))</f>
        <v>0.25</v>
      </c>
      <c r="AB8" s="806" t="s">
        <v>254</v>
      </c>
      <c r="AC8" s="235" t="s">
        <v>255</v>
      </c>
      <c r="AD8" s="235" t="s">
        <v>256</v>
      </c>
      <c r="AE8" s="235" t="s">
        <v>72</v>
      </c>
      <c r="AF8" s="237">
        <f t="shared" si="0"/>
        <v>0.25</v>
      </c>
      <c r="AG8" s="235" t="s">
        <v>217</v>
      </c>
      <c r="AH8" s="237">
        <f t="shared" si="9"/>
        <v>0.15</v>
      </c>
      <c r="AI8" s="237">
        <f>+AH8+AF8</f>
        <v>0.4</v>
      </c>
      <c r="AJ8" s="235" t="s">
        <v>218</v>
      </c>
      <c r="AK8" s="235" t="s">
        <v>219</v>
      </c>
      <c r="AL8" s="235" t="s">
        <v>257</v>
      </c>
      <c r="AM8" s="235" t="s">
        <v>39</v>
      </c>
      <c r="AN8" s="235" t="s">
        <v>258</v>
      </c>
      <c r="AO8" s="235" t="s">
        <v>40</v>
      </c>
      <c r="AP8" s="235" t="s">
        <v>65</v>
      </c>
      <c r="AQ8" s="235" t="s">
        <v>259</v>
      </c>
      <c r="AR8" s="235" t="s">
        <v>224</v>
      </c>
      <c r="AS8" s="235" t="s">
        <v>260</v>
      </c>
      <c r="AT8" s="235" t="s">
        <v>226</v>
      </c>
      <c r="AU8" s="283">
        <f>+AA5*AI8</f>
        <v>0.30000000000000004</v>
      </c>
      <c r="AV8" s="283">
        <f>+AA5-AU8</f>
        <v>0.44999999999999996</v>
      </c>
      <c r="AW8" s="813" t="str">
        <f>+IF(C9="Corrupción","Moderado",IF(AV9&lt;=25%,"Bajo",IF(AV9&lt;=50%,"Moderado",IF(AV9&lt;=75%,"Alto",IF(AV9&gt;75%,"Extremo","")))))</f>
        <v>Moderado</v>
      </c>
      <c r="AX8" s="823" t="s">
        <v>74</v>
      </c>
      <c r="AY8" s="284">
        <v>1</v>
      </c>
      <c r="AZ8" s="473" t="s">
        <v>261</v>
      </c>
      <c r="BA8" s="235" t="s">
        <v>262</v>
      </c>
      <c r="BB8" s="358">
        <v>44766</v>
      </c>
      <c r="BC8" s="236">
        <v>44865</v>
      </c>
      <c r="BD8" s="474" t="s">
        <v>263</v>
      </c>
      <c r="BE8" s="470"/>
      <c r="BF8" s="470"/>
      <c r="BG8" s="470"/>
      <c r="BH8" s="470"/>
      <c r="BI8" s="470"/>
      <c r="BJ8" s="470"/>
      <c r="BK8" s="470"/>
      <c r="BL8" s="470"/>
      <c r="BM8" s="470"/>
      <c r="BN8" s="470"/>
      <c r="BO8" s="470"/>
      <c r="BP8" s="470"/>
      <c r="BQ8" s="470"/>
      <c r="BR8" s="470"/>
      <c r="BS8" s="470"/>
      <c r="BT8" s="470"/>
      <c r="BU8" s="470"/>
      <c r="BV8" s="470"/>
      <c r="BW8" s="470"/>
      <c r="BX8" s="470"/>
    </row>
    <row r="9" spans="1:16365" s="83" customFormat="1" ht="315.75" thickBot="1" x14ac:dyDescent="0.3">
      <c r="A9" s="825"/>
      <c r="B9" s="827"/>
      <c r="C9" s="827"/>
      <c r="D9" s="827"/>
      <c r="E9" s="827"/>
      <c r="F9" s="827"/>
      <c r="G9" s="861"/>
      <c r="H9" s="870"/>
      <c r="I9" s="827"/>
      <c r="J9" s="827"/>
      <c r="K9" s="827"/>
      <c r="L9" s="807"/>
      <c r="M9" s="827"/>
      <c r="N9" s="807"/>
      <c r="O9" s="827"/>
      <c r="P9" s="807"/>
      <c r="Q9" s="827"/>
      <c r="R9" s="807"/>
      <c r="S9" s="825"/>
      <c r="T9" s="825"/>
      <c r="U9" s="825"/>
      <c r="V9" s="834"/>
      <c r="W9" s="812">
        <f>+IFERROR(VLOOKUP(V10,formulas!$F$1:$G$6,2,FALSE),"")</f>
        <v>0.2</v>
      </c>
      <c r="X9" s="809"/>
      <c r="Y9" s="812"/>
      <c r="Z9" s="815"/>
      <c r="AA9" s="818"/>
      <c r="AB9" s="807"/>
      <c r="AC9" s="223" t="s">
        <v>264</v>
      </c>
      <c r="AD9" s="223" t="s">
        <v>265</v>
      </c>
      <c r="AE9" s="223" t="s">
        <v>72</v>
      </c>
      <c r="AF9" s="239">
        <f t="shared" si="0"/>
        <v>0.25</v>
      </c>
      <c r="AG9" s="223" t="s">
        <v>217</v>
      </c>
      <c r="AH9" s="239">
        <f t="shared" si="9"/>
        <v>0.15</v>
      </c>
      <c r="AI9" s="239">
        <f>+AH9+AF9</f>
        <v>0.4</v>
      </c>
      <c r="AJ9" s="223" t="s">
        <v>218</v>
      </c>
      <c r="AK9" s="223" t="s">
        <v>219</v>
      </c>
      <c r="AL9" s="223" t="s">
        <v>257</v>
      </c>
      <c r="AM9" s="223" t="s">
        <v>39</v>
      </c>
      <c r="AN9" s="223" t="s">
        <v>258</v>
      </c>
      <c r="AO9" s="223" t="s">
        <v>40</v>
      </c>
      <c r="AP9" s="223" t="s">
        <v>65</v>
      </c>
      <c r="AQ9" s="223" t="s">
        <v>266</v>
      </c>
      <c r="AR9" s="223" t="s">
        <v>224</v>
      </c>
      <c r="AS9" s="223" t="s">
        <v>267</v>
      </c>
      <c r="AT9" s="223" t="s">
        <v>226</v>
      </c>
      <c r="AU9" s="277">
        <f>+AV8*AI9</f>
        <v>0.18</v>
      </c>
      <c r="AV9" s="277">
        <f>+AV8-AU9</f>
        <v>0.26999999999999996</v>
      </c>
      <c r="AW9" s="815"/>
      <c r="AX9" s="825"/>
      <c r="AY9" s="278">
        <v>2</v>
      </c>
      <c r="AZ9" s="475" t="s">
        <v>268</v>
      </c>
      <c r="BA9" s="223" t="s">
        <v>269</v>
      </c>
      <c r="BB9" s="264">
        <v>44774</v>
      </c>
      <c r="BC9" s="264">
        <v>44864</v>
      </c>
      <c r="BD9" s="223" t="s">
        <v>270</v>
      </c>
      <c r="BE9" s="357"/>
      <c r="BF9" s="357"/>
      <c r="BG9" s="357"/>
      <c r="BH9" s="357"/>
      <c r="BI9" s="357"/>
      <c r="BJ9" s="357"/>
      <c r="BK9" s="357"/>
      <c r="BL9" s="357"/>
      <c r="BM9" s="357"/>
      <c r="BN9" s="357"/>
      <c r="BO9" s="357"/>
      <c r="BP9" s="357"/>
      <c r="BQ9" s="357"/>
      <c r="BR9" s="357"/>
      <c r="BS9" s="357"/>
      <c r="BT9" s="357"/>
      <c r="BU9" s="357"/>
      <c r="BV9" s="357"/>
      <c r="BW9" s="357"/>
      <c r="BX9" s="357"/>
      <c r="BY9" s="87"/>
      <c r="BZ9" s="87"/>
      <c r="CA9" s="87"/>
      <c r="CB9" s="87"/>
      <c r="CC9" s="87"/>
      <c r="CD9" s="87"/>
      <c r="CE9" s="87"/>
      <c r="CF9" s="87"/>
      <c r="CG9" s="87"/>
      <c r="CH9" s="87"/>
      <c r="CI9" s="87"/>
      <c r="CJ9" s="87"/>
      <c r="CK9" s="87"/>
      <c r="CL9" s="87"/>
      <c r="CM9" s="87"/>
      <c r="CN9" s="87"/>
      <c r="CO9" s="87"/>
      <c r="CP9" s="87"/>
      <c r="CQ9" s="87"/>
      <c r="CR9" s="87"/>
      <c r="CS9" s="87"/>
      <c r="CT9" s="87"/>
      <c r="CU9" s="87"/>
      <c r="CV9" s="87"/>
      <c r="CW9" s="87"/>
      <c r="CX9" s="87"/>
      <c r="CY9" s="87"/>
      <c r="CZ9" s="87"/>
      <c r="DA9" s="87"/>
      <c r="DB9" s="87"/>
      <c r="DC9" s="87"/>
      <c r="DD9" s="87"/>
      <c r="DE9" s="87"/>
      <c r="DF9" s="87"/>
      <c r="DG9" s="87"/>
      <c r="DH9" s="87"/>
      <c r="DI9" s="87"/>
      <c r="DJ9" s="87"/>
      <c r="DK9" s="87"/>
      <c r="DL9" s="87"/>
      <c r="DM9" s="87"/>
      <c r="DN9" s="87"/>
      <c r="DO9" s="87"/>
      <c r="DP9" s="87"/>
      <c r="DQ9" s="87"/>
      <c r="DR9" s="87"/>
      <c r="DS9" s="87"/>
      <c r="DT9" s="87"/>
      <c r="DU9" s="87"/>
      <c r="DV9" s="87"/>
      <c r="DW9" s="87"/>
      <c r="DX9" s="87"/>
      <c r="DY9" s="87"/>
      <c r="DZ9" s="87"/>
      <c r="EA9" s="87"/>
      <c r="EB9" s="87"/>
      <c r="EC9" s="87"/>
      <c r="ED9" s="87"/>
      <c r="EE9" s="87"/>
      <c r="EF9" s="87"/>
      <c r="EG9" s="87"/>
      <c r="EH9" s="87"/>
      <c r="EI9" s="87"/>
      <c r="EJ9" s="87"/>
      <c r="EK9" s="87"/>
      <c r="EL9" s="87"/>
      <c r="EM9" s="87"/>
      <c r="EN9" s="87"/>
      <c r="EO9" s="87"/>
      <c r="EP9" s="87"/>
      <c r="EQ9" s="87"/>
      <c r="ER9" s="87"/>
      <c r="ES9" s="87"/>
      <c r="ET9" s="87"/>
      <c r="EU9" s="87"/>
      <c r="EV9" s="87"/>
      <c r="EW9" s="87"/>
      <c r="EX9" s="87"/>
      <c r="EY9" s="87"/>
      <c r="EZ9" s="87"/>
      <c r="FA9" s="87"/>
      <c r="FB9" s="87"/>
      <c r="FC9" s="87"/>
      <c r="FD9" s="87"/>
      <c r="FE9" s="87"/>
      <c r="FF9" s="87"/>
      <c r="FG9" s="87"/>
      <c r="FH9" s="87"/>
      <c r="FI9" s="87"/>
      <c r="FJ9" s="87"/>
      <c r="FK9" s="87"/>
      <c r="FL9" s="87"/>
      <c r="FM9" s="87"/>
      <c r="FN9" s="87"/>
      <c r="FO9" s="87"/>
      <c r="FP9" s="87"/>
      <c r="FQ9" s="87"/>
      <c r="FR9" s="87"/>
      <c r="FS9" s="87"/>
      <c r="FT9" s="87"/>
      <c r="FU9" s="87"/>
      <c r="FV9" s="87"/>
      <c r="FW9" s="87"/>
      <c r="FX9" s="87"/>
      <c r="FY9" s="87"/>
      <c r="FZ9" s="87"/>
      <c r="GA9" s="87"/>
      <c r="GB9" s="87"/>
      <c r="GC9" s="87"/>
      <c r="GD9" s="87"/>
      <c r="GE9" s="87"/>
      <c r="GF9" s="87"/>
      <c r="GG9" s="87"/>
      <c r="GH9" s="87"/>
      <c r="GI9" s="87"/>
      <c r="GJ9" s="87"/>
      <c r="GK9" s="87"/>
      <c r="GL9" s="87"/>
      <c r="GM9" s="87"/>
      <c r="GN9" s="87"/>
      <c r="GO9" s="87"/>
      <c r="GP9" s="87"/>
      <c r="GQ9" s="87"/>
      <c r="GR9" s="87"/>
      <c r="GS9" s="87"/>
      <c r="GT9" s="87"/>
      <c r="GU9" s="87"/>
      <c r="GV9" s="87"/>
      <c r="GW9" s="87"/>
      <c r="GX9" s="87"/>
      <c r="GY9" s="87"/>
      <c r="GZ9" s="87"/>
      <c r="HA9" s="87"/>
      <c r="HB9" s="87"/>
      <c r="HC9" s="87"/>
      <c r="HD9" s="87"/>
      <c r="HE9" s="87"/>
      <c r="HF9" s="87"/>
      <c r="HG9" s="87"/>
      <c r="HH9" s="87"/>
      <c r="HI9" s="87"/>
      <c r="HJ9" s="87"/>
      <c r="HK9" s="87"/>
      <c r="HL9" s="87"/>
      <c r="HM9" s="87"/>
      <c r="HN9" s="87"/>
      <c r="HO9" s="87"/>
      <c r="HP9" s="87"/>
      <c r="HQ9" s="87"/>
      <c r="HR9" s="87"/>
      <c r="HS9" s="87"/>
      <c r="HT9" s="87"/>
      <c r="HU9" s="87"/>
      <c r="HV9" s="87"/>
      <c r="HW9" s="87"/>
      <c r="HX9" s="87"/>
      <c r="HY9" s="87"/>
      <c r="HZ9" s="87"/>
      <c r="IA9" s="87"/>
      <c r="IB9" s="87"/>
      <c r="IC9" s="87"/>
      <c r="ID9" s="87"/>
      <c r="IE9" s="87"/>
      <c r="IF9" s="87"/>
      <c r="IG9" s="87"/>
      <c r="IH9" s="87"/>
      <c r="II9" s="87"/>
      <c r="IJ9" s="87"/>
      <c r="IK9" s="87"/>
      <c r="IL9" s="87"/>
      <c r="IM9" s="87"/>
      <c r="IN9" s="87"/>
      <c r="IO9" s="87"/>
      <c r="IP9" s="87"/>
      <c r="IQ9" s="87"/>
      <c r="IR9" s="87"/>
      <c r="IS9" s="87"/>
      <c r="IT9" s="87"/>
      <c r="IU9" s="87"/>
      <c r="IV9" s="87"/>
      <c r="IW9" s="87"/>
      <c r="IX9" s="87"/>
      <c r="IY9" s="87"/>
      <c r="IZ9" s="87"/>
      <c r="JA9" s="87"/>
      <c r="JB9" s="87"/>
      <c r="JC9" s="87"/>
      <c r="JD9" s="87"/>
      <c r="JE9" s="87"/>
      <c r="JF9" s="87"/>
      <c r="JG9" s="87"/>
      <c r="JH9" s="87"/>
      <c r="JI9" s="87"/>
      <c r="JJ9" s="87"/>
      <c r="JK9" s="87"/>
      <c r="JL9" s="87"/>
      <c r="JM9" s="87"/>
      <c r="JN9" s="87"/>
      <c r="JO9" s="87"/>
      <c r="JP9" s="87"/>
      <c r="JQ9" s="87"/>
      <c r="JR9" s="87"/>
      <c r="JS9" s="87"/>
      <c r="JT9" s="87"/>
      <c r="JU9" s="87"/>
      <c r="JV9" s="87"/>
      <c r="JW9" s="87"/>
      <c r="JX9" s="87"/>
      <c r="JY9" s="87"/>
      <c r="JZ9" s="87"/>
      <c r="KA9" s="87"/>
      <c r="KB9" s="87"/>
      <c r="KC9" s="87"/>
      <c r="KD9" s="87"/>
      <c r="KE9" s="87"/>
      <c r="KF9" s="87"/>
      <c r="KG9" s="87"/>
      <c r="KH9" s="87"/>
      <c r="KI9" s="87"/>
      <c r="KJ9" s="87"/>
      <c r="KK9" s="87"/>
      <c r="KL9" s="87"/>
      <c r="KM9" s="87"/>
      <c r="KN9" s="87"/>
      <c r="KO9" s="87"/>
      <c r="KP9" s="87"/>
      <c r="KQ9" s="87"/>
      <c r="KR9" s="87"/>
      <c r="KS9" s="87"/>
      <c r="KT9" s="87"/>
      <c r="KU9" s="87"/>
      <c r="KV9" s="87"/>
      <c r="KW9" s="87"/>
      <c r="KX9" s="87"/>
      <c r="KY9" s="87"/>
      <c r="KZ9" s="87"/>
      <c r="LA9" s="87"/>
      <c r="LB9" s="87"/>
      <c r="LC9" s="87"/>
      <c r="LD9" s="87"/>
      <c r="LE9" s="87"/>
      <c r="LF9" s="87"/>
      <c r="LG9" s="87"/>
      <c r="LH9" s="87"/>
      <c r="LI9" s="87"/>
      <c r="LJ9" s="87"/>
      <c r="LK9" s="87"/>
      <c r="LL9" s="87"/>
      <c r="LM9" s="87"/>
      <c r="LN9" s="87"/>
      <c r="LO9" s="87"/>
      <c r="LP9" s="87"/>
      <c r="LQ9" s="87"/>
      <c r="LR9" s="87"/>
      <c r="LS9" s="87"/>
      <c r="LT9" s="87"/>
      <c r="LU9" s="87"/>
      <c r="LV9" s="87"/>
      <c r="LW9" s="87"/>
      <c r="LX9" s="87"/>
      <c r="LY9" s="87"/>
      <c r="LZ9" s="87"/>
      <c r="MA9" s="87"/>
      <c r="MB9" s="87"/>
      <c r="MC9" s="87"/>
      <c r="MD9" s="87"/>
      <c r="ME9" s="87"/>
      <c r="MF9" s="87"/>
      <c r="MG9" s="87"/>
      <c r="MH9" s="87"/>
      <c r="MI9" s="87"/>
      <c r="MJ9" s="87"/>
      <c r="MK9" s="87"/>
      <c r="ML9" s="87"/>
      <c r="MM9" s="87"/>
      <c r="MN9" s="87"/>
      <c r="MO9" s="87"/>
      <c r="MP9" s="87"/>
      <c r="MQ9" s="87"/>
      <c r="MR9" s="87"/>
      <c r="MS9" s="87"/>
      <c r="MT9" s="87"/>
      <c r="MU9" s="87"/>
      <c r="MV9" s="87"/>
      <c r="MW9" s="87"/>
      <c r="MX9" s="87"/>
      <c r="MY9" s="87"/>
      <c r="MZ9" s="87"/>
      <c r="NA9" s="87"/>
      <c r="NB9" s="87"/>
      <c r="NC9" s="87"/>
      <c r="ND9" s="87"/>
      <c r="NE9" s="87"/>
      <c r="NF9" s="87"/>
      <c r="NG9" s="87"/>
      <c r="NH9" s="87"/>
      <c r="NI9" s="87"/>
      <c r="NJ9" s="87"/>
      <c r="NK9" s="87"/>
      <c r="NL9" s="87"/>
      <c r="NM9" s="87"/>
      <c r="NN9" s="87"/>
      <c r="NO9" s="87"/>
      <c r="NP9" s="87"/>
      <c r="NQ9" s="87"/>
      <c r="NR9" s="87"/>
      <c r="NS9" s="87"/>
      <c r="NT9" s="87"/>
      <c r="NU9" s="87"/>
      <c r="NV9" s="87"/>
      <c r="NW9" s="87"/>
      <c r="NX9" s="87"/>
      <c r="NY9" s="87"/>
      <c r="NZ9" s="87"/>
      <c r="OA9" s="87"/>
      <c r="OB9" s="87"/>
      <c r="OC9" s="87"/>
      <c r="OD9" s="87"/>
      <c r="OE9" s="87"/>
      <c r="OF9" s="87"/>
      <c r="OG9" s="87"/>
      <c r="OH9" s="87"/>
      <c r="OI9" s="87"/>
      <c r="OJ9" s="87"/>
      <c r="OK9" s="87"/>
      <c r="OL9" s="87"/>
      <c r="OM9" s="87"/>
      <c r="ON9" s="87"/>
      <c r="OO9" s="87"/>
      <c r="OP9" s="87"/>
      <c r="OQ9" s="87"/>
      <c r="OR9" s="87"/>
      <c r="OS9" s="87"/>
      <c r="OT9" s="87"/>
      <c r="OU9" s="87"/>
      <c r="OV9" s="87"/>
      <c r="OW9" s="87"/>
      <c r="OX9" s="87"/>
      <c r="OY9" s="87"/>
      <c r="OZ9" s="87"/>
      <c r="PA9" s="87"/>
      <c r="PB9" s="87"/>
      <c r="PC9" s="87"/>
      <c r="PD9" s="87"/>
      <c r="PE9" s="87"/>
      <c r="PF9" s="87"/>
      <c r="PG9" s="87"/>
      <c r="PH9" s="87"/>
      <c r="PI9" s="87"/>
      <c r="PJ9" s="87"/>
      <c r="PK9" s="87"/>
      <c r="PL9" s="87"/>
      <c r="PM9" s="87"/>
      <c r="PN9" s="87"/>
      <c r="PO9" s="87"/>
      <c r="PP9" s="87"/>
      <c r="PQ9" s="87"/>
      <c r="PR9" s="87"/>
      <c r="PS9" s="87"/>
      <c r="PT9" s="87"/>
      <c r="PU9" s="87"/>
      <c r="PV9" s="87"/>
      <c r="PW9" s="87"/>
      <c r="PX9" s="87"/>
      <c r="PY9" s="87"/>
      <c r="PZ9" s="87"/>
      <c r="QA9" s="87"/>
      <c r="QB9" s="87"/>
      <c r="QC9" s="87"/>
      <c r="QD9" s="87"/>
      <c r="QE9" s="87"/>
      <c r="QF9" s="87"/>
      <c r="QG9" s="87"/>
      <c r="QH9" s="87"/>
      <c r="QI9" s="87"/>
      <c r="QJ9" s="87"/>
      <c r="QK9" s="87"/>
      <c r="QL9" s="87"/>
      <c r="QM9" s="87"/>
      <c r="QN9" s="87"/>
      <c r="QO9" s="87"/>
      <c r="QP9" s="87"/>
      <c r="QQ9" s="87"/>
      <c r="QR9" s="87"/>
      <c r="QS9" s="87"/>
      <c r="QT9" s="87"/>
      <c r="QU9" s="87"/>
      <c r="QV9" s="87"/>
      <c r="QW9" s="87"/>
      <c r="QX9" s="87"/>
      <c r="QY9" s="87"/>
      <c r="QZ9" s="87"/>
      <c r="RA9" s="87"/>
      <c r="RB9" s="87"/>
      <c r="RC9" s="87"/>
      <c r="RD9" s="87"/>
      <c r="RE9" s="87"/>
      <c r="RF9" s="87"/>
      <c r="RG9" s="87"/>
      <c r="RH9" s="87"/>
      <c r="RI9" s="87"/>
      <c r="RJ9" s="87"/>
      <c r="RK9" s="87"/>
      <c r="RL9" s="87"/>
      <c r="RM9" s="87"/>
      <c r="RN9" s="87"/>
      <c r="RO9" s="87"/>
      <c r="RP9" s="87"/>
      <c r="RQ9" s="87"/>
      <c r="RR9" s="87"/>
      <c r="RS9" s="87"/>
      <c r="RT9" s="87"/>
      <c r="RU9" s="87"/>
      <c r="RV9" s="87"/>
      <c r="RW9" s="87"/>
      <c r="RX9" s="87"/>
      <c r="RY9" s="87"/>
      <c r="RZ9" s="87"/>
      <c r="SA9" s="87"/>
      <c r="SB9" s="87"/>
      <c r="SC9" s="87"/>
      <c r="SD9" s="87"/>
      <c r="SE9" s="87"/>
      <c r="SF9" s="87"/>
      <c r="SG9" s="87"/>
      <c r="SH9" s="87"/>
      <c r="SI9" s="87"/>
      <c r="SJ9" s="87"/>
      <c r="SK9" s="87"/>
      <c r="SL9" s="87"/>
      <c r="SM9" s="87"/>
      <c r="SN9" s="87"/>
      <c r="SO9" s="87"/>
      <c r="SP9" s="87"/>
      <c r="SQ9" s="87"/>
      <c r="SR9" s="87"/>
      <c r="SS9" s="87"/>
      <c r="ST9" s="87"/>
      <c r="SU9" s="87"/>
      <c r="SV9" s="87"/>
      <c r="SW9" s="87"/>
      <c r="SX9" s="87"/>
      <c r="SY9" s="87"/>
      <c r="SZ9" s="87"/>
      <c r="TA9" s="87"/>
      <c r="TB9" s="87"/>
      <c r="TC9" s="87"/>
      <c r="TD9" s="87"/>
      <c r="TE9" s="87"/>
      <c r="TF9" s="87"/>
      <c r="TG9" s="87"/>
      <c r="TH9" s="87"/>
      <c r="TI9" s="87"/>
      <c r="TJ9" s="87"/>
      <c r="TK9" s="87"/>
      <c r="TL9" s="87"/>
      <c r="TM9" s="87"/>
      <c r="TN9" s="87"/>
      <c r="TO9" s="87"/>
      <c r="TP9" s="87"/>
      <c r="TQ9" s="87"/>
      <c r="TR9" s="87"/>
      <c r="TS9" s="87"/>
      <c r="TT9" s="87"/>
      <c r="TU9" s="87"/>
      <c r="TV9" s="87"/>
      <c r="TW9" s="87"/>
      <c r="TX9" s="87"/>
      <c r="TY9" s="87"/>
      <c r="TZ9" s="87"/>
      <c r="UA9" s="87"/>
      <c r="UB9" s="87"/>
      <c r="UC9" s="87"/>
      <c r="UD9" s="87"/>
      <c r="UE9" s="87"/>
      <c r="UF9" s="87"/>
      <c r="UG9" s="87"/>
      <c r="UH9" s="87"/>
      <c r="UI9" s="87"/>
      <c r="UJ9" s="87"/>
      <c r="UK9" s="87"/>
      <c r="UL9" s="87"/>
      <c r="UM9" s="87"/>
      <c r="UN9" s="87"/>
      <c r="UO9" s="87"/>
      <c r="UP9" s="87"/>
      <c r="UQ9" s="87"/>
      <c r="UR9" s="87"/>
      <c r="US9" s="87"/>
      <c r="UT9" s="87"/>
      <c r="UU9" s="87"/>
      <c r="UV9" s="87"/>
      <c r="UW9" s="87"/>
      <c r="UX9" s="87"/>
      <c r="UY9" s="87"/>
      <c r="UZ9" s="87"/>
      <c r="VA9" s="87"/>
      <c r="VB9" s="87"/>
      <c r="VC9" s="87"/>
      <c r="VD9" s="87"/>
      <c r="VE9" s="87"/>
      <c r="VF9" s="87"/>
      <c r="VG9" s="87"/>
      <c r="VH9" s="87"/>
      <c r="VI9" s="87"/>
      <c r="VJ9" s="87"/>
      <c r="VK9" s="87"/>
      <c r="VL9" s="87"/>
      <c r="VM9" s="87"/>
      <c r="VN9" s="87"/>
      <c r="VO9" s="87"/>
      <c r="VP9" s="87"/>
      <c r="VQ9" s="87"/>
      <c r="VR9" s="87"/>
      <c r="VS9" s="87"/>
      <c r="VT9" s="87"/>
      <c r="VU9" s="87"/>
      <c r="VV9" s="87"/>
      <c r="VW9" s="87"/>
      <c r="VX9" s="87"/>
      <c r="VY9" s="87"/>
      <c r="VZ9" s="87"/>
      <c r="WA9" s="87"/>
      <c r="WB9" s="87"/>
      <c r="WC9" s="87"/>
      <c r="WD9" s="87"/>
      <c r="WE9" s="87"/>
      <c r="WF9" s="87"/>
      <c r="WG9" s="87"/>
      <c r="WH9" s="87"/>
      <c r="WI9" s="87"/>
      <c r="WJ9" s="87"/>
      <c r="WK9" s="87"/>
      <c r="WL9" s="87"/>
      <c r="WM9" s="87"/>
      <c r="WN9" s="87"/>
      <c r="WO9" s="87"/>
      <c r="WP9" s="87"/>
      <c r="WQ9" s="87"/>
      <c r="WR9" s="87"/>
      <c r="WS9" s="87"/>
      <c r="WT9" s="87"/>
      <c r="WU9" s="87"/>
      <c r="WV9" s="87"/>
      <c r="WW9" s="87"/>
      <c r="WX9" s="87"/>
      <c r="WY9" s="87"/>
      <c r="WZ9" s="87"/>
      <c r="XA9" s="87"/>
      <c r="XB9" s="87"/>
      <c r="XC9" s="87"/>
      <c r="XD9" s="87"/>
      <c r="XE9" s="87"/>
      <c r="XF9" s="87"/>
      <c r="XG9" s="87"/>
      <c r="XH9" s="87"/>
      <c r="XI9" s="87"/>
      <c r="XJ9" s="87"/>
      <c r="XK9" s="87"/>
      <c r="XL9" s="87"/>
      <c r="XM9" s="87"/>
      <c r="XN9" s="87"/>
      <c r="XO9" s="87"/>
      <c r="XP9" s="87"/>
      <c r="XQ9" s="87"/>
      <c r="XR9" s="87"/>
      <c r="XS9" s="87"/>
      <c r="XT9" s="87"/>
      <c r="XU9" s="87"/>
      <c r="XV9" s="87"/>
      <c r="XW9" s="87"/>
      <c r="XX9" s="87"/>
      <c r="XY9" s="87"/>
      <c r="XZ9" s="87"/>
      <c r="YA9" s="87"/>
      <c r="YB9" s="87"/>
      <c r="YC9" s="87"/>
      <c r="YD9" s="87"/>
      <c r="YE9" s="87"/>
      <c r="YF9" s="87"/>
      <c r="YG9" s="87"/>
      <c r="YH9" s="87"/>
      <c r="YI9" s="87"/>
      <c r="YJ9" s="87"/>
      <c r="YK9" s="87"/>
      <c r="YL9" s="87"/>
      <c r="YM9" s="87"/>
      <c r="YN9" s="87"/>
      <c r="YO9" s="87"/>
      <c r="YP9" s="87"/>
      <c r="YQ9" s="87"/>
      <c r="YR9" s="87"/>
      <c r="YS9" s="87"/>
      <c r="YT9" s="87"/>
      <c r="YU9" s="87"/>
      <c r="YV9" s="87"/>
      <c r="YW9" s="87"/>
      <c r="YX9" s="87"/>
      <c r="YY9" s="87"/>
      <c r="YZ9" s="87"/>
      <c r="ZA9" s="87"/>
      <c r="ZB9" s="87"/>
      <c r="ZC9" s="87"/>
      <c r="ZD9" s="87"/>
      <c r="ZE9" s="87"/>
      <c r="ZF9" s="87"/>
      <c r="ZG9" s="87"/>
      <c r="ZH9" s="87"/>
      <c r="ZI9" s="87"/>
      <c r="ZJ9" s="87"/>
      <c r="ZK9" s="87"/>
      <c r="ZL9" s="87"/>
      <c r="ZM9" s="87"/>
      <c r="ZN9" s="87"/>
      <c r="ZO9" s="87"/>
      <c r="ZP9" s="87"/>
      <c r="ZQ9" s="87"/>
      <c r="ZR9" s="87"/>
      <c r="ZS9" s="87"/>
      <c r="ZT9" s="87"/>
      <c r="ZU9" s="87"/>
      <c r="ZV9" s="87"/>
      <c r="ZW9" s="87"/>
      <c r="ZX9" s="87"/>
      <c r="ZY9" s="87"/>
      <c r="ZZ9" s="87"/>
      <c r="AAA9" s="87"/>
      <c r="AAB9" s="87"/>
      <c r="AAC9" s="87"/>
      <c r="AAD9" s="87"/>
      <c r="AAE9" s="87"/>
      <c r="AAF9" s="87"/>
      <c r="AAG9" s="87"/>
      <c r="AAH9" s="87"/>
      <c r="AAI9" s="87"/>
      <c r="AAJ9" s="87"/>
      <c r="AAK9" s="87"/>
      <c r="AAL9" s="87"/>
      <c r="AAM9" s="87"/>
      <c r="AAN9" s="87"/>
      <c r="AAO9" s="87"/>
      <c r="AAP9" s="87"/>
      <c r="AAQ9" s="87"/>
      <c r="AAR9" s="87"/>
      <c r="AAS9" s="87"/>
      <c r="AAT9" s="87"/>
      <c r="AAU9" s="87"/>
      <c r="AAV9" s="87"/>
      <c r="AAW9" s="87"/>
      <c r="AAX9" s="87"/>
      <c r="AAY9" s="87"/>
      <c r="AAZ9" s="87"/>
      <c r="ABA9" s="87"/>
      <c r="ABB9" s="87"/>
      <c r="ABC9" s="87"/>
      <c r="ABD9" s="87"/>
      <c r="ABE9" s="87"/>
      <c r="ABF9" s="87"/>
      <c r="ABG9" s="87"/>
      <c r="ABH9" s="87"/>
      <c r="ABI9" s="87"/>
      <c r="ABJ9" s="87"/>
      <c r="ABK9" s="87"/>
      <c r="ABL9" s="87"/>
      <c r="ABM9" s="87"/>
      <c r="ABN9" s="87"/>
      <c r="ABO9" s="87"/>
      <c r="ABP9" s="87"/>
      <c r="ABQ9" s="87"/>
      <c r="ABR9" s="87"/>
      <c r="ABS9" s="87"/>
      <c r="ABT9" s="87"/>
      <c r="ABU9" s="87"/>
      <c r="ABV9" s="87"/>
      <c r="ABW9" s="87"/>
      <c r="ABX9" s="87"/>
      <c r="ABY9" s="87"/>
      <c r="ABZ9" s="87"/>
      <c r="ACA9" s="87"/>
      <c r="ACB9" s="87"/>
      <c r="ACC9" s="87"/>
      <c r="ACD9" s="87"/>
      <c r="ACE9" s="87"/>
      <c r="ACF9" s="87"/>
      <c r="ACG9" s="87"/>
      <c r="ACH9" s="87"/>
      <c r="ACI9" s="87"/>
      <c r="ACJ9" s="87"/>
      <c r="ACK9" s="87"/>
      <c r="ACL9" s="87"/>
      <c r="ACM9" s="87"/>
      <c r="ACN9" s="87"/>
      <c r="ACO9" s="87"/>
      <c r="ACP9" s="87"/>
      <c r="ACQ9" s="87"/>
      <c r="ACR9" s="87"/>
      <c r="ACS9" s="87"/>
      <c r="ACT9" s="87"/>
      <c r="ACU9" s="87"/>
      <c r="ACV9" s="87"/>
      <c r="ACW9" s="87"/>
      <c r="ACX9" s="87"/>
      <c r="ACY9" s="87"/>
      <c r="ACZ9" s="87"/>
      <c r="ADA9" s="87"/>
      <c r="ADB9" s="87"/>
      <c r="ADC9" s="87"/>
      <c r="ADD9" s="87"/>
      <c r="ADE9" s="87"/>
      <c r="ADF9" s="87"/>
      <c r="ADG9" s="87"/>
      <c r="ADH9" s="87"/>
      <c r="ADI9" s="87"/>
      <c r="ADJ9" s="87"/>
      <c r="ADK9" s="87"/>
      <c r="ADL9" s="87"/>
      <c r="ADM9" s="87"/>
      <c r="ADN9" s="87"/>
      <c r="ADO9" s="87"/>
      <c r="ADP9" s="87"/>
      <c r="ADQ9" s="87"/>
      <c r="ADR9" s="87"/>
      <c r="ADS9" s="87"/>
      <c r="ADT9" s="87"/>
      <c r="ADU9" s="87"/>
      <c r="ADV9" s="87"/>
      <c r="ADW9" s="87"/>
      <c r="ADX9" s="87"/>
      <c r="ADY9" s="87"/>
      <c r="ADZ9" s="87"/>
      <c r="AEA9" s="87"/>
      <c r="AEB9" s="87"/>
      <c r="AEC9" s="87"/>
      <c r="AED9" s="87"/>
      <c r="AEE9" s="87"/>
      <c r="AEF9" s="87"/>
      <c r="AEG9" s="87"/>
      <c r="AEH9" s="87"/>
      <c r="AEI9" s="87"/>
      <c r="AEJ9" s="87"/>
      <c r="AEK9" s="87"/>
      <c r="AEL9" s="87"/>
      <c r="AEM9" s="87"/>
      <c r="AEN9" s="87"/>
      <c r="AEO9" s="87"/>
      <c r="AEP9" s="87"/>
      <c r="AEQ9" s="87"/>
      <c r="AER9" s="87"/>
      <c r="AES9" s="87"/>
      <c r="AET9" s="87"/>
      <c r="AEU9" s="87"/>
      <c r="AEV9" s="87"/>
      <c r="AEW9" s="87"/>
      <c r="AEX9" s="87"/>
      <c r="AEY9" s="87"/>
      <c r="AEZ9" s="87"/>
      <c r="AFA9" s="87"/>
      <c r="AFB9" s="87"/>
      <c r="AFC9" s="87"/>
      <c r="AFD9" s="87"/>
      <c r="AFE9" s="87"/>
      <c r="AFF9" s="87"/>
      <c r="AFG9" s="87"/>
      <c r="AFH9" s="87"/>
      <c r="AFI9" s="87"/>
      <c r="AFJ9" s="87"/>
      <c r="AFK9" s="87"/>
      <c r="AFL9" s="87"/>
      <c r="AFM9" s="87"/>
      <c r="AFN9" s="87"/>
      <c r="AFO9" s="87"/>
      <c r="AFP9" s="87"/>
      <c r="AFQ9" s="87"/>
      <c r="AFR9" s="87"/>
      <c r="AFS9" s="87"/>
      <c r="AFT9" s="87"/>
      <c r="AFU9" s="87"/>
      <c r="AFV9" s="87"/>
      <c r="AFW9" s="87"/>
      <c r="AFX9" s="87"/>
      <c r="AFY9" s="87"/>
      <c r="AFZ9" s="87"/>
      <c r="AGA9" s="87"/>
      <c r="AGB9" s="87"/>
      <c r="AGC9" s="87"/>
      <c r="AGD9" s="87"/>
      <c r="AGE9" s="87"/>
      <c r="AGF9" s="87"/>
      <c r="AGG9" s="87"/>
      <c r="AGH9" s="87"/>
      <c r="AGI9" s="87"/>
      <c r="AGJ9" s="87"/>
      <c r="AGK9" s="87"/>
      <c r="AGL9" s="87"/>
      <c r="AGM9" s="87"/>
      <c r="AGN9" s="87"/>
      <c r="AGO9" s="87"/>
      <c r="AGP9" s="87"/>
      <c r="AGQ9" s="87"/>
      <c r="AGR9" s="87"/>
      <c r="AGS9" s="87"/>
      <c r="AGT9" s="87"/>
      <c r="AGU9" s="87"/>
      <c r="AGV9" s="87"/>
      <c r="AGW9" s="87"/>
      <c r="AGX9" s="87"/>
      <c r="AGY9" s="87"/>
      <c r="AGZ9" s="87"/>
      <c r="AHA9" s="87"/>
      <c r="AHB9" s="87"/>
      <c r="AHC9" s="87"/>
      <c r="AHD9" s="87"/>
      <c r="AHE9" s="87"/>
      <c r="AHF9" s="87"/>
      <c r="AHG9" s="87"/>
      <c r="AHH9" s="87"/>
      <c r="AHI9" s="87"/>
      <c r="AHJ9" s="87"/>
      <c r="AHK9" s="87"/>
      <c r="AHL9" s="87"/>
      <c r="AHM9" s="87"/>
      <c r="AHN9" s="87"/>
      <c r="AHO9" s="87"/>
      <c r="AHP9" s="87"/>
      <c r="AHQ9" s="87"/>
      <c r="AHR9" s="87"/>
      <c r="AHS9" s="87"/>
      <c r="AHT9" s="87"/>
      <c r="AHU9" s="87"/>
      <c r="AHV9" s="87"/>
      <c r="AHW9" s="87"/>
      <c r="AHX9" s="87"/>
      <c r="AHY9" s="87"/>
      <c r="AHZ9" s="87"/>
      <c r="AIA9" s="87"/>
      <c r="AIB9" s="87"/>
      <c r="AIC9" s="87"/>
      <c r="AID9" s="87"/>
      <c r="AIE9" s="87"/>
      <c r="AIF9" s="87"/>
      <c r="AIG9" s="87"/>
      <c r="AIH9" s="87"/>
      <c r="AII9" s="87"/>
      <c r="AIJ9" s="87"/>
      <c r="AIK9" s="87"/>
      <c r="AIL9" s="87"/>
      <c r="AIM9" s="87"/>
      <c r="AIN9" s="87"/>
      <c r="AIO9" s="87"/>
      <c r="AIP9" s="87"/>
      <c r="AIQ9" s="87"/>
      <c r="AIR9" s="87"/>
      <c r="AIS9" s="87"/>
      <c r="AIT9" s="87"/>
      <c r="AIU9" s="87"/>
      <c r="AIV9" s="87"/>
      <c r="AIW9" s="87"/>
      <c r="AIX9" s="87"/>
      <c r="AIY9" s="87"/>
      <c r="AIZ9" s="87"/>
      <c r="AJA9" s="87"/>
      <c r="AJB9" s="87"/>
      <c r="AJC9" s="87"/>
      <c r="AJD9" s="87"/>
      <c r="AJE9" s="87"/>
      <c r="AJF9" s="87"/>
      <c r="AJG9" s="87"/>
      <c r="AJH9" s="87"/>
      <c r="AJI9" s="87"/>
      <c r="AJJ9" s="87"/>
      <c r="AJK9" s="87"/>
      <c r="AJL9" s="87"/>
      <c r="AJM9" s="87"/>
      <c r="AJN9" s="87"/>
      <c r="AJO9" s="87"/>
      <c r="AJP9" s="87"/>
      <c r="AJQ9" s="87"/>
      <c r="AJR9" s="87"/>
      <c r="AJS9" s="87"/>
      <c r="AJT9" s="87"/>
      <c r="AJU9" s="87"/>
      <c r="AJV9" s="87"/>
      <c r="AJW9" s="87"/>
      <c r="AJX9" s="87"/>
      <c r="AJY9" s="87"/>
      <c r="AJZ9" s="87"/>
      <c r="AKA9" s="87"/>
      <c r="AKB9" s="87"/>
      <c r="AKC9" s="87"/>
      <c r="AKD9" s="87"/>
      <c r="AKE9" s="87"/>
      <c r="AKF9" s="87"/>
      <c r="AKG9" s="87"/>
      <c r="AKH9" s="87"/>
      <c r="AKI9" s="87"/>
      <c r="AKJ9" s="87"/>
      <c r="AKK9" s="87"/>
      <c r="AKL9" s="87"/>
      <c r="AKM9" s="87"/>
      <c r="AKN9" s="87"/>
      <c r="AKO9" s="87"/>
      <c r="AKP9" s="87"/>
      <c r="AKQ9" s="87"/>
      <c r="AKR9" s="87"/>
      <c r="AKS9" s="87"/>
      <c r="AKT9" s="87"/>
      <c r="AKU9" s="87"/>
      <c r="AKV9" s="87"/>
      <c r="AKW9" s="87"/>
      <c r="AKX9" s="87"/>
      <c r="AKY9" s="87"/>
      <c r="AKZ9" s="87"/>
      <c r="ALA9" s="87"/>
      <c r="ALB9" s="87"/>
      <c r="ALC9" s="87"/>
      <c r="ALD9" s="87"/>
      <c r="ALE9" s="87"/>
      <c r="ALF9" s="87"/>
      <c r="ALG9" s="87"/>
      <c r="ALH9" s="87"/>
      <c r="ALI9" s="87"/>
      <c r="ALJ9" s="87"/>
      <c r="ALK9" s="87"/>
      <c r="ALL9" s="87"/>
      <c r="ALM9" s="87"/>
      <c r="ALN9" s="87"/>
      <c r="ALO9" s="87"/>
      <c r="ALP9" s="87"/>
      <c r="ALQ9" s="87"/>
      <c r="ALR9" s="87"/>
      <c r="ALS9" s="87"/>
      <c r="ALT9" s="87"/>
      <c r="ALU9" s="87"/>
      <c r="ALV9" s="87"/>
      <c r="ALW9" s="87"/>
      <c r="ALX9" s="87"/>
      <c r="ALY9" s="87"/>
      <c r="ALZ9" s="87"/>
      <c r="AMA9" s="87"/>
      <c r="AMB9" s="87"/>
      <c r="AMC9" s="87"/>
      <c r="AMD9" s="87"/>
      <c r="AME9" s="87"/>
      <c r="AMF9" s="87"/>
      <c r="AMG9" s="87"/>
      <c r="AMH9" s="87"/>
      <c r="AMI9" s="87"/>
      <c r="AMJ9" s="87"/>
      <c r="AMK9" s="87"/>
      <c r="AML9" s="87"/>
      <c r="AMM9" s="87"/>
      <c r="AMN9" s="87"/>
      <c r="AMO9" s="87"/>
      <c r="AMP9" s="87"/>
      <c r="AMQ9" s="87"/>
      <c r="AMR9" s="87"/>
      <c r="AMS9" s="87"/>
      <c r="AMT9" s="87"/>
      <c r="AMU9" s="87"/>
      <c r="AMV9" s="87"/>
      <c r="AMW9" s="87"/>
      <c r="AMX9" s="87"/>
      <c r="AMY9" s="87"/>
      <c r="AMZ9" s="87"/>
      <c r="ANA9" s="87"/>
      <c r="ANB9" s="87"/>
      <c r="ANC9" s="87"/>
      <c r="AND9" s="87"/>
      <c r="ANE9" s="87"/>
      <c r="ANF9" s="87"/>
      <c r="ANG9" s="87"/>
      <c r="ANH9" s="87"/>
      <c r="ANI9" s="87"/>
      <c r="ANJ9" s="87"/>
      <c r="ANK9" s="87"/>
      <c r="ANL9" s="87"/>
      <c r="ANM9" s="87"/>
      <c r="ANN9" s="87"/>
      <c r="ANO9" s="87"/>
      <c r="ANP9" s="87"/>
      <c r="ANQ9" s="87"/>
      <c r="ANR9" s="87"/>
      <c r="ANS9" s="87"/>
      <c r="ANT9" s="87"/>
      <c r="ANU9" s="87"/>
      <c r="ANV9" s="87"/>
      <c r="ANW9" s="87"/>
      <c r="ANX9" s="87"/>
      <c r="ANY9" s="87"/>
      <c r="ANZ9" s="87"/>
      <c r="AOA9" s="87"/>
      <c r="AOB9" s="87"/>
      <c r="AOC9" s="87"/>
      <c r="AOD9" s="87"/>
      <c r="AOE9" s="87"/>
      <c r="AOF9" s="87"/>
      <c r="AOG9" s="87"/>
      <c r="AOH9" s="87"/>
      <c r="AOI9" s="87"/>
      <c r="AOJ9" s="87"/>
      <c r="AOK9" s="87"/>
      <c r="AOL9" s="87"/>
      <c r="AOM9" s="87"/>
      <c r="AON9" s="87"/>
      <c r="AOO9" s="87"/>
      <c r="AOP9" s="87"/>
      <c r="AOQ9" s="87"/>
      <c r="AOR9" s="87"/>
      <c r="AOS9" s="87"/>
      <c r="AOT9" s="87"/>
      <c r="AOU9" s="87"/>
      <c r="AOV9" s="87"/>
      <c r="AOW9" s="87"/>
      <c r="AOX9" s="87"/>
      <c r="AOY9" s="87"/>
      <c r="AOZ9" s="87"/>
      <c r="APA9" s="87"/>
      <c r="APB9" s="87"/>
      <c r="APC9" s="87"/>
      <c r="APD9" s="87"/>
      <c r="APE9" s="87"/>
      <c r="APF9" s="87"/>
      <c r="APG9" s="87"/>
      <c r="APH9" s="87"/>
      <c r="API9" s="87"/>
      <c r="APJ9" s="87"/>
      <c r="APK9" s="87"/>
      <c r="APL9" s="87"/>
      <c r="APM9" s="87"/>
      <c r="APN9" s="87"/>
      <c r="APO9" s="87"/>
      <c r="APP9" s="87"/>
      <c r="APQ9" s="87"/>
      <c r="APR9" s="87"/>
      <c r="APS9" s="87"/>
      <c r="APT9" s="87"/>
      <c r="APU9" s="87"/>
      <c r="APV9" s="87"/>
      <c r="APW9" s="87"/>
      <c r="APX9" s="87"/>
      <c r="APY9" s="87"/>
      <c r="APZ9" s="87"/>
      <c r="AQA9" s="87"/>
      <c r="AQB9" s="87"/>
      <c r="AQC9" s="87"/>
      <c r="AQD9" s="87"/>
      <c r="AQE9" s="87"/>
      <c r="AQF9" s="87"/>
      <c r="AQG9" s="87"/>
      <c r="AQH9" s="87"/>
      <c r="AQI9" s="87"/>
      <c r="AQJ9" s="87"/>
      <c r="AQK9" s="87"/>
      <c r="AQL9" s="87"/>
      <c r="AQM9" s="87"/>
      <c r="AQN9" s="87"/>
      <c r="AQO9" s="87"/>
      <c r="AQP9" s="87"/>
      <c r="AQQ9" s="87"/>
      <c r="AQR9" s="87"/>
      <c r="AQS9" s="87"/>
      <c r="AQT9" s="87"/>
      <c r="AQU9" s="87"/>
      <c r="AQV9" s="87"/>
      <c r="AQW9" s="87"/>
      <c r="AQX9" s="87"/>
      <c r="AQY9" s="87"/>
      <c r="AQZ9" s="87"/>
      <c r="ARA9" s="87"/>
      <c r="ARB9" s="87"/>
      <c r="ARC9" s="87"/>
      <c r="ARD9" s="87"/>
      <c r="ARE9" s="87"/>
      <c r="ARF9" s="87"/>
      <c r="ARG9" s="87"/>
      <c r="ARH9" s="87"/>
      <c r="ARI9" s="87"/>
      <c r="ARJ9" s="87"/>
      <c r="ARK9" s="87"/>
      <c r="ARL9" s="87"/>
      <c r="ARM9" s="87"/>
      <c r="ARN9" s="87"/>
      <c r="ARO9" s="87"/>
      <c r="ARP9" s="87"/>
      <c r="ARQ9" s="87"/>
      <c r="ARR9" s="87"/>
      <c r="ARS9" s="87"/>
      <c r="ART9" s="87"/>
      <c r="ARU9" s="87"/>
      <c r="ARV9" s="87"/>
      <c r="ARW9" s="87"/>
      <c r="ARX9" s="87"/>
      <c r="ARY9" s="87"/>
      <c r="ARZ9" s="87"/>
      <c r="ASA9" s="87"/>
      <c r="ASB9" s="87"/>
      <c r="ASC9" s="87"/>
      <c r="ASD9" s="87"/>
      <c r="ASE9" s="87"/>
      <c r="ASF9" s="87"/>
      <c r="ASG9" s="87"/>
      <c r="ASH9" s="87"/>
      <c r="ASI9" s="87"/>
      <c r="ASJ9" s="87"/>
      <c r="ASK9" s="87"/>
      <c r="ASL9" s="87"/>
      <c r="ASM9" s="87"/>
      <c r="ASN9" s="87"/>
      <c r="ASO9" s="87"/>
      <c r="ASP9" s="87"/>
      <c r="ASQ9" s="87"/>
      <c r="ASR9" s="87"/>
      <c r="ASS9" s="87"/>
      <c r="AST9" s="87"/>
      <c r="ASU9" s="87"/>
      <c r="ASV9" s="87"/>
      <c r="ASW9" s="87"/>
      <c r="ASX9" s="87"/>
      <c r="ASY9" s="87"/>
      <c r="ASZ9" s="87"/>
      <c r="ATA9" s="87"/>
      <c r="ATB9" s="87"/>
      <c r="ATC9" s="87"/>
      <c r="ATD9" s="87"/>
      <c r="ATE9" s="87"/>
      <c r="ATF9" s="87"/>
      <c r="ATG9" s="87"/>
      <c r="ATH9" s="87"/>
      <c r="ATI9" s="87"/>
      <c r="ATJ9" s="87"/>
      <c r="ATK9" s="87"/>
      <c r="ATL9" s="87"/>
      <c r="ATM9" s="87"/>
      <c r="ATN9" s="87"/>
      <c r="ATO9" s="87"/>
      <c r="ATP9" s="87"/>
      <c r="ATQ9" s="87"/>
      <c r="ATR9" s="87"/>
      <c r="ATS9" s="87"/>
      <c r="ATT9" s="87"/>
      <c r="ATU9" s="87"/>
      <c r="ATV9" s="87"/>
      <c r="ATW9" s="87"/>
      <c r="ATX9" s="87"/>
      <c r="ATY9" s="87"/>
      <c r="ATZ9" s="87"/>
      <c r="AUA9" s="87"/>
      <c r="AUB9" s="87"/>
      <c r="AUC9" s="87"/>
      <c r="AUD9" s="87"/>
      <c r="AUE9" s="87"/>
      <c r="AUF9" s="87"/>
      <c r="AUG9" s="87"/>
      <c r="AUH9" s="87"/>
      <c r="AUI9" s="87"/>
      <c r="AUJ9" s="87"/>
      <c r="AUK9" s="87"/>
      <c r="AUL9" s="87"/>
      <c r="AUM9" s="87"/>
      <c r="AUN9" s="87"/>
      <c r="AUO9" s="87"/>
      <c r="AUP9" s="87"/>
      <c r="AUQ9" s="87"/>
      <c r="AUR9" s="87"/>
      <c r="AUS9" s="87"/>
      <c r="AUT9" s="87"/>
      <c r="AUU9" s="87"/>
      <c r="AUV9" s="87"/>
      <c r="AUW9" s="87"/>
      <c r="AUX9" s="87"/>
      <c r="AUY9" s="87"/>
      <c r="AUZ9" s="87"/>
      <c r="AVA9" s="87"/>
      <c r="AVB9" s="87"/>
      <c r="AVC9" s="87"/>
      <c r="AVD9" s="87"/>
      <c r="AVE9" s="87"/>
      <c r="AVF9" s="87"/>
      <c r="AVG9" s="87"/>
      <c r="AVH9" s="87"/>
      <c r="AVI9" s="87"/>
      <c r="AVJ9" s="87"/>
      <c r="AVK9" s="87"/>
      <c r="AVL9" s="87"/>
      <c r="AVM9" s="87"/>
      <c r="AVN9" s="87"/>
      <c r="AVO9" s="87"/>
      <c r="AVP9" s="87"/>
      <c r="AVQ9" s="87"/>
      <c r="AVR9" s="87"/>
      <c r="AVS9" s="87"/>
      <c r="AVT9" s="87"/>
      <c r="AVU9" s="87"/>
      <c r="AVV9" s="87"/>
      <c r="AVW9" s="87"/>
      <c r="AVX9" s="87"/>
      <c r="AVY9" s="87"/>
      <c r="AVZ9" s="87"/>
      <c r="AWA9" s="87"/>
      <c r="AWB9" s="87"/>
      <c r="AWC9" s="87"/>
      <c r="AWD9" s="87"/>
      <c r="AWE9" s="87"/>
      <c r="AWF9" s="87"/>
      <c r="AWG9" s="87"/>
      <c r="AWH9" s="87"/>
      <c r="AWI9" s="87"/>
      <c r="AWJ9" s="87"/>
      <c r="AWK9" s="87"/>
      <c r="AWL9" s="87"/>
      <c r="AWM9" s="87"/>
      <c r="AWN9" s="87"/>
      <c r="AWO9" s="87"/>
      <c r="AWP9" s="87"/>
      <c r="AWQ9" s="87"/>
      <c r="AWR9" s="87"/>
      <c r="AWS9" s="87"/>
      <c r="AWT9" s="87"/>
      <c r="AWU9" s="87"/>
      <c r="AWV9" s="87"/>
      <c r="AWW9" s="87"/>
      <c r="AWX9" s="87"/>
      <c r="AWY9" s="87"/>
      <c r="AWZ9" s="87"/>
      <c r="AXA9" s="87"/>
      <c r="AXB9" s="87"/>
      <c r="AXC9" s="87"/>
      <c r="AXD9" s="87"/>
      <c r="AXE9" s="87"/>
      <c r="AXF9" s="87"/>
      <c r="AXG9" s="87"/>
      <c r="AXH9" s="87"/>
      <c r="AXI9" s="87"/>
      <c r="AXJ9" s="87"/>
      <c r="AXK9" s="87"/>
      <c r="AXL9" s="87"/>
      <c r="AXM9" s="87"/>
      <c r="AXN9" s="87"/>
      <c r="AXO9" s="87"/>
      <c r="AXP9" s="87"/>
      <c r="AXQ9" s="87"/>
      <c r="AXR9" s="87"/>
      <c r="AXS9" s="87"/>
      <c r="AXT9" s="87"/>
      <c r="AXU9" s="87"/>
      <c r="AXV9" s="87"/>
      <c r="AXW9" s="87"/>
      <c r="AXX9" s="87"/>
      <c r="AXY9" s="87"/>
      <c r="AXZ9" s="87"/>
      <c r="AYA9" s="87"/>
      <c r="AYB9" s="87"/>
      <c r="AYC9" s="87"/>
      <c r="AYD9" s="87"/>
      <c r="AYE9" s="87"/>
      <c r="AYF9" s="87"/>
      <c r="AYG9" s="87"/>
      <c r="AYH9" s="87"/>
      <c r="AYI9" s="87"/>
      <c r="AYJ9" s="87"/>
      <c r="AYK9" s="87"/>
      <c r="AYL9" s="87"/>
      <c r="AYM9" s="87"/>
      <c r="AYN9" s="87"/>
      <c r="AYO9" s="87"/>
      <c r="AYP9" s="87"/>
      <c r="AYQ9" s="87"/>
      <c r="AYR9" s="87"/>
      <c r="AYS9" s="87"/>
      <c r="AYT9" s="87"/>
      <c r="AYU9" s="87"/>
      <c r="AYV9" s="87"/>
      <c r="AYW9" s="87"/>
      <c r="AYX9" s="87"/>
      <c r="AYY9" s="87"/>
      <c r="AYZ9" s="87"/>
      <c r="AZA9" s="87"/>
      <c r="AZB9" s="87"/>
      <c r="AZC9" s="87"/>
      <c r="AZD9" s="87"/>
      <c r="AZE9" s="87"/>
      <c r="AZF9" s="87"/>
      <c r="AZG9" s="87"/>
      <c r="AZH9" s="87"/>
      <c r="AZI9" s="87"/>
      <c r="AZJ9" s="87"/>
      <c r="AZK9" s="87"/>
      <c r="AZL9" s="87"/>
      <c r="AZM9" s="87"/>
      <c r="AZN9" s="87"/>
      <c r="AZO9" s="87"/>
      <c r="AZP9" s="87"/>
      <c r="AZQ9" s="87"/>
      <c r="AZR9" s="87"/>
      <c r="AZS9" s="87"/>
      <c r="AZT9" s="87"/>
      <c r="AZU9" s="87"/>
      <c r="AZV9" s="87"/>
      <c r="AZW9" s="87"/>
      <c r="AZX9" s="87"/>
      <c r="AZY9" s="87"/>
      <c r="AZZ9" s="87"/>
      <c r="BAA9" s="87"/>
      <c r="BAB9" s="87"/>
      <c r="BAC9" s="87"/>
      <c r="BAD9" s="87"/>
      <c r="BAE9" s="87"/>
      <c r="BAF9" s="87"/>
      <c r="BAG9" s="87"/>
      <c r="BAH9" s="87"/>
      <c r="BAI9" s="87"/>
      <c r="BAJ9" s="87"/>
      <c r="BAK9" s="87"/>
      <c r="BAL9" s="87"/>
      <c r="BAM9" s="87"/>
      <c r="BAN9" s="87"/>
      <c r="BAO9" s="87"/>
      <c r="BAP9" s="87"/>
      <c r="BAQ9" s="87"/>
      <c r="BAR9" s="87"/>
      <c r="BAS9" s="87"/>
      <c r="BAT9" s="87"/>
      <c r="BAU9" s="87"/>
      <c r="BAV9" s="87"/>
      <c r="BAW9" s="87"/>
      <c r="BAX9" s="87"/>
      <c r="BAY9" s="87"/>
      <c r="BAZ9" s="87"/>
      <c r="BBA9" s="87"/>
      <c r="BBB9" s="87"/>
      <c r="BBC9" s="87"/>
      <c r="BBD9" s="87"/>
      <c r="BBE9" s="87"/>
      <c r="BBF9" s="87"/>
      <c r="BBG9" s="87"/>
      <c r="BBH9" s="87"/>
      <c r="BBI9" s="87"/>
      <c r="BBJ9" s="87"/>
      <c r="BBK9" s="87"/>
      <c r="BBL9" s="87"/>
      <c r="BBM9" s="87"/>
      <c r="BBN9" s="87"/>
      <c r="BBO9" s="87"/>
      <c r="BBP9" s="87"/>
      <c r="BBQ9" s="87"/>
      <c r="BBR9" s="87"/>
      <c r="BBS9" s="87"/>
      <c r="BBT9" s="87"/>
      <c r="BBU9" s="87"/>
      <c r="BBV9" s="87"/>
      <c r="BBW9" s="87"/>
      <c r="BBX9" s="87"/>
      <c r="BBY9" s="87"/>
      <c r="BBZ9" s="87"/>
      <c r="BCA9" s="87"/>
      <c r="BCB9" s="87"/>
      <c r="BCC9" s="87"/>
      <c r="BCD9" s="87"/>
      <c r="BCE9" s="87"/>
      <c r="BCF9" s="87"/>
      <c r="BCG9" s="87"/>
      <c r="BCH9" s="87"/>
      <c r="BCI9" s="87"/>
      <c r="BCJ9" s="87"/>
      <c r="BCK9" s="87"/>
      <c r="BCL9" s="87"/>
      <c r="BCM9" s="87"/>
      <c r="BCN9" s="87"/>
      <c r="BCO9" s="87"/>
      <c r="BCP9" s="87"/>
      <c r="BCQ9" s="87"/>
      <c r="BCR9" s="87"/>
      <c r="BCS9" s="87"/>
      <c r="BCT9" s="87"/>
      <c r="BCU9" s="87"/>
      <c r="BCV9" s="87"/>
      <c r="BCW9" s="87"/>
      <c r="BCX9" s="87"/>
      <c r="BCY9" s="87"/>
      <c r="BCZ9" s="87"/>
      <c r="BDA9" s="87"/>
      <c r="BDB9" s="87"/>
      <c r="BDC9" s="87"/>
      <c r="BDD9" s="87"/>
      <c r="BDE9" s="87"/>
      <c r="BDF9" s="87"/>
      <c r="BDG9" s="87"/>
      <c r="BDH9" s="87"/>
      <c r="BDI9" s="87"/>
      <c r="BDJ9" s="87"/>
      <c r="BDK9" s="87"/>
      <c r="BDL9" s="87"/>
      <c r="BDM9" s="87"/>
      <c r="BDN9" s="87"/>
      <c r="BDO9" s="87"/>
      <c r="BDP9" s="87"/>
      <c r="BDQ9" s="87"/>
      <c r="BDR9" s="87"/>
      <c r="BDS9" s="87"/>
      <c r="BDT9" s="87"/>
      <c r="BDU9" s="87"/>
      <c r="BDV9" s="87"/>
      <c r="BDW9" s="87"/>
      <c r="BDX9" s="87"/>
      <c r="BDY9" s="87"/>
      <c r="BDZ9" s="87"/>
      <c r="BEA9" s="87"/>
      <c r="BEB9" s="87"/>
      <c r="BEC9" s="87"/>
      <c r="BED9" s="87"/>
      <c r="BEE9" s="87"/>
      <c r="BEF9" s="87"/>
      <c r="BEG9" s="87"/>
      <c r="BEH9" s="87"/>
      <c r="BEI9" s="87"/>
      <c r="BEJ9" s="87"/>
      <c r="BEK9" s="87"/>
      <c r="BEL9" s="87"/>
      <c r="BEM9" s="87"/>
      <c r="BEN9" s="87"/>
      <c r="BEO9" s="87"/>
      <c r="BEP9" s="87"/>
      <c r="BEQ9" s="87"/>
      <c r="BER9" s="87"/>
      <c r="BES9" s="87"/>
      <c r="BET9" s="87"/>
      <c r="BEU9" s="87"/>
      <c r="BEV9" s="87"/>
      <c r="BEW9" s="87"/>
      <c r="BEX9" s="87"/>
      <c r="BEY9" s="87"/>
      <c r="BEZ9" s="87"/>
      <c r="BFA9" s="87"/>
      <c r="BFB9" s="87"/>
      <c r="BFC9" s="87"/>
      <c r="BFD9" s="87"/>
      <c r="BFE9" s="87"/>
      <c r="BFF9" s="87"/>
      <c r="BFG9" s="87"/>
      <c r="BFH9" s="87"/>
      <c r="BFI9" s="87"/>
      <c r="BFJ9" s="87"/>
      <c r="BFK9" s="87"/>
      <c r="BFL9" s="87"/>
      <c r="BFM9" s="87"/>
      <c r="BFN9" s="87"/>
      <c r="BFO9" s="87"/>
      <c r="BFP9" s="87"/>
      <c r="BFQ9" s="87"/>
      <c r="BFR9" s="87"/>
      <c r="BFS9" s="87"/>
      <c r="BFT9" s="87"/>
      <c r="BFU9" s="87"/>
      <c r="BFV9" s="87"/>
      <c r="BFW9" s="87"/>
      <c r="BFX9" s="87"/>
      <c r="BFY9" s="87"/>
      <c r="BFZ9" s="87"/>
      <c r="BGA9" s="87"/>
      <c r="BGB9" s="87"/>
      <c r="BGC9" s="87"/>
      <c r="BGD9" s="87"/>
      <c r="BGE9" s="87"/>
      <c r="BGF9" s="87"/>
      <c r="BGG9" s="87"/>
      <c r="BGH9" s="87"/>
      <c r="BGI9" s="87"/>
      <c r="BGJ9" s="87"/>
      <c r="BGK9" s="87"/>
      <c r="BGL9" s="87"/>
      <c r="BGM9" s="87"/>
      <c r="BGN9" s="87"/>
      <c r="BGO9" s="87"/>
      <c r="BGP9" s="87"/>
      <c r="BGQ9" s="87"/>
      <c r="BGR9" s="87"/>
      <c r="BGS9" s="87"/>
      <c r="BGT9" s="87"/>
      <c r="BGU9" s="87"/>
      <c r="BGV9" s="87"/>
      <c r="BGW9" s="87"/>
      <c r="BGX9" s="87"/>
      <c r="BGY9" s="87"/>
      <c r="BGZ9" s="87"/>
      <c r="BHA9" s="87"/>
      <c r="BHB9" s="87"/>
      <c r="BHC9" s="87"/>
      <c r="BHD9" s="87"/>
      <c r="BHE9" s="87"/>
      <c r="BHF9" s="87"/>
      <c r="BHG9" s="87"/>
      <c r="BHH9" s="87"/>
      <c r="BHI9" s="87"/>
      <c r="BHJ9" s="87"/>
      <c r="BHK9" s="87"/>
      <c r="BHL9" s="87"/>
      <c r="BHM9" s="87"/>
      <c r="BHN9" s="87"/>
      <c r="BHO9" s="87"/>
      <c r="BHP9" s="87"/>
      <c r="BHQ9" s="87"/>
      <c r="BHR9" s="87"/>
      <c r="BHS9" s="87"/>
      <c r="BHT9" s="87"/>
      <c r="BHU9" s="87"/>
      <c r="BHV9" s="87"/>
      <c r="BHW9" s="87"/>
      <c r="BHX9" s="87"/>
      <c r="BHY9" s="87"/>
      <c r="BHZ9" s="87"/>
      <c r="BIA9" s="87"/>
      <c r="BIB9" s="87"/>
      <c r="BIC9" s="87"/>
      <c r="BID9" s="87"/>
      <c r="BIE9" s="87"/>
      <c r="BIF9" s="87"/>
      <c r="BIG9" s="87"/>
      <c r="BIH9" s="87"/>
      <c r="BII9" s="87"/>
      <c r="BIJ9" s="87"/>
      <c r="BIK9" s="87"/>
      <c r="BIL9" s="87"/>
      <c r="BIM9" s="87"/>
      <c r="BIN9" s="87"/>
      <c r="BIO9" s="87"/>
      <c r="BIP9" s="87"/>
      <c r="BIQ9" s="87"/>
      <c r="BIR9" s="87"/>
      <c r="BIS9" s="87"/>
      <c r="BIT9" s="87"/>
      <c r="BIU9" s="87"/>
      <c r="BIV9" s="87"/>
      <c r="BIW9" s="87"/>
      <c r="BIX9" s="87"/>
      <c r="BIY9" s="87"/>
      <c r="BIZ9" s="87"/>
      <c r="BJA9" s="87"/>
      <c r="BJB9" s="87"/>
      <c r="BJC9" s="87"/>
      <c r="BJD9" s="87"/>
      <c r="BJE9" s="87"/>
      <c r="BJF9" s="87"/>
      <c r="BJG9" s="87"/>
      <c r="BJH9" s="87"/>
      <c r="BJI9" s="87"/>
      <c r="BJJ9" s="87"/>
      <c r="BJK9" s="87"/>
      <c r="BJL9" s="87"/>
      <c r="BJM9" s="87"/>
      <c r="BJN9" s="87"/>
      <c r="BJO9" s="87"/>
      <c r="BJP9" s="87"/>
      <c r="BJQ9" s="87"/>
      <c r="BJR9" s="87"/>
      <c r="BJS9" s="87"/>
      <c r="BJT9" s="87"/>
      <c r="BJU9" s="87"/>
      <c r="BJV9" s="87"/>
      <c r="BJW9" s="87"/>
      <c r="BJX9" s="87"/>
      <c r="BJY9" s="87"/>
      <c r="BJZ9" s="87"/>
      <c r="BKA9" s="87"/>
      <c r="BKB9" s="87"/>
      <c r="BKC9" s="87"/>
      <c r="BKD9" s="87"/>
      <c r="BKE9" s="87"/>
      <c r="BKF9" s="87"/>
      <c r="BKG9" s="87"/>
      <c r="BKH9" s="87"/>
      <c r="BKI9" s="87"/>
      <c r="BKJ9" s="87"/>
      <c r="BKK9" s="87"/>
      <c r="BKL9" s="87"/>
      <c r="BKM9" s="87"/>
      <c r="BKN9" s="87"/>
      <c r="BKO9" s="87"/>
      <c r="BKP9" s="87"/>
      <c r="BKQ9" s="87"/>
      <c r="BKR9" s="87"/>
      <c r="BKS9" s="87"/>
      <c r="BKT9" s="87"/>
      <c r="BKU9" s="87"/>
      <c r="BKV9" s="87"/>
      <c r="BKW9" s="87"/>
      <c r="BKX9" s="87"/>
      <c r="BKY9" s="87"/>
      <c r="BKZ9" s="87"/>
      <c r="BLA9" s="87"/>
      <c r="BLB9" s="87"/>
      <c r="BLC9" s="87"/>
      <c r="BLD9" s="87"/>
      <c r="BLE9" s="87"/>
      <c r="BLF9" s="87"/>
      <c r="BLG9" s="87"/>
      <c r="BLH9" s="87"/>
      <c r="BLI9" s="87"/>
      <c r="BLJ9" s="87"/>
      <c r="BLK9" s="87"/>
      <c r="BLL9" s="87"/>
      <c r="BLM9" s="87"/>
      <c r="BLN9" s="87"/>
      <c r="BLO9" s="87"/>
      <c r="BLP9" s="87"/>
      <c r="BLQ9" s="87"/>
      <c r="BLR9" s="87"/>
      <c r="BLS9" s="87"/>
      <c r="BLT9" s="87"/>
      <c r="BLU9" s="87"/>
      <c r="BLV9" s="87"/>
      <c r="BLW9" s="87"/>
      <c r="BLX9" s="87"/>
      <c r="BLY9" s="87"/>
      <c r="BLZ9" s="87"/>
      <c r="BMA9" s="87"/>
      <c r="BMB9" s="87"/>
      <c r="BMC9" s="87"/>
      <c r="BMD9" s="87"/>
      <c r="BME9" s="87"/>
      <c r="BMF9" s="87"/>
      <c r="BMG9" s="87"/>
      <c r="BMH9" s="87"/>
      <c r="BMI9" s="87"/>
      <c r="BMJ9" s="87"/>
      <c r="BMK9" s="87"/>
      <c r="BML9" s="87"/>
      <c r="BMM9" s="87"/>
      <c r="BMN9" s="87"/>
      <c r="BMO9" s="87"/>
      <c r="BMP9" s="87"/>
      <c r="BMQ9" s="87"/>
      <c r="BMR9" s="87"/>
      <c r="BMS9" s="87"/>
      <c r="BMT9" s="87"/>
      <c r="BMU9" s="87"/>
      <c r="BMV9" s="87"/>
      <c r="BMW9" s="87"/>
      <c r="BMX9" s="87"/>
      <c r="BMY9" s="87"/>
      <c r="BMZ9" s="87"/>
      <c r="BNA9" s="87"/>
      <c r="BNB9" s="87"/>
      <c r="BNC9" s="87"/>
      <c r="BND9" s="87"/>
      <c r="BNE9" s="87"/>
      <c r="BNF9" s="87"/>
      <c r="BNG9" s="87"/>
      <c r="BNH9" s="87"/>
      <c r="BNI9" s="87"/>
      <c r="BNJ9" s="87"/>
      <c r="BNK9" s="87"/>
      <c r="BNL9" s="87"/>
      <c r="BNM9" s="87"/>
      <c r="BNN9" s="87"/>
      <c r="BNO9" s="87"/>
      <c r="BNP9" s="87"/>
      <c r="BNQ9" s="87"/>
      <c r="BNR9" s="87"/>
      <c r="BNS9" s="87"/>
      <c r="BNT9" s="87"/>
      <c r="BNU9" s="87"/>
      <c r="BNV9" s="87"/>
      <c r="BNW9" s="87"/>
      <c r="BNX9" s="87"/>
      <c r="BNY9" s="87"/>
      <c r="BNZ9" s="87"/>
      <c r="BOA9" s="87"/>
      <c r="BOB9" s="87"/>
      <c r="BOC9" s="87"/>
      <c r="BOD9" s="87"/>
      <c r="BOE9" s="87"/>
      <c r="BOF9" s="87"/>
      <c r="BOG9" s="87"/>
      <c r="BOH9" s="87"/>
      <c r="BOI9" s="87"/>
      <c r="BOJ9" s="87"/>
      <c r="BOK9" s="87"/>
      <c r="BOL9" s="87"/>
      <c r="BOM9" s="87"/>
      <c r="BON9" s="87"/>
      <c r="BOO9" s="87"/>
      <c r="BOP9" s="87"/>
      <c r="BOQ9" s="87"/>
      <c r="BOR9" s="87"/>
      <c r="BOS9" s="87"/>
      <c r="BOT9" s="87"/>
      <c r="BOU9" s="87"/>
      <c r="BOV9" s="87"/>
      <c r="BOW9" s="87"/>
      <c r="BOX9" s="87"/>
      <c r="BOY9" s="87"/>
      <c r="BOZ9" s="87"/>
      <c r="BPA9" s="87"/>
      <c r="BPB9" s="87"/>
      <c r="BPC9" s="87"/>
      <c r="BPD9" s="87"/>
      <c r="BPE9" s="87"/>
      <c r="BPF9" s="87"/>
      <c r="BPG9" s="87"/>
      <c r="BPH9" s="87"/>
      <c r="BPI9" s="87"/>
      <c r="BPJ9" s="87"/>
      <c r="BPK9" s="87"/>
      <c r="BPL9" s="87"/>
      <c r="BPM9" s="87"/>
      <c r="BPN9" s="87"/>
      <c r="BPO9" s="87"/>
      <c r="BPP9" s="87"/>
      <c r="BPQ9" s="87"/>
      <c r="BPR9" s="87"/>
      <c r="BPS9" s="87"/>
      <c r="BPT9" s="87"/>
      <c r="BPU9" s="87"/>
      <c r="BPV9" s="87"/>
      <c r="BPW9" s="87"/>
      <c r="BPX9" s="87"/>
      <c r="BPY9" s="87"/>
      <c r="BPZ9" s="87"/>
      <c r="BQA9" s="87"/>
      <c r="BQB9" s="87"/>
      <c r="BQC9" s="87"/>
      <c r="BQD9" s="87"/>
      <c r="BQE9" s="87"/>
      <c r="BQF9" s="87"/>
      <c r="BQG9" s="87"/>
      <c r="BQH9" s="87"/>
      <c r="BQI9" s="87"/>
      <c r="BQJ9" s="87"/>
      <c r="BQK9" s="87"/>
      <c r="BQL9" s="87"/>
      <c r="BQM9" s="87"/>
      <c r="BQN9" s="87"/>
      <c r="BQO9" s="87"/>
      <c r="BQP9" s="87"/>
      <c r="BQQ9" s="87"/>
      <c r="BQR9" s="87"/>
      <c r="BQS9" s="87"/>
      <c r="BQT9" s="87"/>
      <c r="BQU9" s="87"/>
      <c r="BQV9" s="87"/>
      <c r="BQW9" s="87"/>
      <c r="BQX9" s="87"/>
      <c r="BQY9" s="87"/>
      <c r="BQZ9" s="87"/>
      <c r="BRA9" s="87"/>
      <c r="BRB9" s="87"/>
      <c r="BRC9" s="87"/>
      <c r="BRD9" s="87"/>
      <c r="BRE9" s="87"/>
      <c r="BRF9" s="87"/>
      <c r="BRG9" s="87"/>
      <c r="BRH9" s="87"/>
      <c r="BRI9" s="87"/>
      <c r="BRJ9" s="87"/>
      <c r="BRK9" s="87"/>
      <c r="BRL9" s="87"/>
      <c r="BRM9" s="87"/>
      <c r="BRN9" s="87"/>
      <c r="BRO9" s="87"/>
      <c r="BRP9" s="87"/>
      <c r="BRQ9" s="87"/>
      <c r="BRR9" s="87"/>
      <c r="BRS9" s="87"/>
      <c r="BRT9" s="87"/>
      <c r="BRU9" s="87"/>
      <c r="BRV9" s="87"/>
      <c r="BRW9" s="87"/>
      <c r="BRX9" s="87"/>
      <c r="BRY9" s="87"/>
      <c r="BRZ9" s="87"/>
      <c r="BSA9" s="87"/>
      <c r="BSB9" s="87"/>
      <c r="BSC9" s="87"/>
      <c r="BSD9" s="87"/>
      <c r="BSE9" s="87"/>
      <c r="BSF9" s="87"/>
      <c r="BSG9" s="87"/>
      <c r="BSH9" s="87"/>
      <c r="BSI9" s="87"/>
      <c r="BSJ9" s="87"/>
      <c r="BSK9" s="87"/>
      <c r="BSL9" s="87"/>
      <c r="BSM9" s="87"/>
      <c r="BSN9" s="87"/>
      <c r="BSO9" s="87"/>
      <c r="BSP9" s="87"/>
      <c r="BSQ9" s="87"/>
      <c r="BSR9" s="87"/>
      <c r="BSS9" s="87"/>
      <c r="BST9" s="87"/>
      <c r="BSU9" s="87"/>
      <c r="BSV9" s="87"/>
      <c r="BSW9" s="87"/>
      <c r="BSX9" s="87"/>
      <c r="BSY9" s="87"/>
      <c r="BSZ9" s="87"/>
      <c r="BTA9" s="87"/>
      <c r="BTB9" s="87"/>
      <c r="BTC9" s="87"/>
      <c r="BTD9" s="87"/>
      <c r="BTE9" s="87"/>
      <c r="BTF9" s="87"/>
      <c r="BTG9" s="87"/>
      <c r="BTH9" s="87"/>
      <c r="BTI9" s="87"/>
      <c r="BTJ9" s="87"/>
      <c r="BTK9" s="87"/>
      <c r="BTL9" s="87"/>
      <c r="BTM9" s="87"/>
      <c r="BTN9" s="87"/>
      <c r="BTO9" s="87"/>
      <c r="BTP9" s="87"/>
      <c r="BTQ9" s="87"/>
      <c r="BTR9" s="87"/>
      <c r="BTS9" s="87"/>
      <c r="BTT9" s="87"/>
      <c r="BTU9" s="87"/>
      <c r="BTV9" s="87"/>
      <c r="BTW9" s="87"/>
      <c r="BTX9" s="87"/>
      <c r="BTY9" s="87"/>
      <c r="BTZ9" s="87"/>
      <c r="BUA9" s="87"/>
      <c r="BUB9" s="87"/>
      <c r="BUC9" s="87"/>
      <c r="BUD9" s="87"/>
      <c r="BUE9" s="87"/>
      <c r="BUF9" s="87"/>
      <c r="BUG9" s="87"/>
      <c r="BUH9" s="87"/>
      <c r="BUI9" s="87"/>
      <c r="BUJ9" s="87"/>
      <c r="BUK9" s="87"/>
      <c r="BUL9" s="87"/>
      <c r="BUM9" s="87"/>
      <c r="BUN9" s="87"/>
      <c r="BUO9" s="87"/>
      <c r="BUP9" s="87"/>
      <c r="BUQ9" s="87"/>
      <c r="BUR9" s="87"/>
      <c r="BUS9" s="87"/>
      <c r="BUT9" s="87"/>
      <c r="BUU9" s="87"/>
      <c r="BUV9" s="87"/>
      <c r="BUW9" s="87"/>
      <c r="BUX9" s="87"/>
      <c r="BUY9" s="87"/>
      <c r="BUZ9" s="87"/>
      <c r="BVA9" s="87"/>
      <c r="BVB9" s="87"/>
      <c r="BVC9" s="87"/>
      <c r="BVD9" s="87"/>
      <c r="BVE9" s="87"/>
      <c r="BVF9" s="87"/>
      <c r="BVG9" s="87"/>
      <c r="BVH9" s="87"/>
      <c r="BVI9" s="87"/>
      <c r="BVJ9" s="87"/>
      <c r="BVK9" s="87"/>
      <c r="BVL9" s="87"/>
      <c r="BVM9" s="87"/>
      <c r="BVN9" s="87"/>
      <c r="BVO9" s="87"/>
      <c r="BVP9" s="87"/>
      <c r="BVQ9" s="87"/>
      <c r="BVR9" s="87"/>
      <c r="BVS9" s="87"/>
      <c r="BVT9" s="87"/>
      <c r="BVU9" s="87"/>
      <c r="BVV9" s="87"/>
      <c r="BVW9" s="87"/>
      <c r="BVX9" s="87"/>
      <c r="BVY9" s="87"/>
      <c r="BVZ9" s="87"/>
      <c r="BWA9" s="87"/>
      <c r="BWB9" s="87"/>
      <c r="BWC9" s="87"/>
      <c r="BWD9" s="87"/>
      <c r="BWE9" s="87"/>
      <c r="BWF9" s="87"/>
      <c r="BWG9" s="87"/>
      <c r="BWH9" s="87"/>
      <c r="BWI9" s="87"/>
      <c r="BWJ9" s="87"/>
      <c r="BWK9" s="87"/>
      <c r="BWL9" s="87"/>
      <c r="BWM9" s="87"/>
      <c r="BWN9" s="87"/>
      <c r="BWO9" s="87"/>
      <c r="BWP9" s="87"/>
      <c r="BWQ9" s="87"/>
      <c r="BWR9" s="87"/>
      <c r="BWS9" s="87"/>
      <c r="BWT9" s="87"/>
      <c r="BWU9" s="87"/>
      <c r="BWV9" s="87"/>
      <c r="BWW9" s="87"/>
      <c r="BWX9" s="87"/>
      <c r="BWY9" s="87"/>
      <c r="BWZ9" s="87"/>
      <c r="BXA9" s="87"/>
      <c r="BXB9" s="87"/>
      <c r="BXC9" s="87"/>
      <c r="BXD9" s="87"/>
      <c r="BXE9" s="87"/>
      <c r="BXF9" s="87"/>
      <c r="BXG9" s="87"/>
      <c r="BXH9" s="87"/>
      <c r="BXI9" s="87"/>
      <c r="BXJ9" s="87"/>
      <c r="BXK9" s="87"/>
      <c r="BXL9" s="87"/>
      <c r="BXM9" s="87"/>
      <c r="BXN9" s="87"/>
      <c r="BXO9" s="87"/>
      <c r="BXP9" s="87"/>
      <c r="BXQ9" s="87"/>
      <c r="BXR9" s="87"/>
      <c r="BXS9" s="87"/>
      <c r="BXT9" s="87"/>
      <c r="BXU9" s="87"/>
      <c r="BXV9" s="87"/>
      <c r="BXW9" s="87"/>
      <c r="BXX9" s="87"/>
      <c r="BXY9" s="87"/>
      <c r="BXZ9" s="87"/>
      <c r="BYA9" s="87"/>
      <c r="BYB9" s="87"/>
      <c r="BYC9" s="87"/>
      <c r="BYD9" s="87"/>
      <c r="BYE9" s="87"/>
      <c r="BYF9" s="87"/>
      <c r="BYG9" s="87"/>
      <c r="BYH9" s="87"/>
      <c r="BYI9" s="87"/>
      <c r="BYJ9" s="87"/>
      <c r="BYK9" s="87"/>
      <c r="BYL9" s="87"/>
      <c r="BYM9" s="87"/>
      <c r="BYN9" s="87"/>
      <c r="BYO9" s="87"/>
      <c r="BYP9" s="87"/>
      <c r="BYQ9" s="87"/>
      <c r="BYR9" s="87"/>
      <c r="BYS9" s="87"/>
      <c r="BYT9" s="87"/>
      <c r="BYU9" s="87"/>
      <c r="BYV9" s="87"/>
      <c r="BYW9" s="87"/>
      <c r="BYX9" s="87"/>
      <c r="BYY9" s="87"/>
      <c r="BYZ9" s="87"/>
      <c r="BZA9" s="87"/>
      <c r="BZB9" s="87"/>
      <c r="BZC9" s="87"/>
      <c r="BZD9" s="87"/>
      <c r="BZE9" s="87"/>
      <c r="BZF9" s="87"/>
      <c r="BZG9" s="87"/>
      <c r="BZH9" s="87"/>
      <c r="BZI9" s="87"/>
      <c r="BZJ9" s="87"/>
      <c r="BZK9" s="87"/>
      <c r="BZL9" s="87"/>
      <c r="BZM9" s="87"/>
      <c r="BZN9" s="87"/>
      <c r="BZO9" s="87"/>
      <c r="BZP9" s="87"/>
      <c r="BZQ9" s="87"/>
      <c r="BZR9" s="87"/>
      <c r="BZS9" s="87"/>
      <c r="BZT9" s="87"/>
      <c r="BZU9" s="87"/>
      <c r="BZV9" s="87"/>
      <c r="BZW9" s="87"/>
      <c r="BZX9" s="87"/>
      <c r="BZY9" s="87"/>
      <c r="BZZ9" s="87"/>
      <c r="CAA9" s="87"/>
      <c r="CAB9" s="87"/>
      <c r="CAC9" s="87"/>
      <c r="CAD9" s="87"/>
      <c r="CAE9" s="87"/>
      <c r="CAF9" s="87"/>
      <c r="CAG9" s="87"/>
      <c r="CAH9" s="87"/>
      <c r="CAI9" s="87"/>
      <c r="CAJ9" s="87"/>
      <c r="CAK9" s="87"/>
      <c r="CAL9" s="87"/>
      <c r="CAM9" s="87"/>
      <c r="CAN9" s="87"/>
      <c r="CAO9" s="87"/>
      <c r="CAP9" s="87"/>
      <c r="CAQ9" s="87"/>
      <c r="CAR9" s="87"/>
      <c r="CAS9" s="87"/>
      <c r="CAT9" s="87"/>
      <c r="CAU9" s="87"/>
      <c r="CAV9" s="87"/>
      <c r="CAW9" s="87"/>
      <c r="CAX9" s="87"/>
      <c r="CAY9" s="87"/>
      <c r="CAZ9" s="87"/>
      <c r="CBA9" s="87"/>
      <c r="CBB9" s="87"/>
      <c r="CBC9" s="87"/>
      <c r="CBD9" s="87"/>
      <c r="CBE9" s="87"/>
      <c r="CBF9" s="87"/>
      <c r="CBG9" s="87"/>
      <c r="CBH9" s="87"/>
      <c r="CBI9" s="87"/>
      <c r="CBJ9" s="87"/>
      <c r="CBK9" s="87"/>
      <c r="CBL9" s="87"/>
      <c r="CBM9" s="87"/>
      <c r="CBN9" s="87"/>
      <c r="CBO9" s="87"/>
      <c r="CBP9" s="87"/>
      <c r="CBQ9" s="87"/>
      <c r="CBR9" s="87"/>
      <c r="CBS9" s="87"/>
      <c r="CBT9" s="87"/>
      <c r="CBU9" s="87"/>
      <c r="CBV9" s="87"/>
      <c r="CBW9" s="87"/>
      <c r="CBX9" s="87"/>
      <c r="CBY9" s="87"/>
      <c r="CBZ9" s="87"/>
      <c r="CCA9" s="87"/>
      <c r="CCB9" s="87"/>
      <c r="CCC9" s="87"/>
      <c r="CCD9" s="87"/>
      <c r="CCE9" s="87"/>
      <c r="CCF9" s="87"/>
      <c r="CCG9" s="87"/>
      <c r="CCH9" s="87"/>
      <c r="CCI9" s="87"/>
      <c r="CCJ9" s="87"/>
      <c r="CCK9" s="87"/>
      <c r="CCL9" s="87"/>
      <c r="CCM9" s="87"/>
      <c r="CCN9" s="87"/>
      <c r="CCO9" s="87"/>
      <c r="CCP9" s="87"/>
      <c r="CCQ9" s="87"/>
      <c r="CCR9" s="87"/>
      <c r="CCS9" s="87"/>
      <c r="CCT9" s="87"/>
      <c r="CCU9" s="87"/>
      <c r="CCV9" s="87"/>
      <c r="CCW9" s="87"/>
      <c r="CCX9" s="87"/>
      <c r="CCY9" s="87"/>
      <c r="CCZ9" s="87"/>
      <c r="CDA9" s="87"/>
      <c r="CDB9" s="87"/>
      <c r="CDC9" s="87"/>
      <c r="CDD9" s="87"/>
      <c r="CDE9" s="87"/>
      <c r="CDF9" s="87"/>
      <c r="CDG9" s="87"/>
      <c r="CDH9" s="87"/>
      <c r="CDI9" s="87"/>
      <c r="CDJ9" s="87"/>
      <c r="CDK9" s="87"/>
      <c r="CDL9" s="87"/>
      <c r="CDM9" s="87"/>
      <c r="CDN9" s="87"/>
      <c r="CDO9" s="87"/>
      <c r="CDP9" s="87"/>
      <c r="CDQ9" s="87"/>
      <c r="CDR9" s="87"/>
      <c r="CDS9" s="87"/>
      <c r="CDT9" s="87"/>
      <c r="CDU9" s="87"/>
      <c r="CDV9" s="87"/>
      <c r="CDW9" s="87"/>
      <c r="CDX9" s="87"/>
      <c r="CDY9" s="87"/>
      <c r="CDZ9" s="87"/>
      <c r="CEA9" s="87"/>
      <c r="CEB9" s="87"/>
      <c r="CEC9" s="87"/>
      <c r="CED9" s="87"/>
      <c r="CEE9" s="87"/>
      <c r="CEF9" s="87"/>
      <c r="CEG9" s="87"/>
      <c r="CEH9" s="87"/>
      <c r="CEI9" s="87"/>
      <c r="CEJ9" s="87"/>
      <c r="CEK9" s="87"/>
      <c r="CEL9" s="87"/>
      <c r="CEM9" s="87"/>
      <c r="CEN9" s="87"/>
      <c r="CEO9" s="87"/>
      <c r="CEP9" s="87"/>
      <c r="CEQ9" s="87"/>
      <c r="CER9" s="87"/>
      <c r="CES9" s="87"/>
      <c r="CET9" s="87"/>
      <c r="CEU9" s="87"/>
      <c r="CEV9" s="87"/>
      <c r="CEW9" s="87"/>
      <c r="CEX9" s="87"/>
      <c r="CEY9" s="87"/>
      <c r="CEZ9" s="87"/>
      <c r="CFA9" s="87"/>
      <c r="CFB9" s="87"/>
      <c r="CFC9" s="87"/>
      <c r="CFD9" s="87"/>
      <c r="CFE9" s="87"/>
      <c r="CFF9" s="87"/>
      <c r="CFG9" s="87"/>
      <c r="CFH9" s="87"/>
      <c r="CFI9" s="87"/>
      <c r="CFJ9" s="87"/>
      <c r="CFK9" s="87"/>
      <c r="CFL9" s="87"/>
      <c r="CFM9" s="87"/>
      <c r="CFN9" s="87"/>
      <c r="CFO9" s="87"/>
      <c r="CFP9" s="87"/>
      <c r="CFQ9" s="87"/>
      <c r="CFR9" s="87"/>
      <c r="CFS9" s="87"/>
      <c r="CFT9" s="87"/>
      <c r="CFU9" s="87"/>
      <c r="CFV9" s="87"/>
      <c r="CFW9" s="87"/>
      <c r="CFX9" s="87"/>
      <c r="CFY9" s="87"/>
      <c r="CFZ9" s="87"/>
      <c r="CGA9" s="87"/>
      <c r="CGB9" s="87"/>
      <c r="CGC9" s="87"/>
      <c r="CGD9" s="87"/>
      <c r="CGE9" s="87"/>
      <c r="CGF9" s="87"/>
      <c r="CGG9" s="87"/>
      <c r="CGH9" s="87"/>
      <c r="CGI9" s="87"/>
      <c r="CGJ9" s="87"/>
      <c r="CGK9" s="87"/>
      <c r="CGL9" s="87"/>
      <c r="CGM9" s="87"/>
      <c r="CGN9" s="87"/>
      <c r="CGO9" s="87"/>
      <c r="CGP9" s="87"/>
      <c r="CGQ9" s="87"/>
      <c r="CGR9" s="87"/>
      <c r="CGS9" s="87"/>
      <c r="CGT9" s="87"/>
      <c r="CGU9" s="87"/>
      <c r="CGV9" s="87"/>
      <c r="CGW9" s="87"/>
      <c r="CGX9" s="87"/>
      <c r="CGY9" s="87"/>
      <c r="CGZ9" s="87"/>
      <c r="CHA9" s="87"/>
      <c r="CHB9" s="87"/>
      <c r="CHC9" s="87"/>
      <c r="CHD9" s="87"/>
      <c r="CHE9" s="87"/>
      <c r="CHF9" s="87"/>
      <c r="CHG9" s="87"/>
      <c r="CHH9" s="87"/>
      <c r="CHI9" s="87"/>
      <c r="CHJ9" s="87"/>
      <c r="CHK9" s="87"/>
      <c r="CHL9" s="87"/>
      <c r="CHM9" s="87"/>
      <c r="CHN9" s="87"/>
      <c r="CHO9" s="87"/>
      <c r="CHP9" s="87"/>
      <c r="CHQ9" s="87"/>
      <c r="CHR9" s="87"/>
      <c r="CHS9" s="87"/>
      <c r="CHT9" s="87"/>
      <c r="CHU9" s="87"/>
      <c r="CHV9" s="87"/>
      <c r="CHW9" s="87"/>
      <c r="CHX9" s="87"/>
      <c r="CHY9" s="87"/>
      <c r="CHZ9" s="87"/>
      <c r="CIA9" s="87"/>
      <c r="CIB9" s="87"/>
      <c r="CIC9" s="87"/>
      <c r="CID9" s="87"/>
      <c r="CIE9" s="87"/>
      <c r="CIF9" s="87"/>
      <c r="CIG9" s="87"/>
      <c r="CIH9" s="87"/>
      <c r="CII9" s="87"/>
      <c r="CIJ9" s="87"/>
      <c r="CIK9" s="87"/>
      <c r="CIL9" s="87"/>
      <c r="CIM9" s="87"/>
      <c r="CIN9" s="87"/>
      <c r="CIO9" s="87"/>
      <c r="CIP9" s="87"/>
      <c r="CIQ9" s="87"/>
      <c r="CIR9" s="87"/>
      <c r="CIS9" s="87"/>
      <c r="CIT9" s="87"/>
      <c r="CIU9" s="87"/>
      <c r="CIV9" s="87"/>
      <c r="CIW9" s="87"/>
      <c r="CIX9" s="87"/>
      <c r="CIY9" s="87"/>
      <c r="CIZ9" s="87"/>
      <c r="CJA9" s="87"/>
      <c r="CJB9" s="87"/>
      <c r="CJC9" s="87"/>
      <c r="CJD9" s="87"/>
      <c r="CJE9" s="87"/>
      <c r="CJF9" s="87"/>
      <c r="CJG9" s="87"/>
      <c r="CJH9" s="87"/>
      <c r="CJI9" s="87"/>
      <c r="CJJ9" s="87"/>
      <c r="CJK9" s="87"/>
      <c r="CJL9" s="87"/>
      <c r="CJM9" s="87"/>
      <c r="CJN9" s="87"/>
      <c r="CJO9" s="87"/>
      <c r="CJP9" s="87"/>
      <c r="CJQ9" s="87"/>
      <c r="CJR9" s="87"/>
      <c r="CJS9" s="87"/>
      <c r="CJT9" s="87"/>
      <c r="CJU9" s="87"/>
      <c r="CJV9" s="87"/>
      <c r="CJW9" s="87"/>
      <c r="CJX9" s="87"/>
      <c r="CJY9" s="87"/>
      <c r="CJZ9" s="87"/>
      <c r="CKA9" s="87"/>
      <c r="CKB9" s="87"/>
      <c r="CKC9" s="87"/>
      <c r="CKD9" s="87"/>
      <c r="CKE9" s="87"/>
      <c r="CKF9" s="87"/>
      <c r="CKG9" s="87"/>
      <c r="CKH9" s="87"/>
      <c r="CKI9" s="87"/>
      <c r="CKJ9" s="87"/>
      <c r="CKK9" s="87"/>
      <c r="CKL9" s="87"/>
      <c r="CKM9" s="87"/>
      <c r="CKN9" s="87"/>
      <c r="CKO9" s="87"/>
      <c r="CKP9" s="87"/>
      <c r="CKQ9" s="87"/>
      <c r="CKR9" s="87"/>
      <c r="CKS9" s="87"/>
      <c r="CKT9" s="87"/>
      <c r="CKU9" s="87"/>
      <c r="CKV9" s="87"/>
      <c r="CKW9" s="87"/>
      <c r="CKX9" s="87"/>
      <c r="CKY9" s="87"/>
      <c r="CKZ9" s="87"/>
      <c r="CLA9" s="87"/>
      <c r="CLB9" s="87"/>
      <c r="CLC9" s="87"/>
      <c r="CLD9" s="87"/>
      <c r="CLE9" s="87"/>
      <c r="CLF9" s="87"/>
      <c r="CLG9" s="87"/>
      <c r="CLH9" s="87"/>
      <c r="CLI9" s="87"/>
      <c r="CLJ9" s="87"/>
      <c r="CLK9" s="87"/>
      <c r="CLL9" s="87"/>
      <c r="CLM9" s="87"/>
      <c r="CLN9" s="87"/>
      <c r="CLO9" s="87"/>
      <c r="CLP9" s="87"/>
      <c r="CLQ9" s="87"/>
      <c r="CLR9" s="87"/>
      <c r="CLS9" s="87"/>
      <c r="CLT9" s="87"/>
      <c r="CLU9" s="87"/>
      <c r="CLV9" s="87"/>
      <c r="CLW9" s="87"/>
      <c r="CLX9" s="87"/>
      <c r="CLY9" s="87"/>
      <c r="CLZ9" s="87"/>
      <c r="CMA9" s="87"/>
      <c r="CMB9" s="87"/>
      <c r="CMC9" s="87"/>
      <c r="CMD9" s="87"/>
      <c r="CME9" s="87"/>
      <c r="CMF9" s="87"/>
      <c r="CMG9" s="87"/>
      <c r="CMH9" s="87"/>
      <c r="CMI9" s="87"/>
      <c r="CMJ9" s="87"/>
      <c r="CMK9" s="87"/>
      <c r="CML9" s="87"/>
      <c r="CMM9" s="87"/>
      <c r="CMN9" s="87"/>
      <c r="CMO9" s="87"/>
      <c r="CMP9" s="87"/>
      <c r="CMQ9" s="87"/>
      <c r="CMR9" s="87"/>
      <c r="CMS9" s="87"/>
      <c r="CMT9" s="87"/>
      <c r="CMU9" s="87"/>
      <c r="CMV9" s="87"/>
      <c r="CMW9" s="87"/>
      <c r="CMX9" s="87"/>
      <c r="CMY9" s="87"/>
      <c r="CMZ9" s="87"/>
      <c r="CNA9" s="87"/>
      <c r="CNB9" s="87"/>
      <c r="CNC9" s="87"/>
      <c r="CND9" s="87"/>
      <c r="CNE9" s="87"/>
      <c r="CNF9" s="87"/>
      <c r="CNG9" s="87"/>
      <c r="CNH9" s="87"/>
      <c r="CNI9" s="87"/>
      <c r="CNJ9" s="87"/>
      <c r="CNK9" s="87"/>
      <c r="CNL9" s="87"/>
      <c r="CNM9" s="87"/>
      <c r="CNN9" s="87"/>
      <c r="CNO9" s="87"/>
      <c r="CNP9" s="87"/>
      <c r="CNQ9" s="87"/>
      <c r="CNR9" s="87"/>
      <c r="CNS9" s="87"/>
      <c r="CNT9" s="87"/>
      <c r="CNU9" s="87"/>
      <c r="CNV9" s="87"/>
      <c r="CNW9" s="87"/>
      <c r="CNX9" s="87"/>
      <c r="CNY9" s="87"/>
      <c r="CNZ9" s="87"/>
      <c r="COA9" s="87"/>
      <c r="COB9" s="87"/>
      <c r="COC9" s="87"/>
      <c r="COD9" s="87"/>
      <c r="COE9" s="87"/>
      <c r="COF9" s="87"/>
      <c r="COG9" s="87"/>
      <c r="COH9" s="87"/>
      <c r="COI9" s="87"/>
      <c r="COJ9" s="87"/>
      <c r="COK9" s="87"/>
      <c r="COL9" s="87"/>
      <c r="COM9" s="87"/>
      <c r="CON9" s="87"/>
      <c r="COO9" s="87"/>
      <c r="COP9" s="87"/>
      <c r="COQ9" s="87"/>
      <c r="COR9" s="87"/>
      <c r="COS9" s="87"/>
      <c r="COT9" s="87"/>
      <c r="COU9" s="87"/>
      <c r="COV9" s="87"/>
      <c r="COW9" s="87"/>
      <c r="COX9" s="87"/>
      <c r="COY9" s="87"/>
      <c r="COZ9" s="87"/>
      <c r="CPA9" s="87"/>
      <c r="CPB9" s="87"/>
      <c r="CPC9" s="87"/>
      <c r="CPD9" s="87"/>
      <c r="CPE9" s="87"/>
      <c r="CPF9" s="87"/>
      <c r="CPG9" s="87"/>
      <c r="CPH9" s="87"/>
      <c r="CPI9" s="87"/>
      <c r="CPJ9" s="87"/>
      <c r="CPK9" s="87"/>
      <c r="CPL9" s="87"/>
      <c r="CPM9" s="87"/>
      <c r="CPN9" s="87"/>
      <c r="CPO9" s="87"/>
      <c r="CPP9" s="87"/>
      <c r="CPQ9" s="87"/>
      <c r="CPR9" s="87"/>
      <c r="CPS9" s="87"/>
      <c r="CPT9" s="87"/>
      <c r="CPU9" s="87"/>
      <c r="CPV9" s="87"/>
      <c r="CPW9" s="87"/>
      <c r="CPX9" s="87"/>
      <c r="CPY9" s="87"/>
      <c r="CPZ9" s="87"/>
      <c r="CQA9" s="87"/>
      <c r="CQB9" s="87"/>
      <c r="CQC9" s="87"/>
      <c r="CQD9" s="87"/>
      <c r="CQE9" s="87"/>
      <c r="CQF9" s="87"/>
      <c r="CQG9" s="87"/>
      <c r="CQH9" s="87"/>
      <c r="CQI9" s="87"/>
      <c r="CQJ9" s="87"/>
      <c r="CQK9" s="87"/>
      <c r="CQL9" s="87"/>
      <c r="CQM9" s="87"/>
      <c r="CQN9" s="87"/>
      <c r="CQO9" s="87"/>
      <c r="CQP9" s="87"/>
      <c r="CQQ9" s="87"/>
      <c r="CQR9" s="87"/>
      <c r="CQS9" s="87"/>
      <c r="CQT9" s="87"/>
      <c r="CQU9" s="87"/>
      <c r="CQV9" s="87"/>
      <c r="CQW9" s="87"/>
      <c r="CQX9" s="87"/>
      <c r="CQY9" s="87"/>
      <c r="CQZ9" s="87"/>
      <c r="CRA9" s="87"/>
      <c r="CRB9" s="87"/>
      <c r="CRC9" s="87"/>
      <c r="CRD9" s="87"/>
      <c r="CRE9" s="87"/>
      <c r="CRF9" s="87"/>
      <c r="CRG9" s="87"/>
      <c r="CRH9" s="87"/>
      <c r="CRI9" s="87"/>
      <c r="CRJ9" s="87"/>
      <c r="CRK9" s="87"/>
      <c r="CRL9" s="87"/>
      <c r="CRM9" s="87"/>
      <c r="CRN9" s="87"/>
      <c r="CRO9" s="87"/>
      <c r="CRP9" s="87"/>
      <c r="CRQ9" s="87"/>
      <c r="CRR9" s="87"/>
      <c r="CRS9" s="87"/>
      <c r="CRT9" s="87"/>
      <c r="CRU9" s="87"/>
      <c r="CRV9" s="87"/>
      <c r="CRW9" s="87"/>
      <c r="CRX9" s="87"/>
      <c r="CRY9" s="87"/>
      <c r="CRZ9" s="87"/>
      <c r="CSA9" s="87"/>
      <c r="CSB9" s="87"/>
      <c r="CSC9" s="87"/>
      <c r="CSD9" s="87"/>
      <c r="CSE9" s="87"/>
      <c r="CSF9" s="87"/>
      <c r="CSG9" s="87"/>
      <c r="CSH9" s="87"/>
      <c r="CSI9" s="87"/>
      <c r="CSJ9" s="87"/>
      <c r="CSK9" s="87"/>
      <c r="CSL9" s="87"/>
      <c r="CSM9" s="87"/>
      <c r="CSN9" s="87"/>
      <c r="CSO9" s="87"/>
      <c r="CSP9" s="87"/>
      <c r="CSQ9" s="87"/>
      <c r="CSR9" s="87"/>
      <c r="CSS9" s="87"/>
      <c r="CST9" s="87"/>
      <c r="CSU9" s="87"/>
      <c r="CSV9" s="87"/>
      <c r="CSW9" s="87"/>
      <c r="CSX9" s="87"/>
      <c r="CSY9" s="87"/>
      <c r="CSZ9" s="87"/>
      <c r="CTA9" s="87"/>
      <c r="CTB9" s="87"/>
      <c r="CTC9" s="87"/>
      <c r="CTD9" s="87"/>
      <c r="CTE9" s="87"/>
      <c r="CTF9" s="87"/>
      <c r="CTG9" s="87"/>
      <c r="CTH9" s="87"/>
      <c r="CTI9" s="87"/>
      <c r="CTJ9" s="87"/>
      <c r="CTK9" s="87"/>
      <c r="CTL9" s="87"/>
      <c r="CTM9" s="87"/>
      <c r="CTN9" s="87"/>
      <c r="CTO9" s="87"/>
      <c r="CTP9" s="87"/>
      <c r="CTQ9" s="87"/>
      <c r="CTR9" s="87"/>
      <c r="CTS9" s="87"/>
      <c r="CTT9" s="87"/>
      <c r="CTU9" s="87"/>
      <c r="CTV9" s="87"/>
      <c r="CTW9" s="87"/>
      <c r="CTX9" s="87"/>
      <c r="CTY9" s="87"/>
      <c r="CTZ9" s="87"/>
      <c r="CUA9" s="87"/>
      <c r="CUB9" s="87"/>
      <c r="CUC9" s="87"/>
      <c r="CUD9" s="87"/>
      <c r="CUE9" s="87"/>
      <c r="CUF9" s="87"/>
      <c r="CUG9" s="87"/>
      <c r="CUH9" s="87"/>
      <c r="CUI9" s="87"/>
      <c r="CUJ9" s="87"/>
      <c r="CUK9" s="87"/>
      <c r="CUL9" s="87"/>
      <c r="CUM9" s="87"/>
      <c r="CUN9" s="87"/>
      <c r="CUO9" s="87"/>
      <c r="CUP9" s="87"/>
      <c r="CUQ9" s="87"/>
      <c r="CUR9" s="87"/>
      <c r="CUS9" s="87"/>
      <c r="CUT9" s="87"/>
      <c r="CUU9" s="87"/>
      <c r="CUV9" s="87"/>
      <c r="CUW9" s="87"/>
      <c r="CUX9" s="87"/>
      <c r="CUY9" s="87"/>
      <c r="CUZ9" s="87"/>
      <c r="CVA9" s="87"/>
      <c r="CVB9" s="87"/>
      <c r="CVC9" s="87"/>
      <c r="CVD9" s="87"/>
      <c r="CVE9" s="87"/>
      <c r="CVF9" s="87"/>
      <c r="CVG9" s="87"/>
      <c r="CVH9" s="87"/>
      <c r="CVI9" s="87"/>
      <c r="CVJ9" s="87"/>
      <c r="CVK9" s="87"/>
      <c r="CVL9" s="87"/>
      <c r="CVM9" s="87"/>
      <c r="CVN9" s="87"/>
      <c r="CVO9" s="87"/>
      <c r="CVP9" s="87"/>
      <c r="CVQ9" s="87"/>
      <c r="CVR9" s="87"/>
      <c r="CVS9" s="87"/>
      <c r="CVT9" s="87"/>
      <c r="CVU9" s="87"/>
      <c r="CVV9" s="87"/>
      <c r="CVW9" s="87"/>
      <c r="CVX9" s="87"/>
      <c r="CVY9" s="87"/>
      <c r="CVZ9" s="87"/>
      <c r="CWA9" s="87"/>
      <c r="CWB9" s="87"/>
      <c r="CWC9" s="87"/>
      <c r="CWD9" s="87"/>
      <c r="CWE9" s="87"/>
      <c r="CWF9" s="87"/>
      <c r="CWG9" s="87"/>
      <c r="CWH9" s="87"/>
      <c r="CWI9" s="87"/>
      <c r="CWJ9" s="87"/>
      <c r="CWK9" s="87"/>
      <c r="CWL9" s="87"/>
      <c r="CWM9" s="87"/>
      <c r="CWN9" s="87"/>
      <c r="CWO9" s="87"/>
      <c r="CWP9" s="87"/>
      <c r="CWQ9" s="87"/>
      <c r="CWR9" s="87"/>
      <c r="CWS9" s="87"/>
      <c r="CWT9" s="87"/>
      <c r="CWU9" s="87"/>
      <c r="CWV9" s="87"/>
      <c r="CWW9" s="87"/>
      <c r="CWX9" s="87"/>
      <c r="CWY9" s="87"/>
      <c r="CWZ9" s="87"/>
      <c r="CXA9" s="87"/>
      <c r="CXB9" s="87"/>
      <c r="CXC9" s="87"/>
      <c r="CXD9" s="87"/>
      <c r="CXE9" s="87"/>
      <c r="CXF9" s="87"/>
      <c r="CXG9" s="87"/>
      <c r="CXH9" s="87"/>
      <c r="CXI9" s="87"/>
      <c r="CXJ9" s="87"/>
      <c r="CXK9" s="87"/>
      <c r="CXL9" s="87"/>
      <c r="CXM9" s="87"/>
      <c r="CXN9" s="87"/>
      <c r="CXO9" s="87"/>
      <c r="CXP9" s="87"/>
      <c r="CXQ9" s="87"/>
      <c r="CXR9" s="87"/>
      <c r="CXS9" s="87"/>
      <c r="CXT9" s="87"/>
      <c r="CXU9" s="87"/>
      <c r="CXV9" s="87"/>
      <c r="CXW9" s="87"/>
      <c r="CXX9" s="87"/>
      <c r="CXY9" s="87"/>
      <c r="CXZ9" s="87"/>
      <c r="CYA9" s="87"/>
      <c r="CYB9" s="87"/>
      <c r="CYC9" s="87"/>
      <c r="CYD9" s="87"/>
      <c r="CYE9" s="87"/>
      <c r="CYF9" s="87"/>
      <c r="CYG9" s="87"/>
      <c r="CYH9" s="87"/>
      <c r="CYI9" s="87"/>
      <c r="CYJ9" s="87"/>
      <c r="CYK9" s="87"/>
      <c r="CYL9" s="87"/>
      <c r="CYM9" s="87"/>
      <c r="CYN9" s="87"/>
      <c r="CYO9" s="87"/>
      <c r="CYP9" s="87"/>
      <c r="CYQ9" s="87"/>
      <c r="CYR9" s="87"/>
      <c r="CYS9" s="87"/>
      <c r="CYT9" s="87"/>
      <c r="CYU9" s="87"/>
      <c r="CYV9" s="87"/>
      <c r="CYW9" s="87"/>
      <c r="CYX9" s="87"/>
      <c r="CYY9" s="87"/>
      <c r="CYZ9" s="87"/>
      <c r="CZA9" s="87"/>
      <c r="CZB9" s="87"/>
      <c r="CZC9" s="87"/>
      <c r="CZD9" s="87"/>
      <c r="CZE9" s="87"/>
      <c r="CZF9" s="87"/>
      <c r="CZG9" s="87"/>
      <c r="CZH9" s="87"/>
      <c r="CZI9" s="87"/>
      <c r="CZJ9" s="87"/>
      <c r="CZK9" s="87"/>
      <c r="CZL9" s="87"/>
      <c r="CZM9" s="87"/>
      <c r="CZN9" s="87"/>
      <c r="CZO9" s="87"/>
      <c r="CZP9" s="87"/>
      <c r="CZQ9" s="87"/>
      <c r="CZR9" s="87"/>
      <c r="CZS9" s="87"/>
      <c r="CZT9" s="87"/>
      <c r="CZU9" s="87"/>
      <c r="CZV9" s="87"/>
      <c r="CZW9" s="87"/>
      <c r="CZX9" s="87"/>
      <c r="CZY9" s="87"/>
      <c r="CZZ9" s="87"/>
      <c r="DAA9" s="87"/>
      <c r="DAB9" s="87"/>
      <c r="DAC9" s="87"/>
      <c r="DAD9" s="87"/>
      <c r="DAE9" s="87"/>
      <c r="DAF9" s="87"/>
      <c r="DAG9" s="87"/>
      <c r="DAH9" s="87"/>
      <c r="DAI9" s="87"/>
      <c r="DAJ9" s="87"/>
      <c r="DAK9" s="87"/>
      <c r="DAL9" s="87"/>
      <c r="DAM9" s="87"/>
      <c r="DAN9" s="87"/>
      <c r="DAO9" s="87"/>
      <c r="DAP9" s="87"/>
      <c r="DAQ9" s="87"/>
      <c r="DAR9" s="87"/>
      <c r="DAS9" s="87"/>
      <c r="DAT9" s="87"/>
      <c r="DAU9" s="87"/>
      <c r="DAV9" s="87"/>
      <c r="DAW9" s="87"/>
      <c r="DAX9" s="87"/>
      <c r="DAY9" s="87"/>
      <c r="DAZ9" s="87"/>
      <c r="DBA9" s="87"/>
      <c r="DBB9" s="87"/>
      <c r="DBC9" s="87"/>
      <c r="DBD9" s="87"/>
      <c r="DBE9" s="87"/>
      <c r="DBF9" s="87"/>
      <c r="DBG9" s="87"/>
      <c r="DBH9" s="87"/>
      <c r="DBI9" s="87"/>
      <c r="DBJ9" s="87"/>
      <c r="DBK9" s="87"/>
      <c r="DBL9" s="87"/>
      <c r="DBM9" s="87"/>
      <c r="DBN9" s="87"/>
      <c r="DBO9" s="87"/>
      <c r="DBP9" s="87"/>
      <c r="DBQ9" s="87"/>
      <c r="DBR9" s="87"/>
      <c r="DBS9" s="87"/>
      <c r="DBT9" s="87"/>
      <c r="DBU9" s="87"/>
      <c r="DBV9" s="87"/>
      <c r="DBW9" s="87"/>
      <c r="DBX9" s="87"/>
      <c r="DBY9" s="87"/>
      <c r="DBZ9" s="87"/>
      <c r="DCA9" s="87"/>
      <c r="DCB9" s="87"/>
      <c r="DCC9" s="87"/>
      <c r="DCD9" s="87"/>
      <c r="DCE9" s="87"/>
      <c r="DCF9" s="87"/>
      <c r="DCG9" s="87"/>
      <c r="DCH9" s="87"/>
      <c r="DCI9" s="87"/>
      <c r="DCJ9" s="87"/>
      <c r="DCK9" s="87"/>
      <c r="DCL9" s="87"/>
      <c r="DCM9" s="87"/>
      <c r="DCN9" s="87"/>
      <c r="DCO9" s="87"/>
      <c r="DCP9" s="87"/>
      <c r="DCQ9" s="87"/>
      <c r="DCR9" s="87"/>
      <c r="DCS9" s="87"/>
      <c r="DCT9" s="87"/>
      <c r="DCU9" s="87"/>
      <c r="DCV9" s="87"/>
      <c r="DCW9" s="87"/>
      <c r="DCX9" s="87"/>
      <c r="DCY9" s="87"/>
      <c r="DCZ9" s="87"/>
      <c r="DDA9" s="87"/>
      <c r="DDB9" s="87"/>
      <c r="DDC9" s="87"/>
      <c r="DDD9" s="87"/>
      <c r="DDE9" s="87"/>
      <c r="DDF9" s="87"/>
      <c r="DDG9" s="87"/>
      <c r="DDH9" s="87"/>
      <c r="DDI9" s="87"/>
      <c r="DDJ9" s="87"/>
      <c r="DDK9" s="87"/>
      <c r="DDL9" s="87"/>
      <c r="DDM9" s="87"/>
      <c r="DDN9" s="87"/>
      <c r="DDO9" s="87"/>
      <c r="DDP9" s="87"/>
      <c r="DDQ9" s="87"/>
      <c r="DDR9" s="87"/>
      <c r="DDS9" s="87"/>
      <c r="DDT9" s="87"/>
      <c r="DDU9" s="87"/>
      <c r="DDV9" s="87"/>
      <c r="DDW9" s="87"/>
      <c r="DDX9" s="87"/>
      <c r="DDY9" s="87"/>
      <c r="DDZ9" s="87"/>
      <c r="DEA9" s="87"/>
      <c r="DEB9" s="87"/>
      <c r="DEC9" s="87"/>
      <c r="DED9" s="87"/>
      <c r="DEE9" s="87"/>
      <c r="DEF9" s="87"/>
      <c r="DEG9" s="87"/>
      <c r="DEH9" s="87"/>
      <c r="DEI9" s="87"/>
      <c r="DEJ9" s="87"/>
      <c r="DEK9" s="87"/>
      <c r="DEL9" s="87"/>
      <c r="DEM9" s="87"/>
      <c r="DEN9" s="87"/>
      <c r="DEO9" s="87"/>
      <c r="DEP9" s="87"/>
      <c r="DEQ9" s="87"/>
      <c r="DER9" s="87"/>
      <c r="DES9" s="87"/>
      <c r="DET9" s="87"/>
      <c r="DEU9" s="87"/>
      <c r="DEV9" s="87"/>
      <c r="DEW9" s="87"/>
      <c r="DEX9" s="87"/>
      <c r="DEY9" s="87"/>
      <c r="DEZ9" s="87"/>
      <c r="DFA9" s="87"/>
      <c r="DFB9" s="87"/>
      <c r="DFC9" s="87"/>
      <c r="DFD9" s="87"/>
      <c r="DFE9" s="87"/>
      <c r="DFF9" s="87"/>
      <c r="DFG9" s="87"/>
      <c r="DFH9" s="87"/>
      <c r="DFI9" s="87"/>
      <c r="DFJ9" s="87"/>
      <c r="DFK9" s="87"/>
      <c r="DFL9" s="87"/>
      <c r="DFM9" s="87"/>
      <c r="DFN9" s="87"/>
      <c r="DFO9" s="87"/>
      <c r="DFP9" s="87"/>
      <c r="DFQ9" s="87"/>
      <c r="DFR9" s="87"/>
      <c r="DFS9" s="87"/>
      <c r="DFT9" s="87"/>
      <c r="DFU9" s="87"/>
      <c r="DFV9" s="87"/>
      <c r="DFW9" s="87"/>
      <c r="DFX9" s="87"/>
      <c r="DFY9" s="87"/>
      <c r="DFZ9" s="87"/>
      <c r="DGA9" s="87"/>
      <c r="DGB9" s="87"/>
      <c r="DGC9" s="87"/>
      <c r="DGD9" s="87"/>
      <c r="DGE9" s="87"/>
      <c r="DGF9" s="87"/>
      <c r="DGG9" s="87"/>
      <c r="DGH9" s="87"/>
      <c r="DGI9" s="87"/>
      <c r="DGJ9" s="87"/>
      <c r="DGK9" s="87"/>
      <c r="DGL9" s="87"/>
      <c r="DGM9" s="87"/>
      <c r="DGN9" s="87"/>
      <c r="DGO9" s="87"/>
      <c r="DGP9" s="87"/>
      <c r="DGQ9" s="87"/>
      <c r="DGR9" s="87"/>
      <c r="DGS9" s="87"/>
      <c r="DGT9" s="87"/>
      <c r="DGU9" s="87"/>
      <c r="DGV9" s="87"/>
      <c r="DGW9" s="87"/>
      <c r="DGX9" s="87"/>
      <c r="DGY9" s="87"/>
      <c r="DGZ9" s="87"/>
      <c r="DHA9" s="87"/>
      <c r="DHB9" s="87"/>
      <c r="DHC9" s="87"/>
      <c r="DHD9" s="87"/>
      <c r="DHE9" s="87"/>
      <c r="DHF9" s="87"/>
      <c r="DHG9" s="87"/>
      <c r="DHH9" s="87"/>
      <c r="DHI9" s="87"/>
      <c r="DHJ9" s="87"/>
      <c r="DHK9" s="87"/>
      <c r="DHL9" s="87"/>
      <c r="DHM9" s="87"/>
      <c r="DHN9" s="87"/>
      <c r="DHO9" s="87"/>
      <c r="DHP9" s="87"/>
      <c r="DHQ9" s="87"/>
      <c r="DHR9" s="87"/>
      <c r="DHS9" s="87"/>
      <c r="DHT9" s="87"/>
      <c r="DHU9" s="87"/>
      <c r="DHV9" s="87"/>
      <c r="DHW9" s="87"/>
      <c r="DHX9" s="87"/>
      <c r="DHY9" s="87"/>
      <c r="DHZ9" s="87"/>
      <c r="DIA9" s="87"/>
      <c r="DIB9" s="87"/>
      <c r="DIC9" s="87"/>
      <c r="DID9" s="87"/>
      <c r="DIE9" s="87"/>
      <c r="DIF9" s="87"/>
      <c r="DIG9" s="87"/>
      <c r="DIH9" s="87"/>
      <c r="DII9" s="87"/>
      <c r="DIJ9" s="87"/>
      <c r="DIK9" s="87"/>
      <c r="DIL9" s="87"/>
      <c r="DIM9" s="87"/>
      <c r="DIN9" s="87"/>
      <c r="DIO9" s="87"/>
      <c r="DIP9" s="87"/>
      <c r="DIQ9" s="87"/>
      <c r="DIR9" s="87"/>
      <c r="DIS9" s="87"/>
      <c r="DIT9" s="87"/>
      <c r="DIU9" s="87"/>
      <c r="DIV9" s="87"/>
      <c r="DIW9" s="87"/>
      <c r="DIX9" s="87"/>
      <c r="DIY9" s="87"/>
      <c r="DIZ9" s="87"/>
      <c r="DJA9" s="87"/>
      <c r="DJB9" s="87"/>
      <c r="DJC9" s="87"/>
      <c r="DJD9" s="87"/>
      <c r="DJE9" s="87"/>
      <c r="DJF9" s="87"/>
      <c r="DJG9" s="87"/>
      <c r="DJH9" s="87"/>
      <c r="DJI9" s="87"/>
      <c r="DJJ9" s="87"/>
      <c r="DJK9" s="87"/>
      <c r="DJL9" s="87"/>
      <c r="DJM9" s="87"/>
      <c r="DJN9" s="87"/>
      <c r="DJO9" s="87"/>
      <c r="DJP9" s="87"/>
      <c r="DJQ9" s="87"/>
      <c r="DJR9" s="87"/>
      <c r="DJS9" s="87"/>
      <c r="DJT9" s="87"/>
      <c r="DJU9" s="87"/>
      <c r="DJV9" s="87"/>
      <c r="DJW9" s="87"/>
      <c r="DJX9" s="87"/>
      <c r="DJY9" s="87"/>
      <c r="DJZ9" s="87"/>
      <c r="DKA9" s="87"/>
      <c r="DKB9" s="87"/>
      <c r="DKC9" s="87"/>
      <c r="DKD9" s="87"/>
      <c r="DKE9" s="87"/>
      <c r="DKF9" s="87"/>
      <c r="DKG9" s="87"/>
      <c r="DKH9" s="87"/>
      <c r="DKI9" s="87"/>
      <c r="DKJ9" s="87"/>
      <c r="DKK9" s="87"/>
      <c r="DKL9" s="87"/>
      <c r="DKM9" s="87"/>
      <c r="DKN9" s="87"/>
      <c r="DKO9" s="87"/>
      <c r="DKP9" s="87"/>
      <c r="DKQ9" s="87"/>
      <c r="DKR9" s="87"/>
      <c r="DKS9" s="87"/>
      <c r="DKT9" s="87"/>
      <c r="DKU9" s="87"/>
      <c r="DKV9" s="87"/>
      <c r="DKW9" s="87"/>
      <c r="DKX9" s="87"/>
      <c r="DKY9" s="87"/>
      <c r="DKZ9" s="87"/>
      <c r="DLA9" s="87"/>
      <c r="DLB9" s="87"/>
      <c r="DLC9" s="87"/>
      <c r="DLD9" s="87"/>
      <c r="DLE9" s="87"/>
      <c r="DLF9" s="87"/>
      <c r="DLG9" s="87"/>
      <c r="DLH9" s="87"/>
      <c r="DLI9" s="87"/>
      <c r="DLJ9" s="87"/>
      <c r="DLK9" s="87"/>
      <c r="DLL9" s="87"/>
      <c r="DLM9" s="87"/>
      <c r="DLN9" s="87"/>
      <c r="DLO9" s="87"/>
      <c r="DLP9" s="87"/>
      <c r="DLQ9" s="87"/>
      <c r="DLR9" s="87"/>
      <c r="DLS9" s="87"/>
      <c r="DLT9" s="87"/>
      <c r="DLU9" s="87"/>
      <c r="DLV9" s="87"/>
      <c r="DLW9" s="87"/>
      <c r="DLX9" s="87"/>
      <c r="DLY9" s="87"/>
      <c r="DLZ9" s="87"/>
      <c r="DMA9" s="87"/>
      <c r="DMB9" s="87"/>
      <c r="DMC9" s="87"/>
      <c r="DMD9" s="87"/>
      <c r="DME9" s="87"/>
      <c r="DMF9" s="87"/>
      <c r="DMG9" s="87"/>
      <c r="DMH9" s="87"/>
      <c r="DMI9" s="87"/>
      <c r="DMJ9" s="87"/>
      <c r="DMK9" s="87"/>
      <c r="DML9" s="87"/>
      <c r="DMM9" s="87"/>
      <c r="DMN9" s="87"/>
      <c r="DMO9" s="87"/>
      <c r="DMP9" s="87"/>
      <c r="DMQ9" s="87"/>
      <c r="DMR9" s="87"/>
      <c r="DMS9" s="87"/>
      <c r="DMT9" s="87"/>
      <c r="DMU9" s="87"/>
      <c r="DMV9" s="87"/>
      <c r="DMW9" s="87"/>
      <c r="DMX9" s="87"/>
      <c r="DMY9" s="87"/>
      <c r="DMZ9" s="87"/>
      <c r="DNA9" s="87"/>
      <c r="DNB9" s="87"/>
      <c r="DNC9" s="87"/>
      <c r="DND9" s="87"/>
      <c r="DNE9" s="87"/>
      <c r="DNF9" s="87"/>
      <c r="DNG9" s="87"/>
      <c r="DNH9" s="87"/>
      <c r="DNI9" s="87"/>
      <c r="DNJ9" s="87"/>
      <c r="DNK9" s="87"/>
      <c r="DNL9" s="87"/>
      <c r="DNM9" s="87"/>
      <c r="DNN9" s="87"/>
      <c r="DNO9" s="87"/>
      <c r="DNP9" s="87"/>
      <c r="DNQ9" s="87"/>
      <c r="DNR9" s="87"/>
      <c r="DNS9" s="87"/>
      <c r="DNT9" s="87"/>
      <c r="DNU9" s="87"/>
      <c r="DNV9" s="87"/>
      <c r="DNW9" s="87"/>
      <c r="DNX9" s="87"/>
      <c r="DNY9" s="87"/>
      <c r="DNZ9" s="87"/>
      <c r="DOA9" s="87"/>
      <c r="DOB9" s="87"/>
      <c r="DOC9" s="87"/>
      <c r="DOD9" s="87"/>
      <c r="DOE9" s="87"/>
      <c r="DOF9" s="87"/>
      <c r="DOG9" s="87"/>
      <c r="DOH9" s="87"/>
      <c r="DOI9" s="87"/>
      <c r="DOJ9" s="87"/>
      <c r="DOK9" s="87"/>
      <c r="DOL9" s="87"/>
      <c r="DOM9" s="87"/>
      <c r="DON9" s="87"/>
      <c r="DOO9" s="87"/>
      <c r="DOP9" s="87"/>
      <c r="DOQ9" s="87"/>
      <c r="DOR9" s="87"/>
      <c r="DOS9" s="87"/>
      <c r="DOT9" s="87"/>
      <c r="DOU9" s="87"/>
      <c r="DOV9" s="87"/>
      <c r="DOW9" s="87"/>
      <c r="DOX9" s="87"/>
      <c r="DOY9" s="87"/>
      <c r="DOZ9" s="87"/>
      <c r="DPA9" s="87"/>
      <c r="DPB9" s="87"/>
      <c r="DPC9" s="87"/>
      <c r="DPD9" s="87"/>
      <c r="DPE9" s="87"/>
      <c r="DPF9" s="87"/>
      <c r="DPG9" s="87"/>
      <c r="DPH9" s="87"/>
      <c r="DPI9" s="87"/>
      <c r="DPJ9" s="87"/>
      <c r="DPK9" s="87"/>
      <c r="DPL9" s="87"/>
      <c r="DPM9" s="87"/>
      <c r="DPN9" s="87"/>
      <c r="DPO9" s="87"/>
      <c r="DPP9" s="87"/>
      <c r="DPQ9" s="87"/>
      <c r="DPR9" s="87"/>
      <c r="DPS9" s="87"/>
      <c r="DPT9" s="87"/>
      <c r="DPU9" s="87"/>
      <c r="DPV9" s="87"/>
      <c r="DPW9" s="87"/>
      <c r="DPX9" s="87"/>
      <c r="DPY9" s="87"/>
      <c r="DPZ9" s="87"/>
      <c r="DQA9" s="87"/>
      <c r="DQB9" s="87"/>
      <c r="DQC9" s="87"/>
      <c r="DQD9" s="87"/>
      <c r="DQE9" s="87"/>
      <c r="DQF9" s="87"/>
      <c r="DQG9" s="87"/>
      <c r="DQH9" s="87"/>
      <c r="DQI9" s="87"/>
      <c r="DQJ9" s="87"/>
      <c r="DQK9" s="87"/>
      <c r="DQL9" s="87"/>
      <c r="DQM9" s="87"/>
      <c r="DQN9" s="87"/>
      <c r="DQO9" s="87"/>
      <c r="DQP9" s="87"/>
      <c r="DQQ9" s="87"/>
      <c r="DQR9" s="87"/>
      <c r="DQS9" s="87"/>
      <c r="DQT9" s="87"/>
      <c r="DQU9" s="87"/>
      <c r="DQV9" s="87"/>
      <c r="DQW9" s="87"/>
      <c r="DQX9" s="87"/>
      <c r="DQY9" s="87"/>
      <c r="DQZ9" s="87"/>
      <c r="DRA9" s="87"/>
      <c r="DRB9" s="87"/>
      <c r="DRC9" s="87"/>
      <c r="DRD9" s="87"/>
      <c r="DRE9" s="87"/>
      <c r="DRF9" s="87"/>
      <c r="DRG9" s="87"/>
      <c r="DRH9" s="87"/>
      <c r="DRI9" s="87"/>
      <c r="DRJ9" s="87"/>
      <c r="DRK9" s="87"/>
      <c r="DRL9" s="87"/>
      <c r="DRM9" s="87"/>
      <c r="DRN9" s="87"/>
      <c r="DRO9" s="87"/>
      <c r="DRP9" s="87"/>
      <c r="DRQ9" s="87"/>
      <c r="DRR9" s="87"/>
      <c r="DRS9" s="87"/>
      <c r="DRT9" s="87"/>
      <c r="DRU9" s="87"/>
      <c r="DRV9" s="87"/>
      <c r="DRW9" s="87"/>
      <c r="DRX9" s="87"/>
      <c r="DRY9" s="87"/>
      <c r="DRZ9" s="87"/>
      <c r="DSA9" s="87"/>
      <c r="DSB9" s="87"/>
      <c r="DSC9" s="87"/>
      <c r="DSD9" s="87"/>
      <c r="DSE9" s="87"/>
      <c r="DSF9" s="87"/>
      <c r="DSG9" s="87"/>
      <c r="DSH9" s="87"/>
      <c r="DSI9" s="87"/>
      <c r="DSJ9" s="87"/>
      <c r="DSK9" s="87"/>
      <c r="DSL9" s="87"/>
      <c r="DSM9" s="87"/>
      <c r="DSN9" s="87"/>
      <c r="DSO9" s="87"/>
      <c r="DSP9" s="87"/>
      <c r="DSQ9" s="87"/>
      <c r="DSR9" s="87"/>
      <c r="DSS9" s="87"/>
      <c r="DST9" s="87"/>
      <c r="DSU9" s="87"/>
      <c r="DSV9" s="87"/>
      <c r="DSW9" s="87"/>
      <c r="DSX9" s="87"/>
      <c r="DSY9" s="87"/>
      <c r="DSZ9" s="87"/>
      <c r="DTA9" s="87"/>
      <c r="DTB9" s="87"/>
      <c r="DTC9" s="87"/>
      <c r="DTD9" s="87"/>
      <c r="DTE9" s="87"/>
      <c r="DTF9" s="87"/>
      <c r="DTG9" s="87"/>
      <c r="DTH9" s="87"/>
      <c r="DTI9" s="87"/>
      <c r="DTJ9" s="87"/>
      <c r="DTK9" s="87"/>
      <c r="DTL9" s="87"/>
      <c r="DTM9" s="87"/>
      <c r="DTN9" s="87"/>
      <c r="DTO9" s="87"/>
      <c r="DTP9" s="87"/>
      <c r="DTQ9" s="87"/>
      <c r="DTR9" s="87"/>
      <c r="DTS9" s="87"/>
      <c r="DTT9" s="87"/>
      <c r="DTU9" s="87"/>
      <c r="DTV9" s="87"/>
      <c r="DTW9" s="87"/>
      <c r="DTX9" s="87"/>
      <c r="DTY9" s="87"/>
      <c r="DTZ9" s="87"/>
      <c r="DUA9" s="87"/>
      <c r="DUB9" s="87"/>
      <c r="DUC9" s="87"/>
      <c r="DUD9" s="87"/>
      <c r="DUE9" s="87"/>
      <c r="DUF9" s="87"/>
      <c r="DUG9" s="87"/>
      <c r="DUH9" s="87"/>
      <c r="DUI9" s="87"/>
      <c r="DUJ9" s="87"/>
      <c r="DUK9" s="87"/>
      <c r="DUL9" s="87"/>
      <c r="DUM9" s="87"/>
      <c r="DUN9" s="87"/>
      <c r="DUO9" s="87"/>
      <c r="DUP9" s="87"/>
      <c r="DUQ9" s="87"/>
      <c r="DUR9" s="87"/>
      <c r="DUS9" s="87"/>
      <c r="DUT9" s="87"/>
      <c r="DUU9" s="87"/>
      <c r="DUV9" s="87"/>
      <c r="DUW9" s="87"/>
      <c r="DUX9" s="87"/>
      <c r="DUY9" s="87"/>
      <c r="DUZ9" s="87"/>
      <c r="DVA9" s="87"/>
      <c r="DVB9" s="87"/>
      <c r="DVC9" s="87"/>
      <c r="DVD9" s="87"/>
      <c r="DVE9" s="87"/>
      <c r="DVF9" s="87"/>
      <c r="DVG9" s="87"/>
      <c r="DVH9" s="87"/>
      <c r="DVI9" s="87"/>
      <c r="DVJ9" s="87"/>
      <c r="DVK9" s="87"/>
      <c r="DVL9" s="87"/>
      <c r="DVM9" s="87"/>
      <c r="DVN9" s="87"/>
      <c r="DVO9" s="87"/>
      <c r="DVP9" s="87"/>
      <c r="DVQ9" s="87"/>
      <c r="DVR9" s="87"/>
      <c r="DVS9" s="87"/>
      <c r="DVT9" s="87"/>
      <c r="DVU9" s="87"/>
      <c r="DVV9" s="87"/>
      <c r="DVW9" s="87"/>
      <c r="DVX9" s="87"/>
      <c r="DVY9" s="87"/>
      <c r="DVZ9" s="87"/>
      <c r="DWA9" s="87"/>
      <c r="DWB9" s="87"/>
      <c r="DWC9" s="87"/>
      <c r="DWD9" s="87"/>
      <c r="DWE9" s="87"/>
      <c r="DWF9" s="87"/>
      <c r="DWG9" s="87"/>
      <c r="DWH9" s="87"/>
      <c r="DWI9" s="87"/>
      <c r="DWJ9" s="87"/>
      <c r="DWK9" s="87"/>
      <c r="DWL9" s="87"/>
      <c r="DWM9" s="87"/>
      <c r="DWN9" s="87"/>
      <c r="DWO9" s="87"/>
      <c r="DWP9" s="87"/>
      <c r="DWQ9" s="87"/>
      <c r="DWR9" s="87"/>
      <c r="DWS9" s="87"/>
      <c r="DWT9" s="87"/>
      <c r="DWU9" s="87"/>
      <c r="DWV9" s="87"/>
      <c r="DWW9" s="87"/>
      <c r="DWX9" s="87"/>
      <c r="DWY9" s="87"/>
      <c r="DWZ9" s="87"/>
      <c r="DXA9" s="87"/>
      <c r="DXB9" s="87"/>
      <c r="DXC9" s="87"/>
      <c r="DXD9" s="87"/>
      <c r="DXE9" s="87"/>
      <c r="DXF9" s="87"/>
      <c r="DXG9" s="87"/>
      <c r="DXH9" s="87"/>
      <c r="DXI9" s="87"/>
      <c r="DXJ9" s="87"/>
      <c r="DXK9" s="87"/>
      <c r="DXL9" s="87"/>
      <c r="DXM9" s="87"/>
      <c r="DXN9" s="87"/>
      <c r="DXO9" s="87"/>
      <c r="DXP9" s="87"/>
      <c r="DXQ9" s="87"/>
      <c r="DXR9" s="87"/>
      <c r="DXS9" s="87"/>
      <c r="DXT9" s="87"/>
      <c r="DXU9" s="87"/>
      <c r="DXV9" s="87"/>
      <c r="DXW9" s="87"/>
      <c r="DXX9" s="87"/>
      <c r="DXY9" s="87"/>
      <c r="DXZ9" s="87"/>
      <c r="DYA9" s="87"/>
      <c r="DYB9" s="87"/>
      <c r="DYC9" s="87"/>
      <c r="DYD9" s="87"/>
      <c r="DYE9" s="87"/>
      <c r="DYF9" s="87"/>
      <c r="DYG9" s="87"/>
      <c r="DYH9" s="87"/>
      <c r="DYI9" s="87"/>
      <c r="DYJ9" s="87"/>
      <c r="DYK9" s="87"/>
      <c r="DYL9" s="87"/>
      <c r="DYM9" s="87"/>
      <c r="DYN9" s="87"/>
      <c r="DYO9" s="87"/>
      <c r="DYP9" s="87"/>
      <c r="DYQ9" s="87"/>
      <c r="DYR9" s="87"/>
      <c r="DYS9" s="87"/>
      <c r="DYT9" s="87"/>
      <c r="DYU9" s="87"/>
      <c r="DYV9" s="87"/>
      <c r="DYW9" s="87"/>
      <c r="DYX9" s="87"/>
      <c r="DYY9" s="87"/>
      <c r="DYZ9" s="87"/>
      <c r="DZA9" s="87"/>
      <c r="DZB9" s="87"/>
      <c r="DZC9" s="87"/>
      <c r="DZD9" s="87"/>
      <c r="DZE9" s="87"/>
      <c r="DZF9" s="87"/>
      <c r="DZG9" s="87"/>
      <c r="DZH9" s="87"/>
      <c r="DZI9" s="87"/>
      <c r="DZJ9" s="87"/>
      <c r="DZK9" s="87"/>
      <c r="DZL9" s="87"/>
      <c r="DZM9" s="87"/>
      <c r="DZN9" s="87"/>
      <c r="DZO9" s="87"/>
      <c r="DZP9" s="87"/>
      <c r="DZQ9" s="87"/>
      <c r="DZR9" s="87"/>
      <c r="DZS9" s="87"/>
      <c r="DZT9" s="87"/>
      <c r="DZU9" s="87"/>
      <c r="DZV9" s="87"/>
      <c r="DZW9" s="87"/>
      <c r="DZX9" s="87"/>
      <c r="DZY9" s="87"/>
      <c r="DZZ9" s="87"/>
      <c r="EAA9" s="87"/>
      <c r="EAB9" s="87"/>
      <c r="EAC9" s="87"/>
      <c r="EAD9" s="87"/>
      <c r="EAE9" s="87"/>
      <c r="EAF9" s="87"/>
      <c r="EAG9" s="87"/>
      <c r="EAH9" s="87"/>
      <c r="EAI9" s="87"/>
      <c r="EAJ9" s="87"/>
      <c r="EAK9" s="87"/>
      <c r="EAL9" s="87"/>
      <c r="EAM9" s="87"/>
      <c r="EAN9" s="87"/>
      <c r="EAO9" s="87"/>
      <c r="EAP9" s="87"/>
      <c r="EAQ9" s="87"/>
      <c r="EAR9" s="87"/>
      <c r="EAS9" s="87"/>
      <c r="EAT9" s="87"/>
      <c r="EAU9" s="87"/>
      <c r="EAV9" s="87"/>
      <c r="EAW9" s="87"/>
      <c r="EAX9" s="87"/>
      <c r="EAY9" s="87"/>
      <c r="EAZ9" s="87"/>
      <c r="EBA9" s="87"/>
      <c r="EBB9" s="87"/>
      <c r="EBC9" s="87"/>
      <c r="EBD9" s="87"/>
      <c r="EBE9" s="87"/>
      <c r="EBF9" s="87"/>
      <c r="EBG9" s="87"/>
      <c r="EBH9" s="87"/>
      <c r="EBI9" s="87"/>
      <c r="EBJ9" s="87"/>
      <c r="EBK9" s="87"/>
      <c r="EBL9" s="87"/>
      <c r="EBM9" s="87"/>
      <c r="EBN9" s="87"/>
      <c r="EBO9" s="87"/>
      <c r="EBP9" s="87"/>
      <c r="EBQ9" s="87"/>
      <c r="EBR9" s="87"/>
      <c r="EBS9" s="87"/>
      <c r="EBT9" s="87"/>
      <c r="EBU9" s="87"/>
      <c r="EBV9" s="87"/>
      <c r="EBW9" s="87"/>
      <c r="EBX9" s="87"/>
      <c r="EBY9" s="87"/>
      <c r="EBZ9" s="87"/>
      <c r="ECA9" s="87"/>
      <c r="ECB9" s="87"/>
      <c r="ECC9" s="87"/>
      <c r="ECD9" s="87"/>
      <c r="ECE9" s="87"/>
      <c r="ECF9" s="87"/>
      <c r="ECG9" s="87"/>
      <c r="ECH9" s="87"/>
      <c r="ECI9" s="87"/>
      <c r="ECJ9" s="87"/>
      <c r="ECK9" s="87"/>
      <c r="ECL9" s="87"/>
      <c r="ECM9" s="87"/>
      <c r="ECN9" s="87"/>
      <c r="ECO9" s="87"/>
      <c r="ECP9" s="87"/>
      <c r="ECQ9" s="87"/>
      <c r="ECR9" s="87"/>
      <c r="ECS9" s="87"/>
      <c r="ECT9" s="87"/>
      <c r="ECU9" s="87"/>
      <c r="ECV9" s="87"/>
      <c r="ECW9" s="87"/>
      <c r="ECX9" s="87"/>
      <c r="ECY9" s="87"/>
      <c r="ECZ9" s="87"/>
      <c r="EDA9" s="87"/>
      <c r="EDB9" s="87"/>
      <c r="EDC9" s="87"/>
      <c r="EDD9" s="87"/>
      <c r="EDE9" s="87"/>
      <c r="EDF9" s="87"/>
      <c r="EDG9" s="87"/>
      <c r="EDH9" s="87"/>
      <c r="EDI9" s="87"/>
      <c r="EDJ9" s="87"/>
      <c r="EDK9" s="87"/>
      <c r="EDL9" s="87"/>
      <c r="EDM9" s="87"/>
      <c r="EDN9" s="87"/>
      <c r="EDO9" s="87"/>
      <c r="EDP9" s="87"/>
      <c r="EDQ9" s="87"/>
      <c r="EDR9" s="87"/>
      <c r="EDS9" s="87"/>
      <c r="EDT9" s="87"/>
      <c r="EDU9" s="87"/>
      <c r="EDV9" s="87"/>
      <c r="EDW9" s="87"/>
      <c r="EDX9" s="87"/>
      <c r="EDY9" s="87"/>
      <c r="EDZ9" s="87"/>
      <c r="EEA9" s="87"/>
      <c r="EEB9" s="87"/>
      <c r="EEC9" s="87"/>
      <c r="EED9" s="87"/>
      <c r="EEE9" s="87"/>
      <c r="EEF9" s="87"/>
      <c r="EEG9" s="87"/>
      <c r="EEH9" s="87"/>
      <c r="EEI9" s="87"/>
      <c r="EEJ9" s="87"/>
      <c r="EEK9" s="87"/>
      <c r="EEL9" s="87"/>
      <c r="EEM9" s="87"/>
      <c r="EEN9" s="87"/>
      <c r="EEO9" s="87"/>
      <c r="EEP9" s="87"/>
      <c r="EEQ9" s="87"/>
      <c r="EER9" s="87"/>
      <c r="EES9" s="87"/>
      <c r="EET9" s="87"/>
      <c r="EEU9" s="87"/>
      <c r="EEV9" s="87"/>
      <c r="EEW9" s="87"/>
      <c r="EEX9" s="87"/>
      <c r="EEY9" s="87"/>
      <c r="EEZ9" s="87"/>
      <c r="EFA9" s="87"/>
      <c r="EFB9" s="87"/>
      <c r="EFC9" s="87"/>
      <c r="EFD9" s="87"/>
      <c r="EFE9" s="87"/>
      <c r="EFF9" s="87"/>
      <c r="EFG9" s="87"/>
      <c r="EFH9" s="87"/>
      <c r="EFI9" s="87"/>
      <c r="EFJ9" s="87"/>
      <c r="EFK9" s="87"/>
      <c r="EFL9" s="87"/>
      <c r="EFM9" s="87"/>
      <c r="EFN9" s="87"/>
      <c r="EFO9" s="87"/>
      <c r="EFP9" s="87"/>
      <c r="EFQ9" s="87"/>
      <c r="EFR9" s="87"/>
      <c r="EFS9" s="87"/>
      <c r="EFT9" s="87"/>
      <c r="EFU9" s="87"/>
      <c r="EFV9" s="87"/>
      <c r="EFW9" s="87"/>
      <c r="EFX9" s="87"/>
      <c r="EFY9" s="87"/>
      <c r="EFZ9" s="87"/>
      <c r="EGA9" s="87"/>
      <c r="EGB9" s="87"/>
      <c r="EGC9" s="87"/>
      <c r="EGD9" s="87"/>
      <c r="EGE9" s="87"/>
      <c r="EGF9" s="87"/>
      <c r="EGG9" s="87"/>
      <c r="EGH9" s="87"/>
      <c r="EGI9" s="87"/>
      <c r="EGJ9" s="87"/>
      <c r="EGK9" s="87"/>
      <c r="EGL9" s="87"/>
      <c r="EGM9" s="87"/>
      <c r="EGN9" s="87"/>
      <c r="EGO9" s="87"/>
      <c r="EGP9" s="87"/>
      <c r="EGQ9" s="87"/>
      <c r="EGR9" s="87"/>
      <c r="EGS9" s="87"/>
      <c r="EGT9" s="87"/>
      <c r="EGU9" s="87"/>
      <c r="EGV9" s="87"/>
      <c r="EGW9" s="87"/>
      <c r="EGX9" s="87"/>
      <c r="EGY9" s="87"/>
      <c r="EGZ9" s="87"/>
      <c r="EHA9" s="87"/>
      <c r="EHB9" s="87"/>
      <c r="EHC9" s="87"/>
      <c r="EHD9" s="87"/>
      <c r="EHE9" s="87"/>
      <c r="EHF9" s="87"/>
      <c r="EHG9" s="87"/>
      <c r="EHH9" s="87"/>
      <c r="EHI9" s="87"/>
      <c r="EHJ9" s="87"/>
      <c r="EHK9" s="87"/>
      <c r="EHL9" s="87"/>
      <c r="EHM9" s="87"/>
      <c r="EHN9" s="87"/>
      <c r="EHO9" s="87"/>
      <c r="EHP9" s="87"/>
      <c r="EHQ9" s="87"/>
      <c r="EHR9" s="87"/>
      <c r="EHS9" s="87"/>
      <c r="EHT9" s="87"/>
      <c r="EHU9" s="87"/>
      <c r="EHV9" s="87"/>
      <c r="EHW9" s="87"/>
      <c r="EHX9" s="87"/>
      <c r="EHY9" s="87"/>
      <c r="EHZ9" s="87"/>
      <c r="EIA9" s="87"/>
      <c r="EIB9" s="87"/>
      <c r="EIC9" s="87"/>
      <c r="EID9" s="87"/>
      <c r="EIE9" s="87"/>
      <c r="EIF9" s="87"/>
      <c r="EIG9" s="87"/>
      <c r="EIH9" s="87"/>
      <c r="EII9" s="87"/>
      <c r="EIJ9" s="87"/>
      <c r="EIK9" s="87"/>
      <c r="EIL9" s="87"/>
      <c r="EIM9" s="87"/>
      <c r="EIN9" s="87"/>
      <c r="EIO9" s="87"/>
      <c r="EIP9" s="87"/>
      <c r="EIQ9" s="87"/>
      <c r="EIR9" s="87"/>
      <c r="EIS9" s="87"/>
      <c r="EIT9" s="87"/>
      <c r="EIU9" s="87"/>
      <c r="EIV9" s="87"/>
      <c r="EIW9" s="87"/>
      <c r="EIX9" s="87"/>
      <c r="EIY9" s="87"/>
      <c r="EIZ9" s="87"/>
      <c r="EJA9" s="87"/>
      <c r="EJB9" s="87"/>
      <c r="EJC9" s="87"/>
      <c r="EJD9" s="87"/>
      <c r="EJE9" s="87"/>
      <c r="EJF9" s="87"/>
      <c r="EJG9" s="87"/>
      <c r="EJH9" s="87"/>
      <c r="EJI9" s="87"/>
      <c r="EJJ9" s="87"/>
      <c r="EJK9" s="87"/>
      <c r="EJL9" s="87"/>
      <c r="EJM9" s="87"/>
      <c r="EJN9" s="87"/>
      <c r="EJO9" s="87"/>
      <c r="EJP9" s="87"/>
      <c r="EJQ9" s="87"/>
      <c r="EJR9" s="87"/>
      <c r="EJS9" s="87"/>
      <c r="EJT9" s="87"/>
      <c r="EJU9" s="87"/>
      <c r="EJV9" s="87"/>
      <c r="EJW9" s="87"/>
      <c r="EJX9" s="87"/>
      <c r="EJY9" s="87"/>
      <c r="EJZ9" s="87"/>
      <c r="EKA9" s="87"/>
      <c r="EKB9" s="87"/>
      <c r="EKC9" s="87"/>
      <c r="EKD9" s="87"/>
      <c r="EKE9" s="87"/>
      <c r="EKF9" s="87"/>
      <c r="EKG9" s="87"/>
      <c r="EKH9" s="87"/>
      <c r="EKI9" s="87"/>
      <c r="EKJ9" s="87"/>
      <c r="EKK9" s="87"/>
      <c r="EKL9" s="87"/>
      <c r="EKM9" s="87"/>
      <c r="EKN9" s="87"/>
      <c r="EKO9" s="87"/>
      <c r="EKP9" s="87"/>
      <c r="EKQ9" s="87"/>
      <c r="EKR9" s="87"/>
      <c r="EKS9" s="87"/>
      <c r="EKT9" s="87"/>
      <c r="EKU9" s="87"/>
      <c r="EKV9" s="87"/>
      <c r="EKW9" s="87"/>
      <c r="EKX9" s="87"/>
      <c r="EKY9" s="87"/>
      <c r="EKZ9" s="87"/>
      <c r="ELA9" s="87"/>
      <c r="ELB9" s="87"/>
      <c r="ELC9" s="87"/>
      <c r="ELD9" s="87"/>
      <c r="ELE9" s="87"/>
      <c r="ELF9" s="87"/>
      <c r="ELG9" s="87"/>
      <c r="ELH9" s="87"/>
      <c r="ELI9" s="87"/>
      <c r="ELJ9" s="87"/>
      <c r="ELK9" s="87"/>
      <c r="ELL9" s="87"/>
      <c r="ELM9" s="87"/>
      <c r="ELN9" s="87"/>
      <c r="ELO9" s="87"/>
      <c r="ELP9" s="87"/>
      <c r="ELQ9" s="87"/>
      <c r="ELR9" s="87"/>
      <c r="ELS9" s="87"/>
      <c r="ELT9" s="87"/>
      <c r="ELU9" s="87"/>
      <c r="ELV9" s="87"/>
      <c r="ELW9" s="87"/>
      <c r="ELX9" s="87"/>
      <c r="ELY9" s="87"/>
      <c r="ELZ9" s="87"/>
      <c r="EMA9" s="87"/>
      <c r="EMB9" s="87"/>
      <c r="EMC9" s="87"/>
      <c r="EMD9" s="87"/>
      <c r="EME9" s="87"/>
      <c r="EMF9" s="87"/>
      <c r="EMG9" s="87"/>
      <c r="EMH9" s="87"/>
      <c r="EMI9" s="87"/>
      <c r="EMJ9" s="87"/>
      <c r="EMK9" s="87"/>
      <c r="EML9" s="87"/>
      <c r="EMM9" s="87"/>
      <c r="EMN9" s="87"/>
      <c r="EMO9" s="87"/>
      <c r="EMP9" s="87"/>
      <c r="EMQ9" s="87"/>
      <c r="EMR9" s="87"/>
      <c r="EMS9" s="87"/>
      <c r="EMT9" s="87"/>
      <c r="EMU9" s="87"/>
      <c r="EMV9" s="87"/>
      <c r="EMW9" s="87"/>
      <c r="EMX9" s="87"/>
      <c r="EMY9" s="87"/>
      <c r="EMZ9" s="87"/>
      <c r="ENA9" s="87"/>
      <c r="ENB9" s="87"/>
      <c r="ENC9" s="87"/>
      <c r="END9" s="87"/>
      <c r="ENE9" s="87"/>
      <c r="ENF9" s="87"/>
      <c r="ENG9" s="87"/>
      <c r="ENH9" s="87"/>
      <c r="ENI9" s="87"/>
      <c r="ENJ9" s="87"/>
      <c r="ENK9" s="87"/>
      <c r="ENL9" s="87"/>
      <c r="ENM9" s="87"/>
      <c r="ENN9" s="87"/>
      <c r="ENO9" s="87"/>
      <c r="ENP9" s="87"/>
      <c r="ENQ9" s="87"/>
      <c r="ENR9" s="87"/>
      <c r="ENS9" s="87"/>
      <c r="ENT9" s="87"/>
      <c r="ENU9" s="87"/>
      <c r="ENV9" s="87"/>
      <c r="ENW9" s="87"/>
      <c r="ENX9" s="87"/>
      <c r="ENY9" s="87"/>
      <c r="ENZ9" s="87"/>
      <c r="EOA9" s="87"/>
      <c r="EOB9" s="87"/>
      <c r="EOC9" s="87"/>
      <c r="EOD9" s="87"/>
      <c r="EOE9" s="87"/>
      <c r="EOF9" s="87"/>
      <c r="EOG9" s="87"/>
      <c r="EOH9" s="87"/>
      <c r="EOI9" s="87"/>
      <c r="EOJ9" s="87"/>
      <c r="EOK9" s="87"/>
      <c r="EOL9" s="87"/>
      <c r="EOM9" s="87"/>
      <c r="EON9" s="87"/>
      <c r="EOO9" s="87"/>
      <c r="EOP9" s="87"/>
      <c r="EOQ9" s="87"/>
      <c r="EOR9" s="87"/>
      <c r="EOS9" s="87"/>
      <c r="EOT9" s="87"/>
      <c r="EOU9" s="87"/>
      <c r="EOV9" s="87"/>
      <c r="EOW9" s="87"/>
      <c r="EOX9" s="87"/>
      <c r="EOY9" s="87"/>
      <c r="EOZ9" s="87"/>
      <c r="EPA9" s="87"/>
      <c r="EPB9" s="87"/>
      <c r="EPC9" s="87"/>
      <c r="EPD9" s="87"/>
      <c r="EPE9" s="87"/>
      <c r="EPF9" s="87"/>
      <c r="EPG9" s="87"/>
      <c r="EPH9" s="87"/>
      <c r="EPI9" s="87"/>
      <c r="EPJ9" s="87"/>
      <c r="EPK9" s="87"/>
      <c r="EPL9" s="87"/>
      <c r="EPM9" s="87"/>
      <c r="EPN9" s="87"/>
      <c r="EPO9" s="87"/>
      <c r="EPP9" s="87"/>
      <c r="EPQ9" s="87"/>
      <c r="EPR9" s="87"/>
      <c r="EPS9" s="87"/>
      <c r="EPT9" s="87"/>
      <c r="EPU9" s="87"/>
      <c r="EPV9" s="87"/>
      <c r="EPW9" s="87"/>
      <c r="EPX9" s="87"/>
      <c r="EPY9" s="87"/>
      <c r="EPZ9" s="87"/>
      <c r="EQA9" s="87"/>
      <c r="EQB9" s="87"/>
      <c r="EQC9" s="87"/>
      <c r="EQD9" s="87"/>
      <c r="EQE9" s="87"/>
      <c r="EQF9" s="87"/>
      <c r="EQG9" s="87"/>
      <c r="EQH9" s="87"/>
      <c r="EQI9" s="87"/>
      <c r="EQJ9" s="87"/>
      <c r="EQK9" s="87"/>
      <c r="EQL9" s="87"/>
      <c r="EQM9" s="87"/>
      <c r="EQN9" s="87"/>
      <c r="EQO9" s="87"/>
      <c r="EQP9" s="87"/>
      <c r="EQQ9" s="87"/>
      <c r="EQR9" s="87"/>
      <c r="EQS9" s="87"/>
      <c r="EQT9" s="87"/>
      <c r="EQU9" s="87"/>
      <c r="EQV9" s="87"/>
      <c r="EQW9" s="87"/>
      <c r="EQX9" s="87"/>
      <c r="EQY9" s="87"/>
      <c r="EQZ9" s="87"/>
      <c r="ERA9" s="87"/>
      <c r="ERB9" s="87"/>
      <c r="ERC9" s="87"/>
      <c r="ERD9" s="87"/>
      <c r="ERE9" s="87"/>
      <c r="ERF9" s="87"/>
      <c r="ERG9" s="87"/>
      <c r="ERH9" s="87"/>
      <c r="ERI9" s="87"/>
      <c r="ERJ9" s="87"/>
      <c r="ERK9" s="87"/>
      <c r="ERL9" s="87"/>
      <c r="ERM9" s="87"/>
      <c r="ERN9" s="87"/>
      <c r="ERO9" s="87"/>
      <c r="ERP9" s="87"/>
      <c r="ERQ9" s="87"/>
      <c r="ERR9" s="87"/>
      <c r="ERS9" s="87"/>
      <c r="ERT9" s="87"/>
      <c r="ERU9" s="87"/>
      <c r="ERV9" s="87"/>
      <c r="ERW9" s="87"/>
      <c r="ERX9" s="87"/>
      <c r="ERY9" s="87"/>
      <c r="ERZ9" s="87"/>
      <c r="ESA9" s="87"/>
      <c r="ESB9" s="87"/>
      <c r="ESC9" s="87"/>
      <c r="ESD9" s="87"/>
      <c r="ESE9" s="87"/>
      <c r="ESF9" s="87"/>
      <c r="ESG9" s="87"/>
      <c r="ESH9" s="87"/>
      <c r="ESI9" s="87"/>
      <c r="ESJ9" s="87"/>
      <c r="ESK9" s="87"/>
      <c r="ESL9" s="87"/>
      <c r="ESM9" s="87"/>
      <c r="ESN9" s="87"/>
      <c r="ESO9" s="87"/>
      <c r="ESP9" s="87"/>
      <c r="ESQ9" s="87"/>
      <c r="ESR9" s="87"/>
      <c r="ESS9" s="87"/>
      <c r="EST9" s="87"/>
      <c r="ESU9" s="87"/>
      <c r="ESV9" s="87"/>
      <c r="ESW9" s="87"/>
      <c r="ESX9" s="87"/>
      <c r="ESY9" s="87"/>
      <c r="ESZ9" s="87"/>
      <c r="ETA9" s="87"/>
      <c r="ETB9" s="87"/>
      <c r="ETC9" s="87"/>
      <c r="ETD9" s="87"/>
      <c r="ETE9" s="87"/>
      <c r="ETF9" s="87"/>
      <c r="ETG9" s="87"/>
      <c r="ETH9" s="87"/>
      <c r="ETI9" s="87"/>
      <c r="ETJ9" s="87"/>
      <c r="ETK9" s="87"/>
      <c r="ETL9" s="87"/>
      <c r="ETM9" s="87"/>
      <c r="ETN9" s="87"/>
      <c r="ETO9" s="87"/>
      <c r="ETP9" s="87"/>
      <c r="ETQ9" s="87"/>
      <c r="ETR9" s="87"/>
      <c r="ETS9" s="87"/>
      <c r="ETT9" s="87"/>
      <c r="ETU9" s="87"/>
      <c r="ETV9" s="87"/>
      <c r="ETW9" s="87"/>
      <c r="ETX9" s="87"/>
      <c r="ETY9" s="87"/>
      <c r="ETZ9" s="87"/>
      <c r="EUA9" s="87"/>
      <c r="EUB9" s="87"/>
      <c r="EUC9" s="87"/>
      <c r="EUD9" s="87"/>
      <c r="EUE9" s="87"/>
      <c r="EUF9" s="87"/>
      <c r="EUG9" s="87"/>
      <c r="EUH9" s="87"/>
      <c r="EUI9" s="87"/>
      <c r="EUJ9" s="87"/>
      <c r="EUK9" s="87"/>
      <c r="EUL9" s="87"/>
      <c r="EUM9" s="87"/>
      <c r="EUN9" s="87"/>
      <c r="EUO9" s="87"/>
      <c r="EUP9" s="87"/>
      <c r="EUQ9" s="87"/>
      <c r="EUR9" s="87"/>
      <c r="EUS9" s="87"/>
      <c r="EUT9" s="87"/>
      <c r="EUU9" s="87"/>
      <c r="EUV9" s="87"/>
      <c r="EUW9" s="87"/>
      <c r="EUX9" s="87"/>
      <c r="EUY9" s="87"/>
      <c r="EUZ9" s="87"/>
      <c r="EVA9" s="87"/>
      <c r="EVB9" s="87"/>
      <c r="EVC9" s="87"/>
      <c r="EVD9" s="87"/>
      <c r="EVE9" s="87"/>
      <c r="EVF9" s="87"/>
      <c r="EVG9" s="87"/>
      <c r="EVH9" s="87"/>
      <c r="EVI9" s="87"/>
      <c r="EVJ9" s="87"/>
      <c r="EVK9" s="87"/>
      <c r="EVL9" s="87"/>
      <c r="EVM9" s="87"/>
      <c r="EVN9" s="87"/>
      <c r="EVO9" s="87"/>
      <c r="EVP9" s="87"/>
      <c r="EVQ9" s="87"/>
      <c r="EVR9" s="87"/>
      <c r="EVS9" s="87"/>
      <c r="EVT9" s="87"/>
      <c r="EVU9" s="87"/>
      <c r="EVV9" s="87"/>
      <c r="EVW9" s="87"/>
      <c r="EVX9" s="87"/>
      <c r="EVY9" s="87"/>
      <c r="EVZ9" s="87"/>
      <c r="EWA9" s="87"/>
      <c r="EWB9" s="87"/>
      <c r="EWC9" s="87"/>
      <c r="EWD9" s="87"/>
      <c r="EWE9" s="87"/>
      <c r="EWF9" s="87"/>
      <c r="EWG9" s="87"/>
      <c r="EWH9" s="87"/>
      <c r="EWI9" s="87"/>
      <c r="EWJ9" s="87"/>
      <c r="EWK9" s="87"/>
      <c r="EWL9" s="87"/>
      <c r="EWM9" s="87"/>
      <c r="EWN9" s="87"/>
      <c r="EWO9" s="87"/>
      <c r="EWP9" s="87"/>
      <c r="EWQ9" s="87"/>
      <c r="EWR9" s="87"/>
      <c r="EWS9" s="87"/>
      <c r="EWT9" s="87"/>
      <c r="EWU9" s="87"/>
      <c r="EWV9" s="87"/>
      <c r="EWW9" s="87"/>
      <c r="EWX9" s="87"/>
      <c r="EWY9" s="87"/>
      <c r="EWZ9" s="87"/>
      <c r="EXA9" s="87"/>
      <c r="EXB9" s="87"/>
      <c r="EXC9" s="87"/>
      <c r="EXD9" s="87"/>
      <c r="EXE9" s="87"/>
      <c r="EXF9" s="87"/>
      <c r="EXG9" s="87"/>
      <c r="EXH9" s="87"/>
      <c r="EXI9" s="87"/>
      <c r="EXJ9" s="87"/>
      <c r="EXK9" s="87"/>
      <c r="EXL9" s="87"/>
      <c r="EXM9" s="87"/>
      <c r="EXN9" s="87"/>
      <c r="EXO9" s="87"/>
      <c r="EXP9" s="87"/>
      <c r="EXQ9" s="87"/>
      <c r="EXR9" s="87"/>
      <c r="EXS9" s="87"/>
      <c r="EXT9" s="87"/>
      <c r="EXU9" s="87"/>
      <c r="EXV9" s="87"/>
      <c r="EXW9" s="87"/>
      <c r="EXX9" s="87"/>
      <c r="EXY9" s="87"/>
      <c r="EXZ9" s="87"/>
      <c r="EYA9" s="87"/>
      <c r="EYB9" s="87"/>
      <c r="EYC9" s="87"/>
      <c r="EYD9" s="87"/>
      <c r="EYE9" s="87"/>
      <c r="EYF9" s="87"/>
      <c r="EYG9" s="87"/>
      <c r="EYH9" s="87"/>
      <c r="EYI9" s="87"/>
      <c r="EYJ9" s="87"/>
      <c r="EYK9" s="87"/>
      <c r="EYL9" s="87"/>
      <c r="EYM9" s="87"/>
      <c r="EYN9" s="87"/>
      <c r="EYO9" s="87"/>
      <c r="EYP9" s="87"/>
      <c r="EYQ9" s="87"/>
      <c r="EYR9" s="87"/>
      <c r="EYS9" s="87"/>
      <c r="EYT9" s="87"/>
      <c r="EYU9" s="87"/>
      <c r="EYV9" s="87"/>
      <c r="EYW9" s="87"/>
      <c r="EYX9" s="87"/>
      <c r="EYY9" s="87"/>
      <c r="EYZ9" s="87"/>
      <c r="EZA9" s="87"/>
      <c r="EZB9" s="87"/>
      <c r="EZC9" s="87"/>
      <c r="EZD9" s="87"/>
      <c r="EZE9" s="87"/>
      <c r="EZF9" s="87"/>
      <c r="EZG9" s="87"/>
      <c r="EZH9" s="87"/>
      <c r="EZI9" s="87"/>
      <c r="EZJ9" s="87"/>
      <c r="EZK9" s="87"/>
      <c r="EZL9" s="87"/>
      <c r="EZM9" s="87"/>
      <c r="EZN9" s="87"/>
      <c r="EZO9" s="87"/>
      <c r="EZP9" s="87"/>
      <c r="EZQ9" s="87"/>
      <c r="EZR9" s="87"/>
      <c r="EZS9" s="87"/>
      <c r="EZT9" s="87"/>
      <c r="EZU9" s="87"/>
      <c r="EZV9" s="87"/>
      <c r="EZW9" s="87"/>
      <c r="EZX9" s="87"/>
      <c r="EZY9" s="87"/>
      <c r="EZZ9" s="87"/>
      <c r="FAA9" s="87"/>
      <c r="FAB9" s="87"/>
      <c r="FAC9" s="87"/>
      <c r="FAD9" s="87"/>
      <c r="FAE9" s="87"/>
      <c r="FAF9" s="87"/>
      <c r="FAG9" s="87"/>
      <c r="FAH9" s="87"/>
      <c r="FAI9" s="87"/>
      <c r="FAJ9" s="87"/>
      <c r="FAK9" s="87"/>
      <c r="FAL9" s="87"/>
      <c r="FAM9" s="87"/>
      <c r="FAN9" s="87"/>
      <c r="FAO9" s="87"/>
      <c r="FAP9" s="87"/>
      <c r="FAQ9" s="87"/>
      <c r="FAR9" s="87"/>
      <c r="FAS9" s="87"/>
      <c r="FAT9" s="87"/>
      <c r="FAU9" s="87"/>
      <c r="FAV9" s="87"/>
      <c r="FAW9" s="87"/>
      <c r="FAX9" s="87"/>
      <c r="FAY9" s="87"/>
      <c r="FAZ9" s="87"/>
      <c r="FBA9" s="87"/>
      <c r="FBB9" s="87"/>
      <c r="FBC9" s="87"/>
      <c r="FBD9" s="87"/>
      <c r="FBE9" s="87"/>
      <c r="FBF9" s="87"/>
      <c r="FBG9" s="87"/>
      <c r="FBH9" s="87"/>
      <c r="FBI9" s="87"/>
      <c r="FBJ9" s="87"/>
      <c r="FBK9" s="87"/>
      <c r="FBL9" s="87"/>
      <c r="FBM9" s="87"/>
      <c r="FBN9" s="87"/>
      <c r="FBO9" s="87"/>
      <c r="FBP9" s="87"/>
      <c r="FBQ9" s="87"/>
      <c r="FBR9" s="87"/>
      <c r="FBS9" s="87"/>
      <c r="FBT9" s="87"/>
      <c r="FBU9" s="87"/>
      <c r="FBV9" s="87"/>
      <c r="FBW9" s="87"/>
      <c r="FBX9" s="87"/>
      <c r="FBY9" s="87"/>
      <c r="FBZ9" s="87"/>
      <c r="FCA9" s="87"/>
      <c r="FCB9" s="87"/>
      <c r="FCC9" s="87"/>
      <c r="FCD9" s="87"/>
      <c r="FCE9" s="87"/>
      <c r="FCF9" s="87"/>
      <c r="FCG9" s="87"/>
      <c r="FCH9" s="87"/>
      <c r="FCI9" s="87"/>
      <c r="FCJ9" s="87"/>
      <c r="FCK9" s="87"/>
      <c r="FCL9" s="87"/>
      <c r="FCM9" s="87"/>
      <c r="FCN9" s="87"/>
      <c r="FCO9" s="87"/>
      <c r="FCP9" s="87"/>
      <c r="FCQ9" s="87"/>
      <c r="FCR9" s="87"/>
      <c r="FCS9" s="87"/>
      <c r="FCT9" s="87"/>
      <c r="FCU9" s="87"/>
      <c r="FCV9" s="87"/>
      <c r="FCW9" s="87"/>
      <c r="FCX9" s="87"/>
      <c r="FCY9" s="87"/>
      <c r="FCZ9" s="87"/>
      <c r="FDA9" s="87"/>
      <c r="FDB9" s="87"/>
      <c r="FDC9" s="87"/>
      <c r="FDD9" s="87"/>
      <c r="FDE9" s="87"/>
      <c r="FDF9" s="87"/>
      <c r="FDG9" s="87"/>
      <c r="FDH9" s="87"/>
      <c r="FDI9" s="87"/>
      <c r="FDJ9" s="87"/>
      <c r="FDK9" s="87"/>
      <c r="FDL9" s="87"/>
      <c r="FDM9" s="87"/>
      <c r="FDN9" s="87"/>
      <c r="FDO9" s="87"/>
      <c r="FDP9" s="87"/>
      <c r="FDQ9" s="87"/>
      <c r="FDR9" s="87"/>
      <c r="FDS9" s="87"/>
      <c r="FDT9" s="87"/>
      <c r="FDU9" s="87"/>
      <c r="FDV9" s="87"/>
      <c r="FDW9" s="87"/>
      <c r="FDX9" s="87"/>
      <c r="FDY9" s="87"/>
      <c r="FDZ9" s="87"/>
      <c r="FEA9" s="87"/>
      <c r="FEB9" s="87"/>
      <c r="FEC9" s="87"/>
      <c r="FED9" s="87"/>
      <c r="FEE9" s="87"/>
      <c r="FEF9" s="87"/>
      <c r="FEG9" s="87"/>
      <c r="FEH9" s="87"/>
      <c r="FEI9" s="87"/>
      <c r="FEJ9" s="87"/>
      <c r="FEK9" s="87"/>
      <c r="FEL9" s="87"/>
      <c r="FEM9" s="87"/>
      <c r="FEN9" s="87"/>
      <c r="FEO9" s="87"/>
      <c r="FEP9" s="87"/>
      <c r="FEQ9" s="87"/>
      <c r="FER9" s="87"/>
      <c r="FES9" s="87"/>
      <c r="FET9" s="87"/>
      <c r="FEU9" s="87"/>
      <c r="FEV9" s="87"/>
      <c r="FEW9" s="87"/>
      <c r="FEX9" s="87"/>
      <c r="FEY9" s="87"/>
      <c r="FEZ9" s="87"/>
      <c r="FFA9" s="87"/>
      <c r="FFB9" s="87"/>
      <c r="FFC9" s="87"/>
      <c r="FFD9" s="87"/>
      <c r="FFE9" s="87"/>
      <c r="FFF9" s="87"/>
      <c r="FFG9" s="87"/>
      <c r="FFH9" s="87"/>
      <c r="FFI9" s="87"/>
      <c r="FFJ9" s="87"/>
      <c r="FFK9" s="87"/>
      <c r="FFL9" s="87"/>
      <c r="FFM9" s="87"/>
      <c r="FFN9" s="87"/>
      <c r="FFO9" s="87"/>
      <c r="FFP9" s="87"/>
      <c r="FFQ9" s="87"/>
      <c r="FFR9" s="87"/>
      <c r="FFS9" s="87"/>
      <c r="FFT9" s="87"/>
      <c r="FFU9" s="87"/>
      <c r="FFV9" s="87"/>
      <c r="FFW9" s="87"/>
      <c r="FFX9" s="87"/>
      <c r="FFY9" s="87"/>
      <c r="FFZ9" s="87"/>
      <c r="FGA9" s="87"/>
      <c r="FGB9" s="87"/>
      <c r="FGC9" s="87"/>
      <c r="FGD9" s="87"/>
      <c r="FGE9" s="87"/>
      <c r="FGF9" s="87"/>
      <c r="FGG9" s="87"/>
      <c r="FGH9" s="87"/>
      <c r="FGI9" s="87"/>
      <c r="FGJ9" s="87"/>
      <c r="FGK9" s="87"/>
      <c r="FGL9" s="87"/>
      <c r="FGM9" s="87"/>
      <c r="FGN9" s="87"/>
      <c r="FGO9" s="87"/>
      <c r="FGP9" s="87"/>
      <c r="FGQ9" s="87"/>
      <c r="FGR9" s="87"/>
      <c r="FGS9" s="87"/>
      <c r="FGT9" s="87"/>
      <c r="FGU9" s="87"/>
      <c r="FGV9" s="87"/>
      <c r="FGW9" s="87"/>
      <c r="FGX9" s="87"/>
      <c r="FGY9" s="87"/>
      <c r="FGZ9" s="87"/>
      <c r="FHA9" s="87"/>
      <c r="FHB9" s="87"/>
      <c r="FHC9" s="87"/>
      <c r="FHD9" s="87"/>
      <c r="FHE9" s="87"/>
      <c r="FHF9" s="87"/>
      <c r="FHG9" s="87"/>
      <c r="FHH9" s="87"/>
      <c r="FHI9" s="87"/>
      <c r="FHJ9" s="87"/>
      <c r="FHK9" s="87"/>
      <c r="FHL9" s="87"/>
      <c r="FHM9" s="87"/>
      <c r="FHN9" s="87"/>
      <c r="FHO9" s="87"/>
      <c r="FHP9" s="87"/>
      <c r="FHQ9" s="87"/>
      <c r="FHR9" s="87"/>
      <c r="FHS9" s="87"/>
      <c r="FHT9" s="87"/>
      <c r="FHU9" s="87"/>
      <c r="FHV9" s="87"/>
      <c r="FHW9" s="87"/>
      <c r="FHX9" s="87"/>
      <c r="FHY9" s="87"/>
      <c r="FHZ9" s="87"/>
      <c r="FIA9" s="87"/>
      <c r="FIB9" s="87"/>
      <c r="FIC9" s="87"/>
      <c r="FID9" s="87"/>
      <c r="FIE9" s="87"/>
      <c r="FIF9" s="87"/>
      <c r="FIG9" s="87"/>
      <c r="FIH9" s="87"/>
      <c r="FII9" s="87"/>
      <c r="FIJ9" s="87"/>
      <c r="FIK9" s="87"/>
      <c r="FIL9" s="87"/>
      <c r="FIM9" s="87"/>
      <c r="FIN9" s="87"/>
      <c r="FIO9" s="87"/>
      <c r="FIP9" s="87"/>
      <c r="FIQ9" s="87"/>
      <c r="FIR9" s="87"/>
      <c r="FIS9" s="87"/>
      <c r="FIT9" s="87"/>
      <c r="FIU9" s="87"/>
      <c r="FIV9" s="87"/>
      <c r="FIW9" s="87"/>
      <c r="FIX9" s="87"/>
      <c r="FIY9" s="87"/>
      <c r="FIZ9" s="87"/>
      <c r="FJA9" s="87"/>
      <c r="FJB9" s="87"/>
      <c r="FJC9" s="87"/>
      <c r="FJD9" s="87"/>
      <c r="FJE9" s="87"/>
      <c r="FJF9" s="87"/>
      <c r="FJG9" s="87"/>
      <c r="FJH9" s="87"/>
      <c r="FJI9" s="87"/>
      <c r="FJJ9" s="87"/>
      <c r="FJK9" s="87"/>
      <c r="FJL9" s="87"/>
      <c r="FJM9" s="87"/>
      <c r="FJN9" s="87"/>
      <c r="FJO9" s="87"/>
      <c r="FJP9" s="87"/>
      <c r="FJQ9" s="87"/>
      <c r="FJR9" s="87"/>
      <c r="FJS9" s="87"/>
      <c r="FJT9" s="87"/>
      <c r="FJU9" s="87"/>
      <c r="FJV9" s="87"/>
      <c r="FJW9" s="87"/>
      <c r="FJX9" s="87"/>
      <c r="FJY9" s="87"/>
      <c r="FJZ9" s="87"/>
      <c r="FKA9" s="87"/>
      <c r="FKB9" s="87"/>
      <c r="FKC9" s="87"/>
      <c r="FKD9" s="87"/>
      <c r="FKE9" s="87"/>
      <c r="FKF9" s="87"/>
      <c r="FKG9" s="87"/>
      <c r="FKH9" s="87"/>
      <c r="FKI9" s="87"/>
      <c r="FKJ9" s="87"/>
      <c r="FKK9" s="87"/>
      <c r="FKL9" s="87"/>
      <c r="FKM9" s="87"/>
      <c r="FKN9" s="87"/>
      <c r="FKO9" s="87"/>
      <c r="FKP9" s="87"/>
      <c r="FKQ9" s="87"/>
      <c r="FKR9" s="87"/>
      <c r="FKS9" s="87"/>
      <c r="FKT9" s="87"/>
      <c r="FKU9" s="87"/>
      <c r="FKV9" s="87"/>
      <c r="FKW9" s="87"/>
      <c r="FKX9" s="87"/>
      <c r="FKY9" s="87"/>
      <c r="FKZ9" s="87"/>
      <c r="FLA9" s="87"/>
      <c r="FLB9" s="87"/>
      <c r="FLC9" s="87"/>
      <c r="FLD9" s="87"/>
      <c r="FLE9" s="87"/>
      <c r="FLF9" s="87"/>
      <c r="FLG9" s="87"/>
      <c r="FLH9" s="87"/>
      <c r="FLI9" s="87"/>
      <c r="FLJ9" s="87"/>
      <c r="FLK9" s="87"/>
      <c r="FLL9" s="87"/>
      <c r="FLM9" s="87"/>
      <c r="FLN9" s="87"/>
      <c r="FLO9" s="87"/>
      <c r="FLP9" s="87"/>
      <c r="FLQ9" s="87"/>
      <c r="FLR9" s="87"/>
      <c r="FLS9" s="87"/>
      <c r="FLT9" s="87"/>
      <c r="FLU9" s="87"/>
      <c r="FLV9" s="87"/>
      <c r="FLW9" s="87"/>
      <c r="FLX9" s="87"/>
      <c r="FLY9" s="87"/>
      <c r="FLZ9" s="87"/>
      <c r="FMA9" s="87"/>
      <c r="FMB9" s="87"/>
      <c r="FMC9" s="87"/>
      <c r="FMD9" s="87"/>
      <c r="FME9" s="87"/>
      <c r="FMF9" s="87"/>
      <c r="FMG9" s="87"/>
      <c r="FMH9" s="87"/>
      <c r="FMI9" s="87"/>
      <c r="FMJ9" s="87"/>
      <c r="FMK9" s="87"/>
      <c r="FML9" s="87"/>
      <c r="FMM9" s="87"/>
      <c r="FMN9" s="87"/>
      <c r="FMO9" s="87"/>
      <c r="FMP9" s="87"/>
      <c r="FMQ9" s="87"/>
      <c r="FMR9" s="87"/>
      <c r="FMS9" s="87"/>
      <c r="FMT9" s="87"/>
      <c r="FMU9" s="87"/>
      <c r="FMV9" s="87"/>
      <c r="FMW9" s="87"/>
      <c r="FMX9" s="87"/>
      <c r="FMY9" s="87"/>
      <c r="FMZ9" s="87"/>
      <c r="FNA9" s="87"/>
      <c r="FNB9" s="87"/>
      <c r="FNC9" s="87"/>
      <c r="FND9" s="87"/>
      <c r="FNE9" s="87"/>
      <c r="FNF9" s="87"/>
      <c r="FNG9" s="87"/>
      <c r="FNH9" s="87"/>
      <c r="FNI9" s="87"/>
      <c r="FNJ9" s="87"/>
      <c r="FNK9" s="87"/>
      <c r="FNL9" s="87"/>
      <c r="FNM9" s="87"/>
      <c r="FNN9" s="87"/>
      <c r="FNO9" s="87"/>
      <c r="FNP9" s="87"/>
      <c r="FNQ9" s="87"/>
      <c r="FNR9" s="87"/>
      <c r="FNS9" s="87"/>
      <c r="FNT9" s="87"/>
      <c r="FNU9" s="87"/>
      <c r="FNV9" s="87"/>
      <c r="FNW9" s="87"/>
      <c r="FNX9" s="87"/>
      <c r="FNY9" s="87"/>
      <c r="FNZ9" s="87"/>
      <c r="FOA9" s="87"/>
      <c r="FOB9" s="87"/>
      <c r="FOC9" s="87"/>
      <c r="FOD9" s="87"/>
      <c r="FOE9" s="87"/>
      <c r="FOF9" s="87"/>
      <c r="FOG9" s="87"/>
      <c r="FOH9" s="87"/>
      <c r="FOI9" s="87"/>
      <c r="FOJ9" s="87"/>
      <c r="FOK9" s="87"/>
      <c r="FOL9" s="87"/>
      <c r="FOM9" s="87"/>
      <c r="FON9" s="87"/>
      <c r="FOO9" s="87"/>
      <c r="FOP9" s="87"/>
      <c r="FOQ9" s="87"/>
      <c r="FOR9" s="87"/>
      <c r="FOS9" s="87"/>
      <c r="FOT9" s="87"/>
      <c r="FOU9" s="87"/>
      <c r="FOV9" s="87"/>
      <c r="FOW9" s="87"/>
      <c r="FOX9" s="87"/>
      <c r="FOY9" s="87"/>
      <c r="FOZ9" s="87"/>
      <c r="FPA9" s="87"/>
      <c r="FPB9" s="87"/>
      <c r="FPC9" s="87"/>
      <c r="FPD9" s="87"/>
      <c r="FPE9" s="87"/>
      <c r="FPF9" s="87"/>
      <c r="FPG9" s="87"/>
      <c r="FPH9" s="87"/>
      <c r="FPI9" s="87"/>
      <c r="FPJ9" s="87"/>
      <c r="FPK9" s="87"/>
      <c r="FPL9" s="87"/>
      <c r="FPM9" s="87"/>
      <c r="FPN9" s="87"/>
      <c r="FPO9" s="87"/>
      <c r="FPP9" s="87"/>
      <c r="FPQ9" s="87"/>
      <c r="FPR9" s="87"/>
      <c r="FPS9" s="87"/>
      <c r="FPT9" s="87"/>
      <c r="FPU9" s="87"/>
      <c r="FPV9" s="87"/>
      <c r="FPW9" s="87"/>
      <c r="FPX9" s="87"/>
      <c r="FPY9" s="87"/>
      <c r="FPZ9" s="87"/>
      <c r="FQA9" s="87"/>
      <c r="FQB9" s="87"/>
      <c r="FQC9" s="87"/>
      <c r="FQD9" s="87"/>
      <c r="FQE9" s="87"/>
      <c r="FQF9" s="87"/>
      <c r="FQG9" s="87"/>
      <c r="FQH9" s="87"/>
      <c r="FQI9" s="87"/>
      <c r="FQJ9" s="87"/>
      <c r="FQK9" s="87"/>
      <c r="FQL9" s="87"/>
      <c r="FQM9" s="87"/>
      <c r="FQN9" s="87"/>
      <c r="FQO9" s="87"/>
      <c r="FQP9" s="87"/>
      <c r="FQQ9" s="87"/>
      <c r="FQR9" s="87"/>
      <c r="FQS9" s="87"/>
      <c r="FQT9" s="87"/>
      <c r="FQU9" s="87"/>
      <c r="FQV9" s="87"/>
      <c r="FQW9" s="87"/>
      <c r="FQX9" s="87"/>
      <c r="FQY9" s="87"/>
      <c r="FQZ9" s="87"/>
      <c r="FRA9" s="87"/>
      <c r="FRB9" s="87"/>
      <c r="FRC9" s="87"/>
      <c r="FRD9" s="87"/>
      <c r="FRE9" s="87"/>
      <c r="FRF9" s="87"/>
      <c r="FRG9" s="87"/>
      <c r="FRH9" s="87"/>
      <c r="FRI9" s="87"/>
      <c r="FRJ9" s="87"/>
      <c r="FRK9" s="87"/>
      <c r="FRL9" s="87"/>
      <c r="FRM9" s="87"/>
      <c r="FRN9" s="87"/>
      <c r="FRO9" s="87"/>
      <c r="FRP9" s="87"/>
      <c r="FRQ9" s="87"/>
      <c r="FRR9" s="87"/>
      <c r="FRS9" s="87"/>
      <c r="FRT9" s="87"/>
      <c r="FRU9" s="87"/>
      <c r="FRV9" s="87"/>
      <c r="FRW9" s="87"/>
      <c r="FRX9" s="87"/>
      <c r="FRY9" s="87"/>
      <c r="FRZ9" s="87"/>
      <c r="FSA9" s="87"/>
      <c r="FSB9" s="87"/>
      <c r="FSC9" s="87"/>
      <c r="FSD9" s="87"/>
      <c r="FSE9" s="87"/>
      <c r="FSF9" s="87"/>
      <c r="FSG9" s="87"/>
      <c r="FSH9" s="87"/>
      <c r="FSI9" s="87"/>
      <c r="FSJ9" s="87"/>
      <c r="FSK9" s="87"/>
      <c r="FSL9" s="87"/>
      <c r="FSM9" s="87"/>
      <c r="FSN9" s="87"/>
      <c r="FSO9" s="87"/>
      <c r="FSP9" s="87"/>
      <c r="FSQ9" s="87"/>
      <c r="FSR9" s="87"/>
      <c r="FSS9" s="87"/>
      <c r="FST9" s="87"/>
      <c r="FSU9" s="87"/>
      <c r="FSV9" s="87"/>
      <c r="FSW9" s="87"/>
      <c r="FSX9" s="87"/>
      <c r="FSY9" s="87"/>
      <c r="FSZ9" s="87"/>
      <c r="FTA9" s="87"/>
      <c r="FTB9" s="87"/>
      <c r="FTC9" s="87"/>
      <c r="FTD9" s="87"/>
      <c r="FTE9" s="87"/>
      <c r="FTF9" s="87"/>
      <c r="FTG9" s="87"/>
      <c r="FTH9" s="87"/>
      <c r="FTI9" s="87"/>
      <c r="FTJ9" s="87"/>
      <c r="FTK9" s="87"/>
      <c r="FTL9" s="87"/>
      <c r="FTM9" s="87"/>
      <c r="FTN9" s="87"/>
      <c r="FTO9" s="87"/>
      <c r="FTP9" s="87"/>
      <c r="FTQ9" s="87"/>
      <c r="FTR9" s="87"/>
      <c r="FTS9" s="87"/>
      <c r="FTT9" s="87"/>
      <c r="FTU9" s="87"/>
      <c r="FTV9" s="87"/>
      <c r="FTW9" s="87"/>
      <c r="FTX9" s="87"/>
      <c r="FTY9" s="87"/>
      <c r="FTZ9" s="87"/>
      <c r="FUA9" s="87"/>
      <c r="FUB9" s="87"/>
      <c r="FUC9" s="87"/>
      <c r="FUD9" s="87"/>
      <c r="FUE9" s="87"/>
      <c r="FUF9" s="87"/>
      <c r="FUG9" s="87"/>
      <c r="FUH9" s="87"/>
      <c r="FUI9" s="87"/>
      <c r="FUJ9" s="87"/>
      <c r="FUK9" s="87"/>
      <c r="FUL9" s="87"/>
      <c r="FUM9" s="87"/>
      <c r="FUN9" s="87"/>
      <c r="FUO9" s="87"/>
      <c r="FUP9" s="87"/>
      <c r="FUQ9" s="87"/>
      <c r="FUR9" s="87"/>
      <c r="FUS9" s="87"/>
      <c r="FUT9" s="87"/>
      <c r="FUU9" s="87"/>
      <c r="FUV9" s="87"/>
      <c r="FUW9" s="87"/>
      <c r="FUX9" s="87"/>
      <c r="FUY9" s="87"/>
      <c r="FUZ9" s="87"/>
      <c r="FVA9" s="87"/>
      <c r="FVB9" s="87"/>
      <c r="FVC9" s="87"/>
      <c r="FVD9" s="87"/>
      <c r="FVE9" s="87"/>
      <c r="FVF9" s="87"/>
      <c r="FVG9" s="87"/>
      <c r="FVH9" s="87"/>
      <c r="FVI9" s="87"/>
      <c r="FVJ9" s="87"/>
      <c r="FVK9" s="87"/>
      <c r="FVL9" s="87"/>
      <c r="FVM9" s="87"/>
      <c r="FVN9" s="87"/>
      <c r="FVO9" s="87"/>
      <c r="FVP9" s="87"/>
      <c r="FVQ9" s="87"/>
      <c r="FVR9" s="87"/>
      <c r="FVS9" s="87"/>
      <c r="FVT9" s="87"/>
      <c r="FVU9" s="87"/>
      <c r="FVV9" s="87"/>
      <c r="FVW9" s="87"/>
      <c r="FVX9" s="87"/>
      <c r="FVY9" s="87"/>
      <c r="FVZ9" s="87"/>
      <c r="FWA9" s="87"/>
      <c r="FWB9" s="87"/>
      <c r="FWC9" s="87"/>
      <c r="FWD9" s="87"/>
      <c r="FWE9" s="87"/>
      <c r="FWF9" s="87"/>
      <c r="FWG9" s="87"/>
      <c r="FWH9" s="87"/>
      <c r="FWI9" s="87"/>
      <c r="FWJ9" s="87"/>
      <c r="FWK9" s="87"/>
      <c r="FWL9" s="87"/>
      <c r="FWM9" s="87"/>
      <c r="FWN9" s="87"/>
      <c r="FWO9" s="87"/>
      <c r="FWP9" s="87"/>
      <c r="FWQ9" s="87"/>
      <c r="FWR9" s="87"/>
      <c r="FWS9" s="87"/>
      <c r="FWT9" s="87"/>
      <c r="FWU9" s="87"/>
      <c r="FWV9" s="87"/>
      <c r="FWW9" s="87"/>
      <c r="FWX9" s="87"/>
      <c r="FWY9" s="87"/>
      <c r="FWZ9" s="87"/>
      <c r="FXA9" s="87"/>
      <c r="FXB9" s="87"/>
      <c r="FXC9" s="87"/>
      <c r="FXD9" s="87"/>
      <c r="FXE9" s="87"/>
      <c r="FXF9" s="87"/>
      <c r="FXG9" s="87"/>
      <c r="FXH9" s="87"/>
      <c r="FXI9" s="87"/>
      <c r="FXJ9" s="87"/>
      <c r="FXK9" s="87"/>
      <c r="FXL9" s="87"/>
      <c r="FXM9" s="87"/>
      <c r="FXN9" s="87"/>
      <c r="FXO9" s="87"/>
      <c r="FXP9" s="87"/>
      <c r="FXQ9" s="87"/>
      <c r="FXR9" s="87"/>
      <c r="FXS9" s="87"/>
      <c r="FXT9" s="87"/>
      <c r="FXU9" s="87"/>
      <c r="FXV9" s="87"/>
      <c r="FXW9" s="87"/>
      <c r="FXX9" s="87"/>
      <c r="FXY9" s="87"/>
      <c r="FXZ9" s="87"/>
      <c r="FYA9" s="87"/>
      <c r="FYB9" s="87"/>
      <c r="FYC9" s="87"/>
      <c r="FYD9" s="87"/>
      <c r="FYE9" s="87"/>
      <c r="FYF9" s="87"/>
      <c r="FYG9" s="87"/>
      <c r="FYH9" s="87"/>
      <c r="FYI9" s="87"/>
      <c r="FYJ9" s="87"/>
      <c r="FYK9" s="87"/>
      <c r="FYL9" s="87"/>
      <c r="FYM9" s="87"/>
      <c r="FYN9" s="87"/>
      <c r="FYO9" s="87"/>
      <c r="FYP9" s="87"/>
      <c r="FYQ9" s="87"/>
      <c r="FYR9" s="87"/>
      <c r="FYS9" s="87"/>
      <c r="FYT9" s="87"/>
      <c r="FYU9" s="87"/>
      <c r="FYV9" s="87"/>
      <c r="FYW9" s="87"/>
      <c r="FYX9" s="87"/>
      <c r="FYY9" s="87"/>
      <c r="FYZ9" s="87"/>
      <c r="FZA9" s="87"/>
      <c r="FZB9" s="87"/>
      <c r="FZC9" s="87"/>
      <c r="FZD9" s="87"/>
      <c r="FZE9" s="87"/>
      <c r="FZF9" s="87"/>
      <c r="FZG9" s="87"/>
      <c r="FZH9" s="87"/>
      <c r="FZI9" s="87"/>
      <c r="FZJ9" s="87"/>
      <c r="FZK9" s="87"/>
      <c r="FZL9" s="87"/>
      <c r="FZM9" s="87"/>
      <c r="FZN9" s="87"/>
      <c r="FZO9" s="87"/>
      <c r="FZP9" s="87"/>
      <c r="FZQ9" s="87"/>
      <c r="FZR9" s="87"/>
      <c r="FZS9" s="87"/>
      <c r="FZT9" s="87"/>
      <c r="FZU9" s="87"/>
      <c r="FZV9" s="87"/>
      <c r="FZW9" s="87"/>
      <c r="FZX9" s="87"/>
      <c r="FZY9" s="87"/>
      <c r="FZZ9" s="87"/>
      <c r="GAA9" s="87"/>
      <c r="GAB9" s="87"/>
      <c r="GAC9" s="87"/>
      <c r="GAD9" s="87"/>
      <c r="GAE9" s="87"/>
      <c r="GAF9" s="87"/>
      <c r="GAG9" s="87"/>
      <c r="GAH9" s="87"/>
      <c r="GAI9" s="87"/>
      <c r="GAJ9" s="87"/>
      <c r="GAK9" s="87"/>
      <c r="GAL9" s="87"/>
      <c r="GAM9" s="87"/>
      <c r="GAN9" s="87"/>
      <c r="GAO9" s="87"/>
      <c r="GAP9" s="87"/>
      <c r="GAQ9" s="87"/>
      <c r="GAR9" s="87"/>
      <c r="GAS9" s="87"/>
      <c r="GAT9" s="87"/>
      <c r="GAU9" s="87"/>
      <c r="GAV9" s="87"/>
      <c r="GAW9" s="87"/>
      <c r="GAX9" s="87"/>
      <c r="GAY9" s="87"/>
      <c r="GAZ9" s="87"/>
      <c r="GBA9" s="87"/>
      <c r="GBB9" s="87"/>
      <c r="GBC9" s="87"/>
      <c r="GBD9" s="87"/>
      <c r="GBE9" s="87"/>
      <c r="GBF9" s="87"/>
      <c r="GBG9" s="87"/>
      <c r="GBH9" s="87"/>
      <c r="GBI9" s="87"/>
      <c r="GBJ9" s="87"/>
      <c r="GBK9" s="87"/>
      <c r="GBL9" s="87"/>
      <c r="GBM9" s="87"/>
      <c r="GBN9" s="87"/>
      <c r="GBO9" s="87"/>
      <c r="GBP9" s="87"/>
      <c r="GBQ9" s="87"/>
      <c r="GBR9" s="87"/>
      <c r="GBS9" s="87"/>
      <c r="GBT9" s="87"/>
      <c r="GBU9" s="87"/>
      <c r="GBV9" s="87"/>
      <c r="GBW9" s="87"/>
      <c r="GBX9" s="87"/>
      <c r="GBY9" s="87"/>
      <c r="GBZ9" s="87"/>
      <c r="GCA9" s="87"/>
      <c r="GCB9" s="87"/>
      <c r="GCC9" s="87"/>
      <c r="GCD9" s="87"/>
      <c r="GCE9" s="87"/>
      <c r="GCF9" s="87"/>
      <c r="GCG9" s="87"/>
      <c r="GCH9" s="87"/>
      <c r="GCI9" s="87"/>
      <c r="GCJ9" s="87"/>
      <c r="GCK9" s="87"/>
      <c r="GCL9" s="87"/>
      <c r="GCM9" s="87"/>
      <c r="GCN9" s="87"/>
      <c r="GCO9" s="87"/>
      <c r="GCP9" s="87"/>
      <c r="GCQ9" s="87"/>
      <c r="GCR9" s="87"/>
      <c r="GCS9" s="87"/>
      <c r="GCT9" s="87"/>
      <c r="GCU9" s="87"/>
      <c r="GCV9" s="87"/>
      <c r="GCW9" s="87"/>
      <c r="GCX9" s="87"/>
      <c r="GCY9" s="87"/>
      <c r="GCZ9" s="87"/>
      <c r="GDA9" s="87"/>
      <c r="GDB9" s="87"/>
      <c r="GDC9" s="87"/>
      <c r="GDD9" s="87"/>
      <c r="GDE9" s="87"/>
      <c r="GDF9" s="87"/>
      <c r="GDG9" s="87"/>
      <c r="GDH9" s="87"/>
      <c r="GDI9" s="87"/>
      <c r="GDJ9" s="87"/>
      <c r="GDK9" s="87"/>
      <c r="GDL9" s="87"/>
      <c r="GDM9" s="87"/>
      <c r="GDN9" s="87"/>
      <c r="GDO9" s="87"/>
      <c r="GDP9" s="87"/>
      <c r="GDQ9" s="87"/>
      <c r="GDR9" s="87"/>
      <c r="GDS9" s="87"/>
      <c r="GDT9" s="87"/>
      <c r="GDU9" s="87"/>
      <c r="GDV9" s="87"/>
      <c r="GDW9" s="87"/>
      <c r="GDX9" s="87"/>
      <c r="GDY9" s="87"/>
      <c r="GDZ9" s="87"/>
      <c r="GEA9" s="87"/>
      <c r="GEB9" s="87"/>
      <c r="GEC9" s="87"/>
      <c r="GED9" s="87"/>
      <c r="GEE9" s="87"/>
      <c r="GEF9" s="87"/>
      <c r="GEG9" s="87"/>
      <c r="GEH9" s="87"/>
      <c r="GEI9" s="87"/>
      <c r="GEJ9" s="87"/>
      <c r="GEK9" s="87"/>
      <c r="GEL9" s="87"/>
      <c r="GEM9" s="87"/>
      <c r="GEN9" s="87"/>
      <c r="GEO9" s="87"/>
      <c r="GEP9" s="87"/>
      <c r="GEQ9" s="87"/>
      <c r="GER9" s="87"/>
      <c r="GES9" s="87"/>
      <c r="GET9" s="87"/>
      <c r="GEU9" s="87"/>
      <c r="GEV9" s="87"/>
      <c r="GEW9" s="87"/>
      <c r="GEX9" s="87"/>
      <c r="GEY9" s="87"/>
      <c r="GEZ9" s="87"/>
      <c r="GFA9" s="87"/>
      <c r="GFB9" s="87"/>
      <c r="GFC9" s="87"/>
      <c r="GFD9" s="87"/>
      <c r="GFE9" s="87"/>
      <c r="GFF9" s="87"/>
      <c r="GFG9" s="87"/>
      <c r="GFH9" s="87"/>
      <c r="GFI9" s="87"/>
      <c r="GFJ9" s="87"/>
      <c r="GFK9" s="87"/>
      <c r="GFL9" s="87"/>
      <c r="GFM9" s="87"/>
      <c r="GFN9" s="87"/>
      <c r="GFO9" s="87"/>
      <c r="GFP9" s="87"/>
      <c r="GFQ9" s="87"/>
      <c r="GFR9" s="87"/>
      <c r="GFS9" s="87"/>
      <c r="GFT9" s="87"/>
      <c r="GFU9" s="87"/>
      <c r="GFV9" s="87"/>
      <c r="GFW9" s="87"/>
      <c r="GFX9" s="87"/>
      <c r="GFY9" s="87"/>
      <c r="GFZ9" s="87"/>
      <c r="GGA9" s="87"/>
      <c r="GGB9" s="87"/>
      <c r="GGC9" s="87"/>
      <c r="GGD9" s="87"/>
      <c r="GGE9" s="87"/>
      <c r="GGF9" s="87"/>
      <c r="GGG9" s="87"/>
      <c r="GGH9" s="87"/>
      <c r="GGI9" s="87"/>
      <c r="GGJ9" s="87"/>
      <c r="GGK9" s="87"/>
      <c r="GGL9" s="87"/>
      <c r="GGM9" s="87"/>
      <c r="GGN9" s="87"/>
      <c r="GGO9" s="87"/>
      <c r="GGP9" s="87"/>
      <c r="GGQ9" s="87"/>
      <c r="GGR9" s="87"/>
      <c r="GGS9" s="87"/>
      <c r="GGT9" s="87"/>
      <c r="GGU9" s="87"/>
      <c r="GGV9" s="87"/>
      <c r="GGW9" s="87"/>
      <c r="GGX9" s="87"/>
      <c r="GGY9" s="87"/>
      <c r="GGZ9" s="87"/>
      <c r="GHA9" s="87"/>
      <c r="GHB9" s="87"/>
      <c r="GHC9" s="87"/>
      <c r="GHD9" s="87"/>
      <c r="GHE9" s="87"/>
      <c r="GHF9" s="87"/>
      <c r="GHG9" s="87"/>
      <c r="GHH9" s="87"/>
      <c r="GHI9" s="87"/>
      <c r="GHJ9" s="87"/>
      <c r="GHK9" s="87"/>
      <c r="GHL9" s="87"/>
      <c r="GHM9" s="87"/>
      <c r="GHN9" s="87"/>
      <c r="GHO9" s="87"/>
      <c r="GHP9" s="87"/>
      <c r="GHQ9" s="87"/>
      <c r="GHR9" s="87"/>
      <c r="GHS9" s="87"/>
      <c r="GHT9" s="87"/>
      <c r="GHU9" s="87"/>
      <c r="GHV9" s="87"/>
      <c r="GHW9" s="87"/>
      <c r="GHX9" s="87"/>
      <c r="GHY9" s="87"/>
      <c r="GHZ9" s="87"/>
      <c r="GIA9" s="87"/>
      <c r="GIB9" s="87"/>
      <c r="GIC9" s="87"/>
      <c r="GID9" s="87"/>
      <c r="GIE9" s="87"/>
      <c r="GIF9" s="87"/>
      <c r="GIG9" s="87"/>
      <c r="GIH9" s="87"/>
      <c r="GII9" s="87"/>
      <c r="GIJ9" s="87"/>
      <c r="GIK9" s="87"/>
      <c r="GIL9" s="87"/>
      <c r="GIM9" s="87"/>
      <c r="GIN9" s="87"/>
      <c r="GIO9" s="87"/>
      <c r="GIP9" s="87"/>
      <c r="GIQ9" s="87"/>
      <c r="GIR9" s="87"/>
      <c r="GIS9" s="87"/>
      <c r="GIT9" s="87"/>
      <c r="GIU9" s="87"/>
      <c r="GIV9" s="87"/>
      <c r="GIW9" s="87"/>
      <c r="GIX9" s="87"/>
      <c r="GIY9" s="87"/>
      <c r="GIZ9" s="87"/>
      <c r="GJA9" s="87"/>
      <c r="GJB9" s="87"/>
      <c r="GJC9" s="87"/>
      <c r="GJD9" s="87"/>
      <c r="GJE9" s="87"/>
      <c r="GJF9" s="87"/>
      <c r="GJG9" s="87"/>
      <c r="GJH9" s="87"/>
      <c r="GJI9" s="87"/>
      <c r="GJJ9" s="87"/>
      <c r="GJK9" s="87"/>
      <c r="GJL9" s="87"/>
      <c r="GJM9" s="87"/>
      <c r="GJN9" s="87"/>
      <c r="GJO9" s="87"/>
      <c r="GJP9" s="87"/>
      <c r="GJQ9" s="87"/>
      <c r="GJR9" s="87"/>
      <c r="GJS9" s="87"/>
      <c r="GJT9" s="87"/>
      <c r="GJU9" s="87"/>
      <c r="GJV9" s="87"/>
      <c r="GJW9" s="87"/>
      <c r="GJX9" s="87"/>
      <c r="GJY9" s="87"/>
      <c r="GJZ9" s="87"/>
      <c r="GKA9" s="87"/>
      <c r="GKB9" s="87"/>
      <c r="GKC9" s="87"/>
      <c r="GKD9" s="87"/>
      <c r="GKE9" s="87"/>
      <c r="GKF9" s="87"/>
      <c r="GKG9" s="87"/>
      <c r="GKH9" s="87"/>
      <c r="GKI9" s="87"/>
      <c r="GKJ9" s="87"/>
      <c r="GKK9" s="87"/>
      <c r="GKL9" s="87"/>
      <c r="GKM9" s="87"/>
      <c r="GKN9" s="87"/>
      <c r="GKO9" s="87"/>
      <c r="GKP9" s="87"/>
      <c r="GKQ9" s="87"/>
      <c r="GKR9" s="87"/>
      <c r="GKS9" s="87"/>
      <c r="GKT9" s="87"/>
      <c r="GKU9" s="87"/>
      <c r="GKV9" s="87"/>
      <c r="GKW9" s="87"/>
      <c r="GKX9" s="87"/>
      <c r="GKY9" s="87"/>
      <c r="GKZ9" s="87"/>
      <c r="GLA9" s="87"/>
      <c r="GLB9" s="87"/>
      <c r="GLC9" s="87"/>
      <c r="GLD9" s="87"/>
      <c r="GLE9" s="87"/>
      <c r="GLF9" s="87"/>
      <c r="GLG9" s="87"/>
      <c r="GLH9" s="87"/>
      <c r="GLI9" s="87"/>
      <c r="GLJ9" s="87"/>
      <c r="GLK9" s="87"/>
      <c r="GLL9" s="87"/>
      <c r="GLM9" s="87"/>
      <c r="GLN9" s="87"/>
      <c r="GLO9" s="87"/>
      <c r="GLP9" s="87"/>
      <c r="GLQ9" s="87"/>
      <c r="GLR9" s="87"/>
      <c r="GLS9" s="87"/>
      <c r="GLT9" s="87"/>
      <c r="GLU9" s="87"/>
      <c r="GLV9" s="87"/>
      <c r="GLW9" s="87"/>
      <c r="GLX9" s="87"/>
      <c r="GLY9" s="87"/>
      <c r="GLZ9" s="87"/>
      <c r="GMA9" s="87"/>
      <c r="GMB9" s="87"/>
      <c r="GMC9" s="87"/>
      <c r="GMD9" s="87"/>
      <c r="GME9" s="87"/>
      <c r="GMF9" s="87"/>
      <c r="GMG9" s="87"/>
      <c r="GMH9" s="87"/>
      <c r="GMI9" s="87"/>
      <c r="GMJ9" s="87"/>
      <c r="GMK9" s="87"/>
      <c r="GML9" s="87"/>
      <c r="GMM9" s="87"/>
      <c r="GMN9" s="87"/>
      <c r="GMO9" s="87"/>
      <c r="GMP9" s="87"/>
      <c r="GMQ9" s="87"/>
      <c r="GMR9" s="87"/>
      <c r="GMS9" s="87"/>
      <c r="GMT9" s="87"/>
      <c r="GMU9" s="87"/>
      <c r="GMV9" s="87"/>
      <c r="GMW9" s="87"/>
      <c r="GMX9" s="87"/>
      <c r="GMY9" s="87"/>
      <c r="GMZ9" s="87"/>
      <c r="GNA9" s="87"/>
      <c r="GNB9" s="87"/>
      <c r="GNC9" s="87"/>
      <c r="GND9" s="87"/>
      <c r="GNE9" s="87"/>
      <c r="GNF9" s="87"/>
      <c r="GNG9" s="87"/>
      <c r="GNH9" s="87"/>
      <c r="GNI9" s="87"/>
      <c r="GNJ9" s="87"/>
      <c r="GNK9" s="87"/>
      <c r="GNL9" s="87"/>
      <c r="GNM9" s="87"/>
      <c r="GNN9" s="87"/>
      <c r="GNO9" s="87"/>
      <c r="GNP9" s="87"/>
      <c r="GNQ9" s="87"/>
      <c r="GNR9" s="87"/>
      <c r="GNS9" s="87"/>
      <c r="GNT9" s="87"/>
      <c r="GNU9" s="87"/>
      <c r="GNV9" s="87"/>
      <c r="GNW9" s="87"/>
      <c r="GNX9" s="87"/>
      <c r="GNY9" s="87"/>
      <c r="GNZ9" s="87"/>
      <c r="GOA9" s="87"/>
      <c r="GOB9" s="87"/>
      <c r="GOC9" s="87"/>
      <c r="GOD9" s="87"/>
      <c r="GOE9" s="87"/>
      <c r="GOF9" s="87"/>
      <c r="GOG9" s="87"/>
      <c r="GOH9" s="87"/>
      <c r="GOI9" s="87"/>
      <c r="GOJ9" s="87"/>
      <c r="GOK9" s="87"/>
      <c r="GOL9" s="87"/>
      <c r="GOM9" s="87"/>
      <c r="GON9" s="87"/>
      <c r="GOO9" s="87"/>
      <c r="GOP9" s="87"/>
      <c r="GOQ9" s="87"/>
      <c r="GOR9" s="87"/>
      <c r="GOS9" s="87"/>
      <c r="GOT9" s="87"/>
      <c r="GOU9" s="87"/>
      <c r="GOV9" s="87"/>
      <c r="GOW9" s="87"/>
      <c r="GOX9" s="87"/>
      <c r="GOY9" s="87"/>
      <c r="GOZ9" s="87"/>
      <c r="GPA9" s="87"/>
      <c r="GPB9" s="87"/>
      <c r="GPC9" s="87"/>
      <c r="GPD9" s="87"/>
      <c r="GPE9" s="87"/>
      <c r="GPF9" s="87"/>
      <c r="GPG9" s="87"/>
      <c r="GPH9" s="87"/>
      <c r="GPI9" s="87"/>
      <c r="GPJ9" s="87"/>
      <c r="GPK9" s="87"/>
      <c r="GPL9" s="87"/>
      <c r="GPM9" s="87"/>
      <c r="GPN9" s="87"/>
      <c r="GPO9" s="87"/>
      <c r="GPP9" s="87"/>
      <c r="GPQ9" s="87"/>
      <c r="GPR9" s="87"/>
      <c r="GPS9" s="87"/>
      <c r="GPT9" s="87"/>
      <c r="GPU9" s="87"/>
      <c r="GPV9" s="87"/>
      <c r="GPW9" s="87"/>
      <c r="GPX9" s="87"/>
      <c r="GPY9" s="87"/>
      <c r="GPZ9" s="87"/>
      <c r="GQA9" s="87"/>
      <c r="GQB9" s="87"/>
      <c r="GQC9" s="87"/>
      <c r="GQD9" s="87"/>
      <c r="GQE9" s="87"/>
      <c r="GQF9" s="87"/>
      <c r="GQG9" s="87"/>
      <c r="GQH9" s="87"/>
      <c r="GQI9" s="87"/>
      <c r="GQJ9" s="87"/>
      <c r="GQK9" s="87"/>
      <c r="GQL9" s="87"/>
      <c r="GQM9" s="87"/>
      <c r="GQN9" s="87"/>
      <c r="GQO9" s="87"/>
      <c r="GQP9" s="87"/>
      <c r="GQQ9" s="87"/>
      <c r="GQR9" s="87"/>
      <c r="GQS9" s="87"/>
      <c r="GQT9" s="87"/>
      <c r="GQU9" s="87"/>
      <c r="GQV9" s="87"/>
      <c r="GQW9" s="87"/>
      <c r="GQX9" s="87"/>
      <c r="GQY9" s="87"/>
      <c r="GQZ9" s="87"/>
      <c r="GRA9" s="87"/>
      <c r="GRB9" s="87"/>
      <c r="GRC9" s="87"/>
      <c r="GRD9" s="87"/>
      <c r="GRE9" s="87"/>
      <c r="GRF9" s="87"/>
      <c r="GRG9" s="87"/>
      <c r="GRH9" s="87"/>
      <c r="GRI9" s="87"/>
      <c r="GRJ9" s="87"/>
      <c r="GRK9" s="87"/>
      <c r="GRL9" s="87"/>
      <c r="GRM9" s="87"/>
      <c r="GRN9" s="87"/>
      <c r="GRO9" s="87"/>
      <c r="GRP9" s="87"/>
      <c r="GRQ9" s="87"/>
      <c r="GRR9" s="87"/>
      <c r="GRS9" s="87"/>
      <c r="GRT9" s="87"/>
      <c r="GRU9" s="87"/>
      <c r="GRV9" s="87"/>
      <c r="GRW9" s="87"/>
      <c r="GRX9" s="87"/>
      <c r="GRY9" s="87"/>
      <c r="GRZ9" s="87"/>
      <c r="GSA9" s="87"/>
      <c r="GSB9" s="87"/>
      <c r="GSC9" s="87"/>
      <c r="GSD9" s="87"/>
      <c r="GSE9" s="87"/>
      <c r="GSF9" s="87"/>
      <c r="GSG9" s="87"/>
      <c r="GSH9" s="87"/>
      <c r="GSI9" s="87"/>
      <c r="GSJ9" s="87"/>
      <c r="GSK9" s="87"/>
      <c r="GSL9" s="87"/>
      <c r="GSM9" s="87"/>
      <c r="GSN9" s="87"/>
      <c r="GSO9" s="87"/>
      <c r="GSP9" s="87"/>
      <c r="GSQ9" s="87"/>
      <c r="GSR9" s="87"/>
      <c r="GSS9" s="87"/>
      <c r="GST9" s="87"/>
      <c r="GSU9" s="87"/>
      <c r="GSV9" s="87"/>
      <c r="GSW9" s="87"/>
      <c r="GSX9" s="87"/>
      <c r="GSY9" s="87"/>
      <c r="GSZ9" s="87"/>
      <c r="GTA9" s="87"/>
      <c r="GTB9" s="87"/>
      <c r="GTC9" s="87"/>
      <c r="GTD9" s="87"/>
      <c r="GTE9" s="87"/>
      <c r="GTF9" s="87"/>
      <c r="GTG9" s="87"/>
      <c r="GTH9" s="87"/>
      <c r="GTI9" s="87"/>
      <c r="GTJ9" s="87"/>
      <c r="GTK9" s="87"/>
      <c r="GTL9" s="87"/>
      <c r="GTM9" s="87"/>
      <c r="GTN9" s="87"/>
      <c r="GTO9" s="87"/>
      <c r="GTP9" s="87"/>
      <c r="GTQ9" s="87"/>
      <c r="GTR9" s="87"/>
      <c r="GTS9" s="87"/>
      <c r="GTT9" s="87"/>
      <c r="GTU9" s="87"/>
      <c r="GTV9" s="87"/>
      <c r="GTW9" s="87"/>
      <c r="GTX9" s="87"/>
      <c r="GTY9" s="87"/>
      <c r="GTZ9" s="87"/>
      <c r="GUA9" s="87"/>
      <c r="GUB9" s="87"/>
      <c r="GUC9" s="87"/>
      <c r="GUD9" s="87"/>
      <c r="GUE9" s="87"/>
      <c r="GUF9" s="87"/>
      <c r="GUG9" s="87"/>
      <c r="GUH9" s="87"/>
      <c r="GUI9" s="87"/>
      <c r="GUJ9" s="87"/>
      <c r="GUK9" s="87"/>
      <c r="GUL9" s="87"/>
      <c r="GUM9" s="87"/>
      <c r="GUN9" s="87"/>
      <c r="GUO9" s="87"/>
      <c r="GUP9" s="87"/>
      <c r="GUQ9" s="87"/>
      <c r="GUR9" s="87"/>
      <c r="GUS9" s="87"/>
      <c r="GUT9" s="87"/>
      <c r="GUU9" s="87"/>
      <c r="GUV9" s="87"/>
      <c r="GUW9" s="87"/>
      <c r="GUX9" s="87"/>
      <c r="GUY9" s="87"/>
      <c r="GUZ9" s="87"/>
      <c r="GVA9" s="87"/>
      <c r="GVB9" s="87"/>
      <c r="GVC9" s="87"/>
      <c r="GVD9" s="87"/>
      <c r="GVE9" s="87"/>
      <c r="GVF9" s="87"/>
      <c r="GVG9" s="87"/>
      <c r="GVH9" s="87"/>
      <c r="GVI9" s="87"/>
      <c r="GVJ9" s="87"/>
      <c r="GVK9" s="87"/>
      <c r="GVL9" s="87"/>
      <c r="GVM9" s="87"/>
      <c r="GVN9" s="87"/>
      <c r="GVO9" s="87"/>
      <c r="GVP9" s="87"/>
      <c r="GVQ9" s="87"/>
      <c r="GVR9" s="87"/>
      <c r="GVS9" s="87"/>
      <c r="GVT9" s="87"/>
      <c r="GVU9" s="87"/>
      <c r="GVV9" s="87"/>
      <c r="GVW9" s="87"/>
      <c r="GVX9" s="87"/>
      <c r="GVY9" s="87"/>
      <c r="GVZ9" s="87"/>
      <c r="GWA9" s="87"/>
      <c r="GWB9" s="87"/>
      <c r="GWC9" s="87"/>
      <c r="GWD9" s="87"/>
      <c r="GWE9" s="87"/>
      <c r="GWF9" s="87"/>
      <c r="GWG9" s="87"/>
      <c r="GWH9" s="87"/>
      <c r="GWI9" s="87"/>
      <c r="GWJ9" s="87"/>
      <c r="GWK9" s="87"/>
      <c r="GWL9" s="87"/>
      <c r="GWM9" s="87"/>
      <c r="GWN9" s="87"/>
      <c r="GWO9" s="87"/>
      <c r="GWP9" s="87"/>
      <c r="GWQ9" s="87"/>
      <c r="GWR9" s="87"/>
      <c r="GWS9" s="87"/>
      <c r="GWT9" s="87"/>
      <c r="GWU9" s="87"/>
      <c r="GWV9" s="87"/>
      <c r="GWW9" s="87"/>
      <c r="GWX9" s="87"/>
      <c r="GWY9" s="87"/>
      <c r="GWZ9" s="87"/>
      <c r="GXA9" s="87"/>
      <c r="GXB9" s="87"/>
      <c r="GXC9" s="87"/>
      <c r="GXD9" s="87"/>
      <c r="GXE9" s="87"/>
      <c r="GXF9" s="87"/>
      <c r="GXG9" s="87"/>
      <c r="GXH9" s="87"/>
      <c r="GXI9" s="87"/>
      <c r="GXJ9" s="87"/>
      <c r="GXK9" s="87"/>
      <c r="GXL9" s="87"/>
      <c r="GXM9" s="87"/>
      <c r="GXN9" s="87"/>
      <c r="GXO9" s="87"/>
      <c r="GXP9" s="87"/>
      <c r="GXQ9" s="87"/>
      <c r="GXR9" s="87"/>
      <c r="GXS9" s="87"/>
      <c r="GXT9" s="87"/>
      <c r="GXU9" s="87"/>
      <c r="GXV9" s="87"/>
      <c r="GXW9" s="87"/>
      <c r="GXX9" s="87"/>
      <c r="GXY9" s="87"/>
      <c r="GXZ9" s="87"/>
      <c r="GYA9" s="87"/>
      <c r="GYB9" s="87"/>
      <c r="GYC9" s="87"/>
      <c r="GYD9" s="87"/>
      <c r="GYE9" s="87"/>
      <c r="GYF9" s="87"/>
      <c r="GYG9" s="87"/>
      <c r="GYH9" s="87"/>
      <c r="GYI9" s="87"/>
      <c r="GYJ9" s="87"/>
      <c r="GYK9" s="87"/>
      <c r="GYL9" s="87"/>
      <c r="GYM9" s="87"/>
      <c r="GYN9" s="87"/>
      <c r="GYO9" s="87"/>
      <c r="GYP9" s="87"/>
      <c r="GYQ9" s="87"/>
      <c r="GYR9" s="87"/>
      <c r="GYS9" s="87"/>
      <c r="GYT9" s="87"/>
      <c r="GYU9" s="87"/>
      <c r="GYV9" s="87"/>
      <c r="GYW9" s="87"/>
      <c r="GYX9" s="87"/>
      <c r="GYY9" s="87"/>
      <c r="GYZ9" s="87"/>
      <c r="GZA9" s="87"/>
      <c r="GZB9" s="87"/>
      <c r="GZC9" s="87"/>
      <c r="GZD9" s="87"/>
      <c r="GZE9" s="87"/>
      <c r="GZF9" s="87"/>
      <c r="GZG9" s="87"/>
      <c r="GZH9" s="87"/>
      <c r="GZI9" s="87"/>
      <c r="GZJ9" s="87"/>
      <c r="GZK9" s="87"/>
      <c r="GZL9" s="87"/>
      <c r="GZM9" s="87"/>
      <c r="GZN9" s="87"/>
      <c r="GZO9" s="87"/>
      <c r="GZP9" s="87"/>
      <c r="GZQ9" s="87"/>
      <c r="GZR9" s="87"/>
      <c r="GZS9" s="87"/>
      <c r="GZT9" s="87"/>
      <c r="GZU9" s="87"/>
      <c r="GZV9" s="87"/>
      <c r="GZW9" s="87"/>
      <c r="GZX9" s="87"/>
      <c r="GZY9" s="87"/>
      <c r="GZZ9" s="87"/>
      <c r="HAA9" s="87"/>
      <c r="HAB9" s="87"/>
      <c r="HAC9" s="87"/>
      <c r="HAD9" s="87"/>
      <c r="HAE9" s="87"/>
      <c r="HAF9" s="87"/>
      <c r="HAG9" s="87"/>
      <c r="HAH9" s="87"/>
      <c r="HAI9" s="87"/>
      <c r="HAJ9" s="87"/>
      <c r="HAK9" s="87"/>
      <c r="HAL9" s="87"/>
      <c r="HAM9" s="87"/>
      <c r="HAN9" s="87"/>
      <c r="HAO9" s="87"/>
      <c r="HAP9" s="87"/>
      <c r="HAQ9" s="87"/>
      <c r="HAR9" s="87"/>
      <c r="HAS9" s="87"/>
      <c r="HAT9" s="87"/>
      <c r="HAU9" s="87"/>
      <c r="HAV9" s="87"/>
      <c r="HAW9" s="87"/>
      <c r="HAX9" s="87"/>
      <c r="HAY9" s="87"/>
      <c r="HAZ9" s="87"/>
      <c r="HBA9" s="87"/>
      <c r="HBB9" s="87"/>
      <c r="HBC9" s="87"/>
      <c r="HBD9" s="87"/>
      <c r="HBE9" s="87"/>
      <c r="HBF9" s="87"/>
      <c r="HBG9" s="87"/>
      <c r="HBH9" s="87"/>
      <c r="HBI9" s="87"/>
      <c r="HBJ9" s="87"/>
      <c r="HBK9" s="87"/>
      <c r="HBL9" s="87"/>
      <c r="HBM9" s="87"/>
      <c r="HBN9" s="87"/>
      <c r="HBO9" s="87"/>
      <c r="HBP9" s="87"/>
      <c r="HBQ9" s="87"/>
      <c r="HBR9" s="87"/>
      <c r="HBS9" s="87"/>
      <c r="HBT9" s="87"/>
      <c r="HBU9" s="87"/>
      <c r="HBV9" s="87"/>
      <c r="HBW9" s="87"/>
      <c r="HBX9" s="87"/>
      <c r="HBY9" s="87"/>
      <c r="HBZ9" s="87"/>
      <c r="HCA9" s="87"/>
      <c r="HCB9" s="87"/>
      <c r="HCC9" s="87"/>
      <c r="HCD9" s="87"/>
      <c r="HCE9" s="87"/>
      <c r="HCF9" s="87"/>
      <c r="HCG9" s="87"/>
      <c r="HCH9" s="87"/>
      <c r="HCI9" s="87"/>
      <c r="HCJ9" s="87"/>
      <c r="HCK9" s="87"/>
      <c r="HCL9" s="87"/>
      <c r="HCM9" s="87"/>
      <c r="HCN9" s="87"/>
      <c r="HCO9" s="87"/>
      <c r="HCP9" s="87"/>
      <c r="HCQ9" s="87"/>
      <c r="HCR9" s="87"/>
      <c r="HCS9" s="87"/>
      <c r="HCT9" s="87"/>
      <c r="HCU9" s="87"/>
      <c r="HCV9" s="87"/>
      <c r="HCW9" s="87"/>
      <c r="HCX9" s="87"/>
      <c r="HCY9" s="87"/>
      <c r="HCZ9" s="87"/>
      <c r="HDA9" s="87"/>
      <c r="HDB9" s="87"/>
      <c r="HDC9" s="87"/>
      <c r="HDD9" s="87"/>
      <c r="HDE9" s="87"/>
      <c r="HDF9" s="87"/>
      <c r="HDG9" s="87"/>
      <c r="HDH9" s="87"/>
      <c r="HDI9" s="87"/>
      <c r="HDJ9" s="87"/>
      <c r="HDK9" s="87"/>
      <c r="HDL9" s="87"/>
      <c r="HDM9" s="87"/>
      <c r="HDN9" s="87"/>
      <c r="HDO9" s="87"/>
      <c r="HDP9" s="87"/>
      <c r="HDQ9" s="87"/>
      <c r="HDR9" s="87"/>
      <c r="HDS9" s="87"/>
      <c r="HDT9" s="87"/>
      <c r="HDU9" s="87"/>
      <c r="HDV9" s="87"/>
      <c r="HDW9" s="87"/>
      <c r="HDX9" s="87"/>
      <c r="HDY9" s="87"/>
      <c r="HDZ9" s="87"/>
      <c r="HEA9" s="87"/>
      <c r="HEB9" s="87"/>
      <c r="HEC9" s="87"/>
      <c r="HED9" s="87"/>
      <c r="HEE9" s="87"/>
      <c r="HEF9" s="87"/>
      <c r="HEG9" s="87"/>
      <c r="HEH9" s="87"/>
      <c r="HEI9" s="87"/>
      <c r="HEJ9" s="87"/>
      <c r="HEK9" s="87"/>
      <c r="HEL9" s="87"/>
      <c r="HEM9" s="87"/>
      <c r="HEN9" s="87"/>
      <c r="HEO9" s="87"/>
      <c r="HEP9" s="87"/>
      <c r="HEQ9" s="87"/>
      <c r="HER9" s="87"/>
      <c r="HES9" s="87"/>
      <c r="HET9" s="87"/>
      <c r="HEU9" s="87"/>
      <c r="HEV9" s="87"/>
      <c r="HEW9" s="87"/>
      <c r="HEX9" s="87"/>
      <c r="HEY9" s="87"/>
      <c r="HEZ9" s="87"/>
      <c r="HFA9" s="87"/>
      <c r="HFB9" s="87"/>
      <c r="HFC9" s="87"/>
      <c r="HFD9" s="87"/>
      <c r="HFE9" s="87"/>
      <c r="HFF9" s="87"/>
      <c r="HFG9" s="87"/>
      <c r="HFH9" s="87"/>
      <c r="HFI9" s="87"/>
      <c r="HFJ9" s="87"/>
      <c r="HFK9" s="87"/>
      <c r="HFL9" s="87"/>
      <c r="HFM9" s="87"/>
      <c r="HFN9" s="87"/>
      <c r="HFO9" s="87"/>
      <c r="HFP9" s="87"/>
      <c r="HFQ9" s="87"/>
      <c r="HFR9" s="87"/>
      <c r="HFS9" s="87"/>
      <c r="HFT9" s="87"/>
      <c r="HFU9" s="87"/>
      <c r="HFV9" s="87"/>
      <c r="HFW9" s="87"/>
      <c r="HFX9" s="87"/>
      <c r="HFY9" s="87"/>
      <c r="HFZ9" s="87"/>
      <c r="HGA9" s="87"/>
      <c r="HGB9" s="87"/>
      <c r="HGC9" s="87"/>
      <c r="HGD9" s="87"/>
      <c r="HGE9" s="87"/>
      <c r="HGF9" s="87"/>
      <c r="HGG9" s="87"/>
      <c r="HGH9" s="87"/>
      <c r="HGI9" s="87"/>
      <c r="HGJ9" s="87"/>
      <c r="HGK9" s="87"/>
      <c r="HGL9" s="87"/>
      <c r="HGM9" s="87"/>
      <c r="HGN9" s="87"/>
      <c r="HGO9" s="87"/>
      <c r="HGP9" s="87"/>
      <c r="HGQ9" s="87"/>
      <c r="HGR9" s="87"/>
      <c r="HGS9" s="87"/>
      <c r="HGT9" s="87"/>
      <c r="HGU9" s="87"/>
      <c r="HGV9" s="87"/>
      <c r="HGW9" s="87"/>
      <c r="HGX9" s="87"/>
      <c r="HGY9" s="87"/>
      <c r="HGZ9" s="87"/>
      <c r="HHA9" s="87"/>
      <c r="HHB9" s="87"/>
      <c r="HHC9" s="87"/>
      <c r="HHD9" s="87"/>
      <c r="HHE9" s="87"/>
      <c r="HHF9" s="87"/>
      <c r="HHG9" s="87"/>
      <c r="HHH9" s="87"/>
      <c r="HHI9" s="87"/>
      <c r="HHJ9" s="87"/>
      <c r="HHK9" s="87"/>
      <c r="HHL9" s="87"/>
      <c r="HHM9" s="87"/>
      <c r="HHN9" s="87"/>
      <c r="HHO9" s="87"/>
      <c r="HHP9" s="87"/>
      <c r="HHQ9" s="87"/>
      <c r="HHR9" s="87"/>
      <c r="HHS9" s="87"/>
      <c r="HHT9" s="87"/>
      <c r="HHU9" s="87"/>
      <c r="HHV9" s="87"/>
      <c r="HHW9" s="87"/>
      <c r="HHX9" s="87"/>
      <c r="HHY9" s="87"/>
      <c r="HHZ9" s="87"/>
      <c r="HIA9" s="87"/>
      <c r="HIB9" s="87"/>
      <c r="HIC9" s="87"/>
      <c r="HID9" s="87"/>
      <c r="HIE9" s="87"/>
      <c r="HIF9" s="87"/>
      <c r="HIG9" s="87"/>
      <c r="HIH9" s="87"/>
      <c r="HII9" s="87"/>
      <c r="HIJ9" s="87"/>
      <c r="HIK9" s="87"/>
      <c r="HIL9" s="87"/>
      <c r="HIM9" s="87"/>
      <c r="HIN9" s="87"/>
      <c r="HIO9" s="87"/>
      <c r="HIP9" s="87"/>
      <c r="HIQ9" s="87"/>
      <c r="HIR9" s="87"/>
      <c r="HIS9" s="87"/>
      <c r="HIT9" s="87"/>
      <c r="HIU9" s="87"/>
      <c r="HIV9" s="87"/>
      <c r="HIW9" s="87"/>
      <c r="HIX9" s="87"/>
      <c r="HIY9" s="87"/>
      <c r="HIZ9" s="87"/>
      <c r="HJA9" s="87"/>
      <c r="HJB9" s="87"/>
      <c r="HJC9" s="87"/>
      <c r="HJD9" s="87"/>
      <c r="HJE9" s="87"/>
      <c r="HJF9" s="87"/>
      <c r="HJG9" s="87"/>
      <c r="HJH9" s="87"/>
      <c r="HJI9" s="87"/>
      <c r="HJJ9" s="87"/>
      <c r="HJK9" s="87"/>
      <c r="HJL9" s="87"/>
      <c r="HJM9" s="87"/>
      <c r="HJN9" s="87"/>
      <c r="HJO9" s="87"/>
      <c r="HJP9" s="87"/>
      <c r="HJQ9" s="87"/>
      <c r="HJR9" s="87"/>
      <c r="HJS9" s="87"/>
      <c r="HJT9" s="87"/>
      <c r="HJU9" s="87"/>
      <c r="HJV9" s="87"/>
      <c r="HJW9" s="87"/>
      <c r="HJX9" s="87"/>
      <c r="HJY9" s="87"/>
      <c r="HJZ9" s="87"/>
      <c r="HKA9" s="87"/>
      <c r="HKB9" s="87"/>
      <c r="HKC9" s="87"/>
      <c r="HKD9" s="87"/>
      <c r="HKE9" s="87"/>
      <c r="HKF9" s="87"/>
      <c r="HKG9" s="87"/>
      <c r="HKH9" s="87"/>
      <c r="HKI9" s="87"/>
      <c r="HKJ9" s="87"/>
      <c r="HKK9" s="87"/>
      <c r="HKL9" s="87"/>
      <c r="HKM9" s="87"/>
      <c r="HKN9" s="87"/>
      <c r="HKO9" s="87"/>
      <c r="HKP9" s="87"/>
      <c r="HKQ9" s="87"/>
      <c r="HKR9" s="87"/>
      <c r="HKS9" s="87"/>
      <c r="HKT9" s="87"/>
      <c r="HKU9" s="87"/>
      <c r="HKV9" s="87"/>
      <c r="HKW9" s="87"/>
      <c r="HKX9" s="87"/>
      <c r="HKY9" s="87"/>
      <c r="HKZ9" s="87"/>
      <c r="HLA9" s="87"/>
      <c r="HLB9" s="87"/>
      <c r="HLC9" s="87"/>
      <c r="HLD9" s="87"/>
      <c r="HLE9" s="87"/>
      <c r="HLF9" s="87"/>
      <c r="HLG9" s="87"/>
      <c r="HLH9" s="87"/>
      <c r="HLI9" s="87"/>
      <c r="HLJ9" s="87"/>
      <c r="HLK9" s="87"/>
      <c r="HLL9" s="87"/>
      <c r="HLM9" s="87"/>
      <c r="HLN9" s="87"/>
      <c r="HLO9" s="87"/>
      <c r="HLP9" s="87"/>
      <c r="HLQ9" s="87"/>
      <c r="HLR9" s="87"/>
      <c r="HLS9" s="87"/>
      <c r="HLT9" s="87"/>
      <c r="HLU9" s="87"/>
      <c r="HLV9" s="87"/>
      <c r="HLW9" s="87"/>
      <c r="HLX9" s="87"/>
      <c r="HLY9" s="87"/>
      <c r="HLZ9" s="87"/>
      <c r="HMA9" s="87"/>
      <c r="HMB9" s="87"/>
      <c r="HMC9" s="87"/>
      <c r="HMD9" s="87"/>
      <c r="HME9" s="87"/>
      <c r="HMF9" s="87"/>
      <c r="HMG9" s="87"/>
      <c r="HMH9" s="87"/>
      <c r="HMI9" s="87"/>
      <c r="HMJ9" s="87"/>
      <c r="HMK9" s="87"/>
      <c r="HML9" s="87"/>
      <c r="HMM9" s="87"/>
      <c r="HMN9" s="87"/>
      <c r="HMO9" s="87"/>
      <c r="HMP9" s="87"/>
      <c r="HMQ9" s="87"/>
      <c r="HMR9" s="87"/>
      <c r="HMS9" s="87"/>
      <c r="HMT9" s="87"/>
      <c r="HMU9" s="87"/>
      <c r="HMV9" s="87"/>
      <c r="HMW9" s="87"/>
      <c r="HMX9" s="87"/>
      <c r="HMY9" s="87"/>
      <c r="HMZ9" s="87"/>
      <c r="HNA9" s="87"/>
      <c r="HNB9" s="87"/>
      <c r="HNC9" s="87"/>
      <c r="HND9" s="87"/>
      <c r="HNE9" s="87"/>
      <c r="HNF9" s="87"/>
      <c r="HNG9" s="87"/>
      <c r="HNH9" s="87"/>
      <c r="HNI9" s="87"/>
      <c r="HNJ9" s="87"/>
      <c r="HNK9" s="87"/>
      <c r="HNL9" s="87"/>
      <c r="HNM9" s="87"/>
      <c r="HNN9" s="87"/>
      <c r="HNO9" s="87"/>
      <c r="HNP9" s="87"/>
      <c r="HNQ9" s="87"/>
      <c r="HNR9" s="87"/>
      <c r="HNS9" s="87"/>
      <c r="HNT9" s="87"/>
      <c r="HNU9" s="87"/>
      <c r="HNV9" s="87"/>
      <c r="HNW9" s="87"/>
      <c r="HNX9" s="87"/>
      <c r="HNY9" s="87"/>
      <c r="HNZ9" s="87"/>
      <c r="HOA9" s="87"/>
      <c r="HOB9" s="87"/>
      <c r="HOC9" s="87"/>
      <c r="HOD9" s="87"/>
      <c r="HOE9" s="87"/>
      <c r="HOF9" s="87"/>
      <c r="HOG9" s="87"/>
      <c r="HOH9" s="87"/>
      <c r="HOI9" s="87"/>
      <c r="HOJ9" s="87"/>
      <c r="HOK9" s="87"/>
      <c r="HOL9" s="87"/>
      <c r="HOM9" s="87"/>
      <c r="HON9" s="87"/>
      <c r="HOO9" s="87"/>
      <c r="HOP9" s="87"/>
      <c r="HOQ9" s="87"/>
      <c r="HOR9" s="87"/>
      <c r="HOS9" s="87"/>
      <c r="HOT9" s="87"/>
      <c r="HOU9" s="87"/>
      <c r="HOV9" s="87"/>
      <c r="HOW9" s="87"/>
      <c r="HOX9" s="87"/>
      <c r="HOY9" s="87"/>
      <c r="HOZ9" s="87"/>
      <c r="HPA9" s="87"/>
      <c r="HPB9" s="87"/>
      <c r="HPC9" s="87"/>
      <c r="HPD9" s="87"/>
      <c r="HPE9" s="87"/>
      <c r="HPF9" s="87"/>
      <c r="HPG9" s="87"/>
      <c r="HPH9" s="87"/>
      <c r="HPI9" s="87"/>
      <c r="HPJ9" s="87"/>
      <c r="HPK9" s="87"/>
      <c r="HPL9" s="87"/>
      <c r="HPM9" s="87"/>
      <c r="HPN9" s="87"/>
      <c r="HPO9" s="87"/>
      <c r="HPP9" s="87"/>
      <c r="HPQ9" s="87"/>
      <c r="HPR9" s="87"/>
      <c r="HPS9" s="87"/>
      <c r="HPT9" s="87"/>
      <c r="HPU9" s="87"/>
      <c r="HPV9" s="87"/>
      <c r="HPW9" s="87"/>
      <c r="HPX9" s="87"/>
      <c r="HPY9" s="87"/>
      <c r="HPZ9" s="87"/>
      <c r="HQA9" s="87"/>
      <c r="HQB9" s="87"/>
      <c r="HQC9" s="87"/>
      <c r="HQD9" s="87"/>
      <c r="HQE9" s="87"/>
      <c r="HQF9" s="87"/>
      <c r="HQG9" s="87"/>
      <c r="HQH9" s="87"/>
      <c r="HQI9" s="87"/>
      <c r="HQJ9" s="87"/>
      <c r="HQK9" s="87"/>
      <c r="HQL9" s="87"/>
      <c r="HQM9" s="87"/>
      <c r="HQN9" s="87"/>
      <c r="HQO9" s="87"/>
      <c r="HQP9" s="87"/>
      <c r="HQQ9" s="87"/>
      <c r="HQR9" s="87"/>
      <c r="HQS9" s="87"/>
      <c r="HQT9" s="87"/>
      <c r="HQU9" s="87"/>
      <c r="HQV9" s="87"/>
      <c r="HQW9" s="87"/>
      <c r="HQX9" s="87"/>
      <c r="HQY9" s="87"/>
      <c r="HQZ9" s="87"/>
      <c r="HRA9" s="87"/>
      <c r="HRB9" s="87"/>
      <c r="HRC9" s="87"/>
      <c r="HRD9" s="87"/>
      <c r="HRE9" s="87"/>
      <c r="HRF9" s="87"/>
      <c r="HRG9" s="87"/>
      <c r="HRH9" s="87"/>
      <c r="HRI9" s="87"/>
      <c r="HRJ9" s="87"/>
      <c r="HRK9" s="87"/>
      <c r="HRL9" s="87"/>
      <c r="HRM9" s="87"/>
      <c r="HRN9" s="87"/>
      <c r="HRO9" s="87"/>
      <c r="HRP9" s="87"/>
      <c r="HRQ9" s="87"/>
      <c r="HRR9" s="87"/>
      <c r="HRS9" s="87"/>
      <c r="HRT9" s="87"/>
      <c r="HRU9" s="87"/>
      <c r="HRV9" s="87"/>
      <c r="HRW9" s="87"/>
      <c r="HRX9" s="87"/>
      <c r="HRY9" s="87"/>
      <c r="HRZ9" s="87"/>
      <c r="HSA9" s="87"/>
      <c r="HSB9" s="87"/>
      <c r="HSC9" s="87"/>
      <c r="HSD9" s="87"/>
      <c r="HSE9" s="87"/>
      <c r="HSF9" s="87"/>
      <c r="HSG9" s="87"/>
      <c r="HSH9" s="87"/>
      <c r="HSI9" s="87"/>
      <c r="HSJ9" s="87"/>
      <c r="HSK9" s="87"/>
      <c r="HSL9" s="87"/>
      <c r="HSM9" s="87"/>
      <c r="HSN9" s="87"/>
      <c r="HSO9" s="87"/>
      <c r="HSP9" s="87"/>
      <c r="HSQ9" s="87"/>
      <c r="HSR9" s="87"/>
      <c r="HSS9" s="87"/>
      <c r="HST9" s="87"/>
      <c r="HSU9" s="87"/>
      <c r="HSV9" s="87"/>
      <c r="HSW9" s="87"/>
      <c r="HSX9" s="87"/>
      <c r="HSY9" s="87"/>
      <c r="HSZ9" s="87"/>
      <c r="HTA9" s="87"/>
      <c r="HTB9" s="87"/>
      <c r="HTC9" s="87"/>
      <c r="HTD9" s="87"/>
      <c r="HTE9" s="87"/>
      <c r="HTF9" s="87"/>
      <c r="HTG9" s="87"/>
      <c r="HTH9" s="87"/>
      <c r="HTI9" s="87"/>
      <c r="HTJ9" s="87"/>
      <c r="HTK9" s="87"/>
      <c r="HTL9" s="87"/>
      <c r="HTM9" s="87"/>
      <c r="HTN9" s="87"/>
      <c r="HTO9" s="87"/>
      <c r="HTP9" s="87"/>
      <c r="HTQ9" s="87"/>
      <c r="HTR9" s="87"/>
      <c r="HTS9" s="87"/>
      <c r="HTT9" s="87"/>
      <c r="HTU9" s="87"/>
      <c r="HTV9" s="87"/>
      <c r="HTW9" s="87"/>
      <c r="HTX9" s="87"/>
      <c r="HTY9" s="87"/>
      <c r="HTZ9" s="87"/>
      <c r="HUA9" s="87"/>
      <c r="HUB9" s="87"/>
      <c r="HUC9" s="87"/>
      <c r="HUD9" s="87"/>
      <c r="HUE9" s="87"/>
      <c r="HUF9" s="87"/>
      <c r="HUG9" s="87"/>
      <c r="HUH9" s="87"/>
      <c r="HUI9" s="87"/>
      <c r="HUJ9" s="87"/>
      <c r="HUK9" s="87"/>
      <c r="HUL9" s="87"/>
      <c r="HUM9" s="87"/>
      <c r="HUN9" s="87"/>
      <c r="HUO9" s="87"/>
      <c r="HUP9" s="87"/>
      <c r="HUQ9" s="87"/>
      <c r="HUR9" s="87"/>
      <c r="HUS9" s="87"/>
      <c r="HUT9" s="87"/>
      <c r="HUU9" s="87"/>
      <c r="HUV9" s="87"/>
      <c r="HUW9" s="87"/>
      <c r="HUX9" s="87"/>
      <c r="HUY9" s="87"/>
      <c r="HUZ9" s="87"/>
      <c r="HVA9" s="87"/>
      <c r="HVB9" s="87"/>
      <c r="HVC9" s="87"/>
      <c r="HVD9" s="87"/>
      <c r="HVE9" s="87"/>
      <c r="HVF9" s="87"/>
      <c r="HVG9" s="87"/>
      <c r="HVH9" s="87"/>
      <c r="HVI9" s="87"/>
      <c r="HVJ9" s="87"/>
      <c r="HVK9" s="87"/>
      <c r="HVL9" s="87"/>
      <c r="HVM9" s="87"/>
      <c r="HVN9" s="87"/>
      <c r="HVO9" s="87"/>
      <c r="HVP9" s="87"/>
      <c r="HVQ9" s="87"/>
      <c r="HVR9" s="87"/>
      <c r="HVS9" s="87"/>
      <c r="HVT9" s="87"/>
      <c r="HVU9" s="87"/>
      <c r="HVV9" s="87"/>
      <c r="HVW9" s="87"/>
      <c r="HVX9" s="87"/>
      <c r="HVY9" s="87"/>
      <c r="HVZ9" s="87"/>
      <c r="HWA9" s="87"/>
      <c r="HWB9" s="87"/>
      <c r="HWC9" s="87"/>
      <c r="HWD9" s="87"/>
      <c r="HWE9" s="87"/>
      <c r="HWF9" s="87"/>
      <c r="HWG9" s="87"/>
      <c r="HWH9" s="87"/>
      <c r="HWI9" s="87"/>
      <c r="HWJ9" s="87"/>
      <c r="HWK9" s="87"/>
      <c r="HWL9" s="87"/>
      <c r="HWM9" s="87"/>
      <c r="HWN9" s="87"/>
      <c r="HWO9" s="87"/>
      <c r="HWP9" s="87"/>
      <c r="HWQ9" s="87"/>
      <c r="HWR9" s="87"/>
      <c r="HWS9" s="87"/>
      <c r="HWT9" s="87"/>
      <c r="HWU9" s="87"/>
      <c r="HWV9" s="87"/>
      <c r="HWW9" s="87"/>
      <c r="HWX9" s="87"/>
      <c r="HWY9" s="87"/>
      <c r="HWZ9" s="87"/>
      <c r="HXA9" s="87"/>
      <c r="HXB9" s="87"/>
      <c r="HXC9" s="87"/>
      <c r="HXD9" s="87"/>
      <c r="HXE9" s="87"/>
      <c r="HXF9" s="87"/>
      <c r="HXG9" s="87"/>
      <c r="HXH9" s="87"/>
      <c r="HXI9" s="87"/>
      <c r="HXJ9" s="87"/>
      <c r="HXK9" s="87"/>
      <c r="HXL9" s="87"/>
      <c r="HXM9" s="87"/>
      <c r="HXN9" s="87"/>
      <c r="HXO9" s="87"/>
      <c r="HXP9" s="87"/>
      <c r="HXQ9" s="87"/>
      <c r="HXR9" s="87"/>
      <c r="HXS9" s="87"/>
      <c r="HXT9" s="87"/>
      <c r="HXU9" s="87"/>
      <c r="HXV9" s="87"/>
      <c r="HXW9" s="87"/>
      <c r="HXX9" s="87"/>
      <c r="HXY9" s="87"/>
      <c r="HXZ9" s="87"/>
      <c r="HYA9" s="87"/>
      <c r="HYB9" s="87"/>
      <c r="HYC9" s="87"/>
      <c r="HYD9" s="87"/>
      <c r="HYE9" s="87"/>
      <c r="HYF9" s="87"/>
      <c r="HYG9" s="87"/>
      <c r="HYH9" s="87"/>
      <c r="HYI9" s="87"/>
      <c r="HYJ9" s="87"/>
      <c r="HYK9" s="87"/>
      <c r="HYL9" s="87"/>
      <c r="HYM9" s="87"/>
      <c r="HYN9" s="87"/>
      <c r="HYO9" s="87"/>
      <c r="HYP9" s="87"/>
      <c r="HYQ9" s="87"/>
      <c r="HYR9" s="87"/>
      <c r="HYS9" s="87"/>
      <c r="HYT9" s="87"/>
      <c r="HYU9" s="87"/>
      <c r="HYV9" s="87"/>
      <c r="HYW9" s="87"/>
      <c r="HYX9" s="87"/>
      <c r="HYY9" s="87"/>
      <c r="HYZ9" s="87"/>
      <c r="HZA9" s="87"/>
      <c r="HZB9" s="87"/>
      <c r="HZC9" s="87"/>
      <c r="HZD9" s="87"/>
      <c r="HZE9" s="87"/>
      <c r="HZF9" s="87"/>
      <c r="HZG9" s="87"/>
      <c r="HZH9" s="87"/>
      <c r="HZI9" s="87"/>
      <c r="HZJ9" s="87"/>
      <c r="HZK9" s="87"/>
      <c r="HZL9" s="87"/>
      <c r="HZM9" s="87"/>
      <c r="HZN9" s="87"/>
      <c r="HZO9" s="87"/>
      <c r="HZP9" s="87"/>
      <c r="HZQ9" s="87"/>
      <c r="HZR9" s="87"/>
      <c r="HZS9" s="87"/>
      <c r="HZT9" s="87"/>
      <c r="HZU9" s="87"/>
      <c r="HZV9" s="87"/>
      <c r="HZW9" s="87"/>
      <c r="HZX9" s="87"/>
      <c r="HZY9" s="87"/>
      <c r="HZZ9" s="87"/>
      <c r="IAA9" s="87"/>
      <c r="IAB9" s="87"/>
      <c r="IAC9" s="87"/>
      <c r="IAD9" s="87"/>
      <c r="IAE9" s="87"/>
      <c r="IAF9" s="87"/>
      <c r="IAG9" s="87"/>
      <c r="IAH9" s="87"/>
      <c r="IAI9" s="87"/>
      <c r="IAJ9" s="87"/>
      <c r="IAK9" s="87"/>
      <c r="IAL9" s="87"/>
      <c r="IAM9" s="87"/>
      <c r="IAN9" s="87"/>
      <c r="IAO9" s="87"/>
      <c r="IAP9" s="87"/>
      <c r="IAQ9" s="87"/>
      <c r="IAR9" s="87"/>
      <c r="IAS9" s="87"/>
      <c r="IAT9" s="87"/>
      <c r="IAU9" s="87"/>
      <c r="IAV9" s="87"/>
      <c r="IAW9" s="87"/>
      <c r="IAX9" s="87"/>
      <c r="IAY9" s="87"/>
      <c r="IAZ9" s="87"/>
      <c r="IBA9" s="87"/>
      <c r="IBB9" s="87"/>
      <c r="IBC9" s="87"/>
      <c r="IBD9" s="87"/>
      <c r="IBE9" s="87"/>
      <c r="IBF9" s="87"/>
      <c r="IBG9" s="87"/>
      <c r="IBH9" s="87"/>
      <c r="IBI9" s="87"/>
      <c r="IBJ9" s="87"/>
      <c r="IBK9" s="87"/>
      <c r="IBL9" s="87"/>
      <c r="IBM9" s="87"/>
      <c r="IBN9" s="87"/>
      <c r="IBO9" s="87"/>
      <c r="IBP9" s="87"/>
      <c r="IBQ9" s="87"/>
      <c r="IBR9" s="87"/>
      <c r="IBS9" s="87"/>
      <c r="IBT9" s="87"/>
      <c r="IBU9" s="87"/>
      <c r="IBV9" s="87"/>
      <c r="IBW9" s="87"/>
      <c r="IBX9" s="87"/>
      <c r="IBY9" s="87"/>
      <c r="IBZ9" s="87"/>
      <c r="ICA9" s="87"/>
      <c r="ICB9" s="87"/>
      <c r="ICC9" s="87"/>
      <c r="ICD9" s="87"/>
      <c r="ICE9" s="87"/>
      <c r="ICF9" s="87"/>
      <c r="ICG9" s="87"/>
      <c r="ICH9" s="87"/>
      <c r="ICI9" s="87"/>
      <c r="ICJ9" s="87"/>
      <c r="ICK9" s="87"/>
      <c r="ICL9" s="87"/>
      <c r="ICM9" s="87"/>
      <c r="ICN9" s="87"/>
      <c r="ICO9" s="87"/>
      <c r="ICP9" s="87"/>
      <c r="ICQ9" s="87"/>
      <c r="ICR9" s="87"/>
      <c r="ICS9" s="87"/>
      <c r="ICT9" s="87"/>
      <c r="ICU9" s="87"/>
      <c r="ICV9" s="87"/>
      <c r="ICW9" s="87"/>
      <c r="ICX9" s="87"/>
      <c r="ICY9" s="87"/>
      <c r="ICZ9" s="87"/>
      <c r="IDA9" s="87"/>
      <c r="IDB9" s="87"/>
      <c r="IDC9" s="87"/>
      <c r="IDD9" s="87"/>
      <c r="IDE9" s="87"/>
      <c r="IDF9" s="87"/>
      <c r="IDG9" s="87"/>
      <c r="IDH9" s="87"/>
      <c r="IDI9" s="87"/>
      <c r="IDJ9" s="87"/>
      <c r="IDK9" s="87"/>
      <c r="IDL9" s="87"/>
      <c r="IDM9" s="87"/>
      <c r="IDN9" s="87"/>
      <c r="IDO9" s="87"/>
      <c r="IDP9" s="87"/>
      <c r="IDQ9" s="87"/>
      <c r="IDR9" s="87"/>
      <c r="IDS9" s="87"/>
      <c r="IDT9" s="87"/>
      <c r="IDU9" s="87"/>
      <c r="IDV9" s="87"/>
      <c r="IDW9" s="87"/>
      <c r="IDX9" s="87"/>
      <c r="IDY9" s="87"/>
      <c r="IDZ9" s="87"/>
      <c r="IEA9" s="87"/>
      <c r="IEB9" s="87"/>
      <c r="IEC9" s="87"/>
      <c r="IED9" s="87"/>
      <c r="IEE9" s="87"/>
      <c r="IEF9" s="87"/>
      <c r="IEG9" s="87"/>
      <c r="IEH9" s="87"/>
      <c r="IEI9" s="87"/>
      <c r="IEJ9" s="87"/>
      <c r="IEK9" s="87"/>
      <c r="IEL9" s="87"/>
      <c r="IEM9" s="87"/>
      <c r="IEN9" s="87"/>
      <c r="IEO9" s="87"/>
      <c r="IEP9" s="87"/>
      <c r="IEQ9" s="87"/>
      <c r="IER9" s="87"/>
      <c r="IES9" s="87"/>
      <c r="IET9" s="87"/>
      <c r="IEU9" s="87"/>
      <c r="IEV9" s="87"/>
      <c r="IEW9" s="87"/>
      <c r="IEX9" s="87"/>
      <c r="IEY9" s="87"/>
      <c r="IEZ9" s="87"/>
      <c r="IFA9" s="87"/>
      <c r="IFB9" s="87"/>
      <c r="IFC9" s="87"/>
      <c r="IFD9" s="87"/>
      <c r="IFE9" s="87"/>
      <c r="IFF9" s="87"/>
      <c r="IFG9" s="87"/>
      <c r="IFH9" s="87"/>
      <c r="IFI9" s="87"/>
      <c r="IFJ9" s="87"/>
      <c r="IFK9" s="87"/>
      <c r="IFL9" s="87"/>
      <c r="IFM9" s="87"/>
      <c r="IFN9" s="87"/>
      <c r="IFO9" s="87"/>
      <c r="IFP9" s="87"/>
      <c r="IFQ9" s="87"/>
      <c r="IFR9" s="87"/>
      <c r="IFS9" s="87"/>
      <c r="IFT9" s="87"/>
      <c r="IFU9" s="87"/>
      <c r="IFV9" s="87"/>
      <c r="IFW9" s="87"/>
      <c r="IFX9" s="87"/>
      <c r="IFY9" s="87"/>
      <c r="IFZ9" s="87"/>
      <c r="IGA9" s="87"/>
      <c r="IGB9" s="87"/>
      <c r="IGC9" s="87"/>
      <c r="IGD9" s="87"/>
      <c r="IGE9" s="87"/>
      <c r="IGF9" s="87"/>
      <c r="IGG9" s="87"/>
      <c r="IGH9" s="87"/>
      <c r="IGI9" s="87"/>
      <c r="IGJ9" s="87"/>
      <c r="IGK9" s="87"/>
      <c r="IGL9" s="87"/>
      <c r="IGM9" s="87"/>
      <c r="IGN9" s="87"/>
      <c r="IGO9" s="87"/>
      <c r="IGP9" s="87"/>
      <c r="IGQ9" s="87"/>
      <c r="IGR9" s="87"/>
      <c r="IGS9" s="87"/>
      <c r="IGT9" s="87"/>
      <c r="IGU9" s="87"/>
      <c r="IGV9" s="87"/>
      <c r="IGW9" s="87"/>
      <c r="IGX9" s="87"/>
      <c r="IGY9" s="87"/>
      <c r="IGZ9" s="87"/>
      <c r="IHA9" s="87"/>
      <c r="IHB9" s="87"/>
      <c r="IHC9" s="87"/>
      <c r="IHD9" s="87"/>
      <c r="IHE9" s="87"/>
      <c r="IHF9" s="87"/>
      <c r="IHG9" s="87"/>
      <c r="IHH9" s="87"/>
      <c r="IHI9" s="87"/>
      <c r="IHJ9" s="87"/>
      <c r="IHK9" s="87"/>
      <c r="IHL9" s="87"/>
      <c r="IHM9" s="87"/>
      <c r="IHN9" s="87"/>
      <c r="IHO9" s="87"/>
      <c r="IHP9" s="87"/>
      <c r="IHQ9" s="87"/>
      <c r="IHR9" s="87"/>
      <c r="IHS9" s="87"/>
      <c r="IHT9" s="87"/>
      <c r="IHU9" s="87"/>
      <c r="IHV9" s="87"/>
      <c r="IHW9" s="87"/>
      <c r="IHX9" s="87"/>
      <c r="IHY9" s="87"/>
      <c r="IHZ9" s="87"/>
      <c r="IIA9" s="87"/>
      <c r="IIB9" s="87"/>
      <c r="IIC9" s="87"/>
      <c r="IID9" s="87"/>
      <c r="IIE9" s="87"/>
      <c r="IIF9" s="87"/>
      <c r="IIG9" s="87"/>
      <c r="IIH9" s="87"/>
      <c r="III9" s="87"/>
      <c r="IIJ9" s="87"/>
      <c r="IIK9" s="87"/>
      <c r="IIL9" s="87"/>
      <c r="IIM9" s="87"/>
      <c r="IIN9" s="87"/>
      <c r="IIO9" s="87"/>
      <c r="IIP9" s="87"/>
      <c r="IIQ9" s="87"/>
      <c r="IIR9" s="87"/>
      <c r="IIS9" s="87"/>
      <c r="IIT9" s="87"/>
      <c r="IIU9" s="87"/>
      <c r="IIV9" s="87"/>
      <c r="IIW9" s="87"/>
      <c r="IIX9" s="87"/>
      <c r="IIY9" s="87"/>
      <c r="IIZ9" s="87"/>
      <c r="IJA9" s="87"/>
      <c r="IJB9" s="87"/>
      <c r="IJC9" s="87"/>
      <c r="IJD9" s="87"/>
      <c r="IJE9" s="87"/>
      <c r="IJF9" s="87"/>
      <c r="IJG9" s="87"/>
      <c r="IJH9" s="87"/>
      <c r="IJI9" s="87"/>
      <c r="IJJ9" s="87"/>
      <c r="IJK9" s="87"/>
      <c r="IJL9" s="87"/>
      <c r="IJM9" s="87"/>
      <c r="IJN9" s="87"/>
      <c r="IJO9" s="87"/>
      <c r="IJP9" s="87"/>
      <c r="IJQ9" s="87"/>
      <c r="IJR9" s="87"/>
      <c r="IJS9" s="87"/>
      <c r="IJT9" s="87"/>
      <c r="IJU9" s="87"/>
      <c r="IJV9" s="87"/>
      <c r="IJW9" s="87"/>
      <c r="IJX9" s="87"/>
      <c r="IJY9" s="87"/>
      <c r="IJZ9" s="87"/>
      <c r="IKA9" s="87"/>
      <c r="IKB9" s="87"/>
      <c r="IKC9" s="87"/>
      <c r="IKD9" s="87"/>
      <c r="IKE9" s="87"/>
      <c r="IKF9" s="87"/>
      <c r="IKG9" s="87"/>
      <c r="IKH9" s="87"/>
      <c r="IKI9" s="87"/>
      <c r="IKJ9" s="87"/>
      <c r="IKK9" s="87"/>
      <c r="IKL9" s="87"/>
      <c r="IKM9" s="87"/>
      <c r="IKN9" s="87"/>
      <c r="IKO9" s="87"/>
      <c r="IKP9" s="87"/>
      <c r="IKQ9" s="87"/>
      <c r="IKR9" s="87"/>
      <c r="IKS9" s="87"/>
      <c r="IKT9" s="87"/>
      <c r="IKU9" s="87"/>
      <c r="IKV9" s="87"/>
      <c r="IKW9" s="87"/>
      <c r="IKX9" s="87"/>
      <c r="IKY9" s="87"/>
      <c r="IKZ9" s="87"/>
      <c r="ILA9" s="87"/>
      <c r="ILB9" s="87"/>
      <c r="ILC9" s="87"/>
      <c r="ILD9" s="87"/>
      <c r="ILE9" s="87"/>
      <c r="ILF9" s="87"/>
      <c r="ILG9" s="87"/>
      <c r="ILH9" s="87"/>
      <c r="ILI9" s="87"/>
      <c r="ILJ9" s="87"/>
      <c r="ILK9" s="87"/>
      <c r="ILL9" s="87"/>
      <c r="ILM9" s="87"/>
      <c r="ILN9" s="87"/>
      <c r="ILO9" s="87"/>
      <c r="ILP9" s="87"/>
      <c r="ILQ9" s="87"/>
      <c r="ILR9" s="87"/>
      <c r="ILS9" s="87"/>
      <c r="ILT9" s="87"/>
      <c r="ILU9" s="87"/>
      <c r="ILV9" s="87"/>
      <c r="ILW9" s="87"/>
      <c r="ILX9" s="87"/>
      <c r="ILY9" s="87"/>
      <c r="ILZ9" s="87"/>
      <c r="IMA9" s="87"/>
      <c r="IMB9" s="87"/>
      <c r="IMC9" s="87"/>
      <c r="IMD9" s="87"/>
      <c r="IME9" s="87"/>
      <c r="IMF9" s="87"/>
      <c r="IMG9" s="87"/>
      <c r="IMH9" s="87"/>
      <c r="IMI9" s="87"/>
      <c r="IMJ9" s="87"/>
      <c r="IMK9" s="87"/>
      <c r="IML9" s="87"/>
      <c r="IMM9" s="87"/>
      <c r="IMN9" s="87"/>
      <c r="IMO9" s="87"/>
      <c r="IMP9" s="87"/>
      <c r="IMQ9" s="87"/>
      <c r="IMR9" s="87"/>
      <c r="IMS9" s="87"/>
      <c r="IMT9" s="87"/>
      <c r="IMU9" s="87"/>
      <c r="IMV9" s="87"/>
      <c r="IMW9" s="87"/>
      <c r="IMX9" s="87"/>
      <c r="IMY9" s="87"/>
      <c r="IMZ9" s="87"/>
      <c r="INA9" s="87"/>
      <c r="INB9" s="87"/>
      <c r="INC9" s="87"/>
      <c r="IND9" s="87"/>
      <c r="INE9" s="87"/>
      <c r="INF9" s="87"/>
      <c r="ING9" s="87"/>
      <c r="INH9" s="87"/>
      <c r="INI9" s="87"/>
      <c r="INJ9" s="87"/>
      <c r="INK9" s="87"/>
      <c r="INL9" s="87"/>
      <c r="INM9" s="87"/>
      <c r="INN9" s="87"/>
      <c r="INO9" s="87"/>
      <c r="INP9" s="87"/>
      <c r="INQ9" s="87"/>
      <c r="INR9" s="87"/>
      <c r="INS9" s="87"/>
      <c r="INT9" s="87"/>
      <c r="INU9" s="87"/>
      <c r="INV9" s="87"/>
      <c r="INW9" s="87"/>
      <c r="INX9" s="87"/>
      <c r="INY9" s="87"/>
      <c r="INZ9" s="87"/>
      <c r="IOA9" s="87"/>
      <c r="IOB9" s="87"/>
      <c r="IOC9" s="87"/>
      <c r="IOD9" s="87"/>
      <c r="IOE9" s="87"/>
      <c r="IOF9" s="87"/>
      <c r="IOG9" s="87"/>
      <c r="IOH9" s="87"/>
      <c r="IOI9" s="87"/>
      <c r="IOJ9" s="87"/>
      <c r="IOK9" s="87"/>
      <c r="IOL9" s="87"/>
      <c r="IOM9" s="87"/>
      <c r="ION9" s="87"/>
      <c r="IOO9" s="87"/>
      <c r="IOP9" s="87"/>
      <c r="IOQ9" s="87"/>
      <c r="IOR9" s="87"/>
      <c r="IOS9" s="87"/>
      <c r="IOT9" s="87"/>
      <c r="IOU9" s="87"/>
      <c r="IOV9" s="87"/>
      <c r="IOW9" s="87"/>
      <c r="IOX9" s="87"/>
      <c r="IOY9" s="87"/>
      <c r="IOZ9" s="87"/>
      <c r="IPA9" s="87"/>
      <c r="IPB9" s="87"/>
      <c r="IPC9" s="87"/>
      <c r="IPD9" s="87"/>
      <c r="IPE9" s="87"/>
      <c r="IPF9" s="87"/>
      <c r="IPG9" s="87"/>
      <c r="IPH9" s="87"/>
      <c r="IPI9" s="87"/>
      <c r="IPJ9" s="87"/>
      <c r="IPK9" s="87"/>
      <c r="IPL9" s="87"/>
      <c r="IPM9" s="87"/>
      <c r="IPN9" s="87"/>
      <c r="IPO9" s="87"/>
      <c r="IPP9" s="87"/>
      <c r="IPQ9" s="87"/>
      <c r="IPR9" s="87"/>
      <c r="IPS9" s="87"/>
      <c r="IPT9" s="87"/>
      <c r="IPU9" s="87"/>
      <c r="IPV9" s="87"/>
      <c r="IPW9" s="87"/>
      <c r="IPX9" s="87"/>
      <c r="IPY9" s="87"/>
      <c r="IPZ9" s="87"/>
      <c r="IQA9" s="87"/>
      <c r="IQB9" s="87"/>
      <c r="IQC9" s="87"/>
      <c r="IQD9" s="87"/>
      <c r="IQE9" s="87"/>
      <c r="IQF9" s="87"/>
      <c r="IQG9" s="87"/>
      <c r="IQH9" s="87"/>
      <c r="IQI9" s="87"/>
      <c r="IQJ9" s="87"/>
      <c r="IQK9" s="87"/>
      <c r="IQL9" s="87"/>
      <c r="IQM9" s="87"/>
      <c r="IQN9" s="87"/>
      <c r="IQO9" s="87"/>
      <c r="IQP9" s="87"/>
      <c r="IQQ9" s="87"/>
      <c r="IQR9" s="87"/>
      <c r="IQS9" s="87"/>
      <c r="IQT9" s="87"/>
      <c r="IQU9" s="87"/>
      <c r="IQV9" s="87"/>
      <c r="IQW9" s="87"/>
      <c r="IQX9" s="87"/>
      <c r="IQY9" s="87"/>
      <c r="IQZ9" s="87"/>
      <c r="IRA9" s="87"/>
      <c r="IRB9" s="87"/>
      <c r="IRC9" s="87"/>
      <c r="IRD9" s="87"/>
      <c r="IRE9" s="87"/>
      <c r="IRF9" s="87"/>
      <c r="IRG9" s="87"/>
      <c r="IRH9" s="87"/>
      <c r="IRI9" s="87"/>
      <c r="IRJ9" s="87"/>
      <c r="IRK9" s="87"/>
      <c r="IRL9" s="87"/>
      <c r="IRM9" s="87"/>
      <c r="IRN9" s="87"/>
      <c r="IRO9" s="87"/>
      <c r="IRP9" s="87"/>
      <c r="IRQ9" s="87"/>
      <c r="IRR9" s="87"/>
      <c r="IRS9" s="87"/>
      <c r="IRT9" s="87"/>
      <c r="IRU9" s="87"/>
      <c r="IRV9" s="87"/>
      <c r="IRW9" s="87"/>
      <c r="IRX9" s="87"/>
      <c r="IRY9" s="87"/>
      <c r="IRZ9" s="87"/>
      <c r="ISA9" s="87"/>
      <c r="ISB9" s="87"/>
      <c r="ISC9" s="87"/>
      <c r="ISD9" s="87"/>
      <c r="ISE9" s="87"/>
      <c r="ISF9" s="87"/>
      <c r="ISG9" s="87"/>
      <c r="ISH9" s="87"/>
      <c r="ISI9" s="87"/>
      <c r="ISJ9" s="87"/>
      <c r="ISK9" s="87"/>
      <c r="ISL9" s="87"/>
      <c r="ISM9" s="87"/>
      <c r="ISN9" s="87"/>
      <c r="ISO9" s="87"/>
      <c r="ISP9" s="87"/>
      <c r="ISQ9" s="87"/>
      <c r="ISR9" s="87"/>
      <c r="ISS9" s="87"/>
      <c r="IST9" s="87"/>
      <c r="ISU9" s="87"/>
      <c r="ISV9" s="87"/>
      <c r="ISW9" s="87"/>
      <c r="ISX9" s="87"/>
      <c r="ISY9" s="87"/>
      <c r="ISZ9" s="87"/>
      <c r="ITA9" s="87"/>
      <c r="ITB9" s="87"/>
      <c r="ITC9" s="87"/>
      <c r="ITD9" s="87"/>
      <c r="ITE9" s="87"/>
      <c r="ITF9" s="87"/>
      <c r="ITG9" s="87"/>
      <c r="ITH9" s="87"/>
      <c r="ITI9" s="87"/>
      <c r="ITJ9" s="87"/>
      <c r="ITK9" s="87"/>
      <c r="ITL9" s="87"/>
      <c r="ITM9" s="87"/>
      <c r="ITN9" s="87"/>
      <c r="ITO9" s="87"/>
      <c r="ITP9" s="87"/>
      <c r="ITQ9" s="87"/>
      <c r="ITR9" s="87"/>
      <c r="ITS9" s="87"/>
      <c r="ITT9" s="87"/>
      <c r="ITU9" s="87"/>
      <c r="ITV9" s="87"/>
      <c r="ITW9" s="87"/>
      <c r="ITX9" s="87"/>
      <c r="ITY9" s="87"/>
      <c r="ITZ9" s="87"/>
      <c r="IUA9" s="87"/>
      <c r="IUB9" s="87"/>
      <c r="IUC9" s="87"/>
      <c r="IUD9" s="87"/>
      <c r="IUE9" s="87"/>
      <c r="IUF9" s="87"/>
      <c r="IUG9" s="87"/>
      <c r="IUH9" s="87"/>
      <c r="IUI9" s="87"/>
      <c r="IUJ9" s="87"/>
      <c r="IUK9" s="87"/>
      <c r="IUL9" s="87"/>
      <c r="IUM9" s="87"/>
      <c r="IUN9" s="87"/>
      <c r="IUO9" s="87"/>
      <c r="IUP9" s="87"/>
      <c r="IUQ9" s="87"/>
      <c r="IUR9" s="87"/>
      <c r="IUS9" s="87"/>
      <c r="IUT9" s="87"/>
      <c r="IUU9" s="87"/>
      <c r="IUV9" s="87"/>
      <c r="IUW9" s="87"/>
      <c r="IUX9" s="87"/>
      <c r="IUY9" s="87"/>
      <c r="IUZ9" s="87"/>
      <c r="IVA9" s="87"/>
      <c r="IVB9" s="87"/>
      <c r="IVC9" s="87"/>
      <c r="IVD9" s="87"/>
      <c r="IVE9" s="87"/>
      <c r="IVF9" s="87"/>
      <c r="IVG9" s="87"/>
      <c r="IVH9" s="87"/>
      <c r="IVI9" s="87"/>
      <c r="IVJ9" s="87"/>
      <c r="IVK9" s="87"/>
      <c r="IVL9" s="87"/>
      <c r="IVM9" s="87"/>
      <c r="IVN9" s="87"/>
      <c r="IVO9" s="87"/>
      <c r="IVP9" s="87"/>
      <c r="IVQ9" s="87"/>
      <c r="IVR9" s="87"/>
      <c r="IVS9" s="87"/>
      <c r="IVT9" s="87"/>
      <c r="IVU9" s="87"/>
      <c r="IVV9" s="87"/>
      <c r="IVW9" s="87"/>
      <c r="IVX9" s="87"/>
      <c r="IVY9" s="87"/>
      <c r="IVZ9" s="87"/>
      <c r="IWA9" s="87"/>
      <c r="IWB9" s="87"/>
      <c r="IWC9" s="87"/>
      <c r="IWD9" s="87"/>
      <c r="IWE9" s="87"/>
      <c r="IWF9" s="87"/>
      <c r="IWG9" s="87"/>
      <c r="IWH9" s="87"/>
      <c r="IWI9" s="87"/>
      <c r="IWJ9" s="87"/>
      <c r="IWK9" s="87"/>
      <c r="IWL9" s="87"/>
      <c r="IWM9" s="87"/>
      <c r="IWN9" s="87"/>
      <c r="IWO9" s="87"/>
      <c r="IWP9" s="87"/>
      <c r="IWQ9" s="87"/>
      <c r="IWR9" s="87"/>
      <c r="IWS9" s="87"/>
      <c r="IWT9" s="87"/>
      <c r="IWU9" s="87"/>
      <c r="IWV9" s="87"/>
      <c r="IWW9" s="87"/>
      <c r="IWX9" s="87"/>
      <c r="IWY9" s="87"/>
      <c r="IWZ9" s="87"/>
      <c r="IXA9" s="87"/>
      <c r="IXB9" s="87"/>
      <c r="IXC9" s="87"/>
      <c r="IXD9" s="87"/>
      <c r="IXE9" s="87"/>
      <c r="IXF9" s="87"/>
      <c r="IXG9" s="87"/>
      <c r="IXH9" s="87"/>
      <c r="IXI9" s="87"/>
      <c r="IXJ9" s="87"/>
      <c r="IXK9" s="87"/>
      <c r="IXL9" s="87"/>
      <c r="IXM9" s="87"/>
      <c r="IXN9" s="87"/>
      <c r="IXO9" s="87"/>
      <c r="IXP9" s="87"/>
      <c r="IXQ9" s="87"/>
      <c r="IXR9" s="87"/>
      <c r="IXS9" s="87"/>
      <c r="IXT9" s="87"/>
      <c r="IXU9" s="87"/>
      <c r="IXV9" s="87"/>
      <c r="IXW9" s="87"/>
      <c r="IXX9" s="87"/>
      <c r="IXY9" s="87"/>
      <c r="IXZ9" s="87"/>
      <c r="IYA9" s="87"/>
      <c r="IYB9" s="87"/>
      <c r="IYC9" s="87"/>
      <c r="IYD9" s="87"/>
      <c r="IYE9" s="87"/>
      <c r="IYF9" s="87"/>
      <c r="IYG9" s="87"/>
      <c r="IYH9" s="87"/>
      <c r="IYI9" s="87"/>
      <c r="IYJ9" s="87"/>
      <c r="IYK9" s="87"/>
      <c r="IYL9" s="87"/>
      <c r="IYM9" s="87"/>
      <c r="IYN9" s="87"/>
      <c r="IYO9" s="87"/>
      <c r="IYP9" s="87"/>
      <c r="IYQ9" s="87"/>
      <c r="IYR9" s="87"/>
      <c r="IYS9" s="87"/>
      <c r="IYT9" s="87"/>
      <c r="IYU9" s="87"/>
      <c r="IYV9" s="87"/>
      <c r="IYW9" s="87"/>
      <c r="IYX9" s="87"/>
      <c r="IYY9" s="87"/>
      <c r="IYZ9" s="87"/>
      <c r="IZA9" s="87"/>
      <c r="IZB9" s="87"/>
      <c r="IZC9" s="87"/>
      <c r="IZD9" s="87"/>
      <c r="IZE9" s="87"/>
      <c r="IZF9" s="87"/>
      <c r="IZG9" s="87"/>
      <c r="IZH9" s="87"/>
      <c r="IZI9" s="87"/>
      <c r="IZJ9" s="87"/>
      <c r="IZK9" s="87"/>
      <c r="IZL9" s="87"/>
      <c r="IZM9" s="87"/>
      <c r="IZN9" s="87"/>
      <c r="IZO9" s="87"/>
      <c r="IZP9" s="87"/>
      <c r="IZQ9" s="87"/>
      <c r="IZR9" s="87"/>
      <c r="IZS9" s="87"/>
      <c r="IZT9" s="87"/>
      <c r="IZU9" s="87"/>
      <c r="IZV9" s="87"/>
      <c r="IZW9" s="87"/>
      <c r="IZX9" s="87"/>
      <c r="IZY9" s="87"/>
      <c r="IZZ9" s="87"/>
      <c r="JAA9" s="87"/>
      <c r="JAB9" s="87"/>
      <c r="JAC9" s="87"/>
      <c r="JAD9" s="87"/>
      <c r="JAE9" s="87"/>
      <c r="JAF9" s="87"/>
      <c r="JAG9" s="87"/>
      <c r="JAH9" s="87"/>
      <c r="JAI9" s="87"/>
      <c r="JAJ9" s="87"/>
      <c r="JAK9" s="87"/>
      <c r="JAL9" s="87"/>
      <c r="JAM9" s="87"/>
      <c r="JAN9" s="87"/>
      <c r="JAO9" s="87"/>
      <c r="JAP9" s="87"/>
      <c r="JAQ9" s="87"/>
      <c r="JAR9" s="87"/>
      <c r="JAS9" s="87"/>
      <c r="JAT9" s="87"/>
      <c r="JAU9" s="87"/>
      <c r="JAV9" s="87"/>
      <c r="JAW9" s="87"/>
      <c r="JAX9" s="87"/>
      <c r="JAY9" s="87"/>
      <c r="JAZ9" s="87"/>
      <c r="JBA9" s="87"/>
      <c r="JBB9" s="87"/>
      <c r="JBC9" s="87"/>
      <c r="JBD9" s="87"/>
      <c r="JBE9" s="87"/>
      <c r="JBF9" s="87"/>
      <c r="JBG9" s="87"/>
      <c r="JBH9" s="87"/>
      <c r="JBI9" s="87"/>
      <c r="JBJ9" s="87"/>
      <c r="JBK9" s="87"/>
      <c r="JBL9" s="87"/>
      <c r="JBM9" s="87"/>
      <c r="JBN9" s="87"/>
      <c r="JBO9" s="87"/>
      <c r="JBP9" s="87"/>
      <c r="JBQ9" s="87"/>
      <c r="JBR9" s="87"/>
      <c r="JBS9" s="87"/>
      <c r="JBT9" s="87"/>
      <c r="JBU9" s="87"/>
      <c r="JBV9" s="87"/>
      <c r="JBW9" s="87"/>
      <c r="JBX9" s="87"/>
      <c r="JBY9" s="87"/>
      <c r="JBZ9" s="87"/>
      <c r="JCA9" s="87"/>
      <c r="JCB9" s="87"/>
      <c r="JCC9" s="87"/>
      <c r="JCD9" s="87"/>
      <c r="JCE9" s="87"/>
      <c r="JCF9" s="87"/>
      <c r="JCG9" s="87"/>
      <c r="JCH9" s="87"/>
      <c r="JCI9" s="87"/>
      <c r="JCJ9" s="87"/>
      <c r="JCK9" s="87"/>
      <c r="JCL9" s="87"/>
      <c r="JCM9" s="87"/>
      <c r="JCN9" s="87"/>
      <c r="JCO9" s="87"/>
      <c r="JCP9" s="87"/>
      <c r="JCQ9" s="87"/>
      <c r="JCR9" s="87"/>
      <c r="JCS9" s="87"/>
      <c r="JCT9" s="87"/>
      <c r="JCU9" s="87"/>
      <c r="JCV9" s="87"/>
      <c r="JCW9" s="87"/>
      <c r="JCX9" s="87"/>
      <c r="JCY9" s="87"/>
      <c r="JCZ9" s="87"/>
      <c r="JDA9" s="87"/>
      <c r="JDB9" s="87"/>
      <c r="JDC9" s="87"/>
      <c r="JDD9" s="87"/>
      <c r="JDE9" s="87"/>
      <c r="JDF9" s="87"/>
      <c r="JDG9" s="87"/>
      <c r="JDH9" s="87"/>
      <c r="JDI9" s="87"/>
      <c r="JDJ9" s="87"/>
      <c r="JDK9" s="87"/>
      <c r="JDL9" s="87"/>
      <c r="JDM9" s="87"/>
      <c r="JDN9" s="87"/>
      <c r="JDO9" s="87"/>
      <c r="JDP9" s="87"/>
      <c r="JDQ9" s="87"/>
      <c r="JDR9" s="87"/>
      <c r="JDS9" s="87"/>
      <c r="JDT9" s="87"/>
      <c r="JDU9" s="87"/>
      <c r="JDV9" s="87"/>
      <c r="JDW9" s="87"/>
      <c r="JDX9" s="87"/>
      <c r="JDY9" s="87"/>
      <c r="JDZ9" s="87"/>
      <c r="JEA9" s="87"/>
      <c r="JEB9" s="87"/>
      <c r="JEC9" s="87"/>
      <c r="JED9" s="87"/>
      <c r="JEE9" s="87"/>
      <c r="JEF9" s="87"/>
      <c r="JEG9" s="87"/>
      <c r="JEH9" s="87"/>
      <c r="JEI9" s="87"/>
      <c r="JEJ9" s="87"/>
      <c r="JEK9" s="87"/>
      <c r="JEL9" s="87"/>
      <c r="JEM9" s="87"/>
      <c r="JEN9" s="87"/>
      <c r="JEO9" s="87"/>
      <c r="JEP9" s="87"/>
      <c r="JEQ9" s="87"/>
      <c r="JER9" s="87"/>
      <c r="JES9" s="87"/>
      <c r="JET9" s="87"/>
      <c r="JEU9" s="87"/>
      <c r="JEV9" s="87"/>
      <c r="JEW9" s="87"/>
      <c r="JEX9" s="87"/>
      <c r="JEY9" s="87"/>
      <c r="JEZ9" s="87"/>
      <c r="JFA9" s="87"/>
      <c r="JFB9" s="87"/>
      <c r="JFC9" s="87"/>
      <c r="JFD9" s="87"/>
      <c r="JFE9" s="87"/>
      <c r="JFF9" s="87"/>
      <c r="JFG9" s="87"/>
      <c r="JFH9" s="87"/>
      <c r="JFI9" s="87"/>
      <c r="JFJ9" s="87"/>
      <c r="JFK9" s="87"/>
      <c r="JFL9" s="87"/>
      <c r="JFM9" s="87"/>
      <c r="JFN9" s="87"/>
      <c r="JFO9" s="87"/>
      <c r="JFP9" s="87"/>
      <c r="JFQ9" s="87"/>
      <c r="JFR9" s="87"/>
      <c r="JFS9" s="87"/>
      <c r="JFT9" s="87"/>
      <c r="JFU9" s="87"/>
      <c r="JFV9" s="87"/>
      <c r="JFW9" s="87"/>
      <c r="JFX9" s="87"/>
      <c r="JFY9" s="87"/>
      <c r="JFZ9" s="87"/>
      <c r="JGA9" s="87"/>
      <c r="JGB9" s="87"/>
      <c r="JGC9" s="87"/>
      <c r="JGD9" s="87"/>
      <c r="JGE9" s="87"/>
      <c r="JGF9" s="87"/>
      <c r="JGG9" s="87"/>
      <c r="JGH9" s="87"/>
      <c r="JGI9" s="87"/>
      <c r="JGJ9" s="87"/>
      <c r="JGK9" s="87"/>
      <c r="JGL9" s="87"/>
      <c r="JGM9" s="87"/>
      <c r="JGN9" s="87"/>
      <c r="JGO9" s="87"/>
      <c r="JGP9" s="87"/>
      <c r="JGQ9" s="87"/>
      <c r="JGR9" s="87"/>
      <c r="JGS9" s="87"/>
      <c r="JGT9" s="87"/>
      <c r="JGU9" s="87"/>
      <c r="JGV9" s="87"/>
      <c r="JGW9" s="87"/>
      <c r="JGX9" s="87"/>
      <c r="JGY9" s="87"/>
      <c r="JGZ9" s="87"/>
      <c r="JHA9" s="87"/>
      <c r="JHB9" s="87"/>
      <c r="JHC9" s="87"/>
      <c r="JHD9" s="87"/>
      <c r="JHE9" s="87"/>
      <c r="JHF9" s="87"/>
      <c r="JHG9" s="87"/>
      <c r="JHH9" s="87"/>
      <c r="JHI9" s="87"/>
      <c r="JHJ9" s="87"/>
      <c r="JHK9" s="87"/>
      <c r="JHL9" s="87"/>
      <c r="JHM9" s="87"/>
      <c r="JHN9" s="87"/>
      <c r="JHO9" s="87"/>
      <c r="JHP9" s="87"/>
      <c r="JHQ9" s="87"/>
      <c r="JHR9" s="87"/>
      <c r="JHS9" s="87"/>
      <c r="JHT9" s="87"/>
      <c r="JHU9" s="87"/>
      <c r="JHV9" s="87"/>
      <c r="JHW9" s="87"/>
      <c r="JHX9" s="87"/>
      <c r="JHY9" s="87"/>
      <c r="JHZ9" s="87"/>
      <c r="JIA9" s="87"/>
      <c r="JIB9" s="87"/>
      <c r="JIC9" s="87"/>
      <c r="JID9" s="87"/>
      <c r="JIE9" s="87"/>
      <c r="JIF9" s="87"/>
      <c r="JIG9" s="87"/>
      <c r="JIH9" s="87"/>
      <c r="JII9" s="87"/>
      <c r="JIJ9" s="87"/>
      <c r="JIK9" s="87"/>
      <c r="JIL9" s="87"/>
      <c r="JIM9" s="87"/>
      <c r="JIN9" s="87"/>
      <c r="JIO9" s="87"/>
      <c r="JIP9" s="87"/>
      <c r="JIQ9" s="87"/>
      <c r="JIR9" s="87"/>
      <c r="JIS9" s="87"/>
      <c r="JIT9" s="87"/>
      <c r="JIU9" s="87"/>
      <c r="JIV9" s="87"/>
      <c r="JIW9" s="87"/>
      <c r="JIX9" s="87"/>
      <c r="JIY9" s="87"/>
      <c r="JIZ9" s="87"/>
      <c r="JJA9" s="87"/>
      <c r="JJB9" s="87"/>
      <c r="JJC9" s="87"/>
      <c r="JJD9" s="87"/>
      <c r="JJE9" s="87"/>
      <c r="JJF9" s="87"/>
      <c r="JJG9" s="87"/>
      <c r="JJH9" s="87"/>
      <c r="JJI9" s="87"/>
      <c r="JJJ9" s="87"/>
      <c r="JJK9" s="87"/>
      <c r="JJL9" s="87"/>
      <c r="JJM9" s="87"/>
      <c r="JJN9" s="87"/>
      <c r="JJO9" s="87"/>
      <c r="JJP9" s="87"/>
      <c r="JJQ9" s="87"/>
      <c r="JJR9" s="87"/>
      <c r="JJS9" s="87"/>
      <c r="JJT9" s="87"/>
      <c r="JJU9" s="87"/>
      <c r="JJV9" s="87"/>
      <c r="JJW9" s="87"/>
      <c r="JJX9" s="87"/>
      <c r="JJY9" s="87"/>
      <c r="JJZ9" s="87"/>
      <c r="JKA9" s="87"/>
      <c r="JKB9" s="87"/>
      <c r="JKC9" s="87"/>
      <c r="JKD9" s="87"/>
      <c r="JKE9" s="87"/>
      <c r="JKF9" s="87"/>
      <c r="JKG9" s="87"/>
      <c r="JKH9" s="87"/>
      <c r="JKI9" s="87"/>
      <c r="JKJ9" s="87"/>
      <c r="JKK9" s="87"/>
      <c r="JKL9" s="87"/>
      <c r="JKM9" s="87"/>
      <c r="JKN9" s="87"/>
      <c r="JKO9" s="87"/>
      <c r="JKP9" s="87"/>
      <c r="JKQ9" s="87"/>
      <c r="JKR9" s="87"/>
      <c r="JKS9" s="87"/>
      <c r="JKT9" s="87"/>
      <c r="JKU9" s="87"/>
      <c r="JKV9" s="87"/>
      <c r="JKW9" s="87"/>
      <c r="JKX9" s="87"/>
      <c r="JKY9" s="87"/>
      <c r="JKZ9" s="87"/>
      <c r="JLA9" s="87"/>
      <c r="JLB9" s="87"/>
      <c r="JLC9" s="87"/>
      <c r="JLD9" s="87"/>
      <c r="JLE9" s="87"/>
      <c r="JLF9" s="87"/>
      <c r="JLG9" s="87"/>
      <c r="JLH9" s="87"/>
      <c r="JLI9" s="87"/>
      <c r="JLJ9" s="87"/>
      <c r="JLK9" s="87"/>
      <c r="JLL9" s="87"/>
      <c r="JLM9" s="87"/>
      <c r="JLN9" s="87"/>
      <c r="JLO9" s="87"/>
      <c r="JLP9" s="87"/>
      <c r="JLQ9" s="87"/>
      <c r="JLR9" s="87"/>
      <c r="JLS9" s="87"/>
      <c r="JLT9" s="87"/>
      <c r="JLU9" s="87"/>
      <c r="JLV9" s="87"/>
      <c r="JLW9" s="87"/>
      <c r="JLX9" s="87"/>
      <c r="JLY9" s="87"/>
      <c r="JLZ9" s="87"/>
      <c r="JMA9" s="87"/>
      <c r="JMB9" s="87"/>
      <c r="JMC9" s="87"/>
      <c r="JMD9" s="87"/>
      <c r="JME9" s="87"/>
      <c r="JMF9" s="87"/>
      <c r="JMG9" s="87"/>
      <c r="JMH9" s="87"/>
      <c r="JMI9" s="87"/>
      <c r="JMJ9" s="87"/>
      <c r="JMK9" s="87"/>
      <c r="JML9" s="87"/>
      <c r="JMM9" s="87"/>
      <c r="JMN9" s="87"/>
      <c r="JMO9" s="87"/>
      <c r="JMP9" s="87"/>
      <c r="JMQ9" s="87"/>
      <c r="JMR9" s="87"/>
      <c r="JMS9" s="87"/>
      <c r="JMT9" s="87"/>
      <c r="JMU9" s="87"/>
      <c r="JMV9" s="87"/>
      <c r="JMW9" s="87"/>
      <c r="JMX9" s="87"/>
      <c r="JMY9" s="87"/>
      <c r="JMZ9" s="87"/>
      <c r="JNA9" s="87"/>
      <c r="JNB9" s="87"/>
      <c r="JNC9" s="87"/>
      <c r="JND9" s="87"/>
      <c r="JNE9" s="87"/>
      <c r="JNF9" s="87"/>
      <c r="JNG9" s="87"/>
      <c r="JNH9" s="87"/>
      <c r="JNI9" s="87"/>
      <c r="JNJ9" s="87"/>
      <c r="JNK9" s="87"/>
      <c r="JNL9" s="87"/>
      <c r="JNM9" s="87"/>
      <c r="JNN9" s="87"/>
      <c r="JNO9" s="87"/>
      <c r="JNP9" s="87"/>
      <c r="JNQ9" s="87"/>
      <c r="JNR9" s="87"/>
      <c r="JNS9" s="87"/>
      <c r="JNT9" s="87"/>
      <c r="JNU9" s="87"/>
      <c r="JNV9" s="87"/>
      <c r="JNW9" s="87"/>
      <c r="JNX9" s="87"/>
      <c r="JNY9" s="87"/>
      <c r="JNZ9" s="87"/>
      <c r="JOA9" s="87"/>
      <c r="JOB9" s="87"/>
      <c r="JOC9" s="87"/>
      <c r="JOD9" s="87"/>
      <c r="JOE9" s="87"/>
      <c r="JOF9" s="87"/>
      <c r="JOG9" s="87"/>
      <c r="JOH9" s="87"/>
      <c r="JOI9" s="87"/>
      <c r="JOJ9" s="87"/>
      <c r="JOK9" s="87"/>
      <c r="JOL9" s="87"/>
      <c r="JOM9" s="87"/>
      <c r="JON9" s="87"/>
      <c r="JOO9" s="87"/>
      <c r="JOP9" s="87"/>
      <c r="JOQ9" s="87"/>
      <c r="JOR9" s="87"/>
      <c r="JOS9" s="87"/>
      <c r="JOT9" s="87"/>
      <c r="JOU9" s="87"/>
      <c r="JOV9" s="87"/>
      <c r="JOW9" s="87"/>
      <c r="JOX9" s="87"/>
      <c r="JOY9" s="87"/>
      <c r="JOZ9" s="87"/>
      <c r="JPA9" s="87"/>
      <c r="JPB9" s="87"/>
      <c r="JPC9" s="87"/>
      <c r="JPD9" s="87"/>
      <c r="JPE9" s="87"/>
      <c r="JPF9" s="87"/>
      <c r="JPG9" s="87"/>
      <c r="JPH9" s="87"/>
      <c r="JPI9" s="87"/>
      <c r="JPJ9" s="87"/>
      <c r="JPK9" s="87"/>
      <c r="JPL9" s="87"/>
      <c r="JPM9" s="87"/>
      <c r="JPN9" s="87"/>
      <c r="JPO9" s="87"/>
      <c r="JPP9" s="87"/>
      <c r="JPQ9" s="87"/>
      <c r="JPR9" s="87"/>
      <c r="JPS9" s="87"/>
      <c r="JPT9" s="87"/>
      <c r="JPU9" s="87"/>
      <c r="JPV9" s="87"/>
      <c r="JPW9" s="87"/>
      <c r="JPX9" s="87"/>
      <c r="JPY9" s="87"/>
      <c r="JPZ9" s="87"/>
      <c r="JQA9" s="87"/>
      <c r="JQB9" s="87"/>
      <c r="JQC9" s="87"/>
      <c r="JQD9" s="87"/>
      <c r="JQE9" s="87"/>
      <c r="JQF9" s="87"/>
      <c r="JQG9" s="87"/>
      <c r="JQH9" s="87"/>
      <c r="JQI9" s="87"/>
      <c r="JQJ9" s="87"/>
      <c r="JQK9" s="87"/>
      <c r="JQL9" s="87"/>
      <c r="JQM9" s="87"/>
      <c r="JQN9" s="87"/>
      <c r="JQO9" s="87"/>
      <c r="JQP9" s="87"/>
      <c r="JQQ9" s="87"/>
      <c r="JQR9" s="87"/>
      <c r="JQS9" s="87"/>
      <c r="JQT9" s="87"/>
      <c r="JQU9" s="87"/>
      <c r="JQV9" s="87"/>
      <c r="JQW9" s="87"/>
      <c r="JQX9" s="87"/>
      <c r="JQY9" s="87"/>
      <c r="JQZ9" s="87"/>
      <c r="JRA9" s="87"/>
      <c r="JRB9" s="87"/>
      <c r="JRC9" s="87"/>
      <c r="JRD9" s="87"/>
      <c r="JRE9" s="87"/>
      <c r="JRF9" s="87"/>
      <c r="JRG9" s="87"/>
      <c r="JRH9" s="87"/>
      <c r="JRI9" s="87"/>
      <c r="JRJ9" s="87"/>
      <c r="JRK9" s="87"/>
      <c r="JRL9" s="87"/>
      <c r="JRM9" s="87"/>
      <c r="JRN9" s="87"/>
      <c r="JRO9" s="87"/>
      <c r="JRP9" s="87"/>
      <c r="JRQ9" s="87"/>
      <c r="JRR9" s="87"/>
      <c r="JRS9" s="87"/>
      <c r="JRT9" s="87"/>
      <c r="JRU9" s="87"/>
      <c r="JRV9" s="87"/>
      <c r="JRW9" s="87"/>
      <c r="JRX9" s="87"/>
      <c r="JRY9" s="87"/>
      <c r="JRZ9" s="87"/>
      <c r="JSA9" s="87"/>
      <c r="JSB9" s="87"/>
      <c r="JSC9" s="87"/>
      <c r="JSD9" s="87"/>
      <c r="JSE9" s="87"/>
      <c r="JSF9" s="87"/>
      <c r="JSG9" s="87"/>
      <c r="JSH9" s="87"/>
      <c r="JSI9" s="87"/>
      <c r="JSJ9" s="87"/>
      <c r="JSK9" s="87"/>
      <c r="JSL9" s="87"/>
      <c r="JSM9" s="87"/>
      <c r="JSN9" s="87"/>
      <c r="JSO9" s="87"/>
      <c r="JSP9" s="87"/>
      <c r="JSQ9" s="87"/>
      <c r="JSR9" s="87"/>
      <c r="JSS9" s="87"/>
      <c r="JST9" s="87"/>
      <c r="JSU9" s="87"/>
      <c r="JSV9" s="87"/>
      <c r="JSW9" s="87"/>
      <c r="JSX9" s="87"/>
      <c r="JSY9" s="87"/>
      <c r="JSZ9" s="87"/>
      <c r="JTA9" s="87"/>
      <c r="JTB9" s="87"/>
      <c r="JTC9" s="87"/>
      <c r="JTD9" s="87"/>
      <c r="JTE9" s="87"/>
      <c r="JTF9" s="87"/>
      <c r="JTG9" s="87"/>
      <c r="JTH9" s="87"/>
      <c r="JTI9" s="87"/>
      <c r="JTJ9" s="87"/>
      <c r="JTK9" s="87"/>
      <c r="JTL9" s="87"/>
      <c r="JTM9" s="87"/>
      <c r="JTN9" s="87"/>
      <c r="JTO9" s="87"/>
      <c r="JTP9" s="87"/>
      <c r="JTQ9" s="87"/>
      <c r="JTR9" s="87"/>
      <c r="JTS9" s="87"/>
      <c r="JTT9" s="87"/>
      <c r="JTU9" s="87"/>
      <c r="JTV9" s="87"/>
      <c r="JTW9" s="87"/>
      <c r="JTX9" s="87"/>
      <c r="JTY9" s="87"/>
      <c r="JTZ9" s="87"/>
      <c r="JUA9" s="87"/>
      <c r="JUB9" s="87"/>
      <c r="JUC9" s="87"/>
      <c r="JUD9" s="87"/>
      <c r="JUE9" s="87"/>
      <c r="JUF9" s="87"/>
      <c r="JUG9" s="87"/>
      <c r="JUH9" s="87"/>
      <c r="JUI9" s="87"/>
      <c r="JUJ9" s="87"/>
      <c r="JUK9" s="87"/>
      <c r="JUL9" s="87"/>
      <c r="JUM9" s="87"/>
      <c r="JUN9" s="87"/>
      <c r="JUO9" s="87"/>
      <c r="JUP9" s="87"/>
      <c r="JUQ9" s="87"/>
      <c r="JUR9" s="87"/>
      <c r="JUS9" s="87"/>
      <c r="JUT9" s="87"/>
      <c r="JUU9" s="87"/>
      <c r="JUV9" s="87"/>
      <c r="JUW9" s="87"/>
      <c r="JUX9" s="87"/>
      <c r="JUY9" s="87"/>
      <c r="JUZ9" s="87"/>
      <c r="JVA9" s="87"/>
      <c r="JVB9" s="87"/>
      <c r="JVC9" s="87"/>
      <c r="JVD9" s="87"/>
      <c r="JVE9" s="87"/>
      <c r="JVF9" s="87"/>
      <c r="JVG9" s="87"/>
      <c r="JVH9" s="87"/>
      <c r="JVI9" s="87"/>
      <c r="JVJ9" s="87"/>
      <c r="JVK9" s="87"/>
      <c r="JVL9" s="87"/>
      <c r="JVM9" s="87"/>
      <c r="JVN9" s="87"/>
      <c r="JVO9" s="87"/>
      <c r="JVP9" s="87"/>
      <c r="JVQ9" s="87"/>
      <c r="JVR9" s="87"/>
      <c r="JVS9" s="87"/>
      <c r="JVT9" s="87"/>
      <c r="JVU9" s="87"/>
      <c r="JVV9" s="87"/>
      <c r="JVW9" s="87"/>
      <c r="JVX9" s="87"/>
      <c r="JVY9" s="87"/>
      <c r="JVZ9" s="87"/>
      <c r="JWA9" s="87"/>
      <c r="JWB9" s="87"/>
      <c r="JWC9" s="87"/>
      <c r="JWD9" s="87"/>
      <c r="JWE9" s="87"/>
      <c r="JWF9" s="87"/>
      <c r="JWG9" s="87"/>
      <c r="JWH9" s="87"/>
      <c r="JWI9" s="87"/>
      <c r="JWJ9" s="87"/>
      <c r="JWK9" s="87"/>
      <c r="JWL9" s="87"/>
      <c r="JWM9" s="87"/>
      <c r="JWN9" s="87"/>
      <c r="JWO9" s="87"/>
      <c r="JWP9" s="87"/>
      <c r="JWQ9" s="87"/>
      <c r="JWR9" s="87"/>
      <c r="JWS9" s="87"/>
      <c r="JWT9" s="87"/>
      <c r="JWU9" s="87"/>
      <c r="JWV9" s="87"/>
      <c r="JWW9" s="87"/>
      <c r="JWX9" s="87"/>
      <c r="JWY9" s="87"/>
      <c r="JWZ9" s="87"/>
      <c r="JXA9" s="87"/>
      <c r="JXB9" s="87"/>
      <c r="JXC9" s="87"/>
      <c r="JXD9" s="87"/>
      <c r="JXE9" s="87"/>
      <c r="JXF9" s="87"/>
      <c r="JXG9" s="87"/>
      <c r="JXH9" s="87"/>
      <c r="JXI9" s="87"/>
      <c r="JXJ9" s="87"/>
      <c r="JXK9" s="87"/>
      <c r="JXL9" s="87"/>
      <c r="JXM9" s="87"/>
      <c r="JXN9" s="87"/>
      <c r="JXO9" s="87"/>
      <c r="JXP9" s="87"/>
      <c r="JXQ9" s="87"/>
      <c r="JXR9" s="87"/>
      <c r="JXS9" s="87"/>
      <c r="JXT9" s="87"/>
      <c r="JXU9" s="87"/>
      <c r="JXV9" s="87"/>
      <c r="JXW9" s="87"/>
      <c r="JXX9" s="87"/>
      <c r="JXY9" s="87"/>
      <c r="JXZ9" s="87"/>
      <c r="JYA9" s="87"/>
      <c r="JYB9" s="87"/>
      <c r="JYC9" s="87"/>
      <c r="JYD9" s="87"/>
      <c r="JYE9" s="87"/>
      <c r="JYF9" s="87"/>
      <c r="JYG9" s="87"/>
      <c r="JYH9" s="87"/>
      <c r="JYI9" s="87"/>
      <c r="JYJ9" s="87"/>
      <c r="JYK9" s="87"/>
      <c r="JYL9" s="87"/>
      <c r="JYM9" s="87"/>
      <c r="JYN9" s="87"/>
      <c r="JYO9" s="87"/>
      <c r="JYP9" s="87"/>
      <c r="JYQ9" s="87"/>
      <c r="JYR9" s="87"/>
      <c r="JYS9" s="87"/>
      <c r="JYT9" s="87"/>
      <c r="JYU9" s="87"/>
      <c r="JYV9" s="87"/>
      <c r="JYW9" s="87"/>
      <c r="JYX9" s="87"/>
      <c r="JYY9" s="87"/>
      <c r="JYZ9" s="87"/>
      <c r="JZA9" s="87"/>
      <c r="JZB9" s="87"/>
      <c r="JZC9" s="87"/>
      <c r="JZD9" s="87"/>
      <c r="JZE9" s="87"/>
      <c r="JZF9" s="87"/>
      <c r="JZG9" s="87"/>
      <c r="JZH9" s="87"/>
      <c r="JZI9" s="87"/>
      <c r="JZJ9" s="87"/>
      <c r="JZK9" s="87"/>
      <c r="JZL9" s="87"/>
      <c r="JZM9" s="87"/>
      <c r="JZN9" s="87"/>
      <c r="JZO9" s="87"/>
      <c r="JZP9" s="87"/>
      <c r="JZQ9" s="87"/>
      <c r="JZR9" s="87"/>
      <c r="JZS9" s="87"/>
      <c r="JZT9" s="87"/>
      <c r="JZU9" s="87"/>
      <c r="JZV9" s="87"/>
      <c r="JZW9" s="87"/>
      <c r="JZX9" s="87"/>
      <c r="JZY9" s="87"/>
      <c r="JZZ9" s="87"/>
      <c r="KAA9" s="87"/>
      <c r="KAB9" s="87"/>
      <c r="KAC9" s="87"/>
      <c r="KAD9" s="87"/>
      <c r="KAE9" s="87"/>
      <c r="KAF9" s="87"/>
      <c r="KAG9" s="87"/>
      <c r="KAH9" s="87"/>
      <c r="KAI9" s="87"/>
      <c r="KAJ9" s="87"/>
      <c r="KAK9" s="87"/>
      <c r="KAL9" s="87"/>
      <c r="KAM9" s="87"/>
      <c r="KAN9" s="87"/>
      <c r="KAO9" s="87"/>
      <c r="KAP9" s="87"/>
      <c r="KAQ9" s="87"/>
      <c r="KAR9" s="87"/>
      <c r="KAS9" s="87"/>
      <c r="KAT9" s="87"/>
      <c r="KAU9" s="87"/>
      <c r="KAV9" s="87"/>
      <c r="KAW9" s="87"/>
      <c r="KAX9" s="87"/>
      <c r="KAY9" s="87"/>
      <c r="KAZ9" s="87"/>
      <c r="KBA9" s="87"/>
      <c r="KBB9" s="87"/>
      <c r="KBC9" s="87"/>
      <c r="KBD9" s="87"/>
      <c r="KBE9" s="87"/>
      <c r="KBF9" s="87"/>
      <c r="KBG9" s="87"/>
      <c r="KBH9" s="87"/>
      <c r="KBI9" s="87"/>
      <c r="KBJ9" s="87"/>
      <c r="KBK9" s="87"/>
      <c r="KBL9" s="87"/>
      <c r="KBM9" s="87"/>
      <c r="KBN9" s="87"/>
      <c r="KBO9" s="87"/>
      <c r="KBP9" s="87"/>
      <c r="KBQ9" s="87"/>
      <c r="KBR9" s="87"/>
      <c r="KBS9" s="87"/>
      <c r="KBT9" s="87"/>
      <c r="KBU9" s="87"/>
      <c r="KBV9" s="87"/>
      <c r="KBW9" s="87"/>
      <c r="KBX9" s="87"/>
      <c r="KBY9" s="87"/>
      <c r="KBZ9" s="87"/>
      <c r="KCA9" s="87"/>
      <c r="KCB9" s="87"/>
      <c r="KCC9" s="87"/>
      <c r="KCD9" s="87"/>
      <c r="KCE9" s="87"/>
      <c r="KCF9" s="87"/>
      <c r="KCG9" s="87"/>
      <c r="KCH9" s="87"/>
      <c r="KCI9" s="87"/>
      <c r="KCJ9" s="87"/>
      <c r="KCK9" s="87"/>
      <c r="KCL9" s="87"/>
      <c r="KCM9" s="87"/>
      <c r="KCN9" s="87"/>
      <c r="KCO9" s="87"/>
      <c r="KCP9" s="87"/>
      <c r="KCQ9" s="87"/>
      <c r="KCR9" s="87"/>
      <c r="KCS9" s="87"/>
      <c r="KCT9" s="87"/>
      <c r="KCU9" s="87"/>
      <c r="KCV9" s="87"/>
      <c r="KCW9" s="87"/>
      <c r="KCX9" s="87"/>
      <c r="KCY9" s="87"/>
      <c r="KCZ9" s="87"/>
      <c r="KDA9" s="87"/>
      <c r="KDB9" s="87"/>
      <c r="KDC9" s="87"/>
      <c r="KDD9" s="87"/>
      <c r="KDE9" s="87"/>
      <c r="KDF9" s="87"/>
      <c r="KDG9" s="87"/>
      <c r="KDH9" s="87"/>
      <c r="KDI9" s="87"/>
      <c r="KDJ9" s="87"/>
      <c r="KDK9" s="87"/>
      <c r="KDL9" s="87"/>
      <c r="KDM9" s="87"/>
      <c r="KDN9" s="87"/>
      <c r="KDO9" s="87"/>
      <c r="KDP9" s="87"/>
      <c r="KDQ9" s="87"/>
      <c r="KDR9" s="87"/>
      <c r="KDS9" s="87"/>
      <c r="KDT9" s="87"/>
      <c r="KDU9" s="87"/>
      <c r="KDV9" s="87"/>
      <c r="KDW9" s="87"/>
      <c r="KDX9" s="87"/>
      <c r="KDY9" s="87"/>
      <c r="KDZ9" s="87"/>
      <c r="KEA9" s="87"/>
      <c r="KEB9" s="87"/>
      <c r="KEC9" s="87"/>
      <c r="KED9" s="87"/>
      <c r="KEE9" s="87"/>
      <c r="KEF9" s="87"/>
      <c r="KEG9" s="87"/>
      <c r="KEH9" s="87"/>
      <c r="KEI9" s="87"/>
      <c r="KEJ9" s="87"/>
      <c r="KEK9" s="87"/>
      <c r="KEL9" s="87"/>
      <c r="KEM9" s="87"/>
      <c r="KEN9" s="87"/>
      <c r="KEO9" s="87"/>
      <c r="KEP9" s="87"/>
      <c r="KEQ9" s="87"/>
      <c r="KER9" s="87"/>
      <c r="KES9" s="87"/>
      <c r="KET9" s="87"/>
      <c r="KEU9" s="87"/>
      <c r="KEV9" s="87"/>
      <c r="KEW9" s="87"/>
      <c r="KEX9" s="87"/>
      <c r="KEY9" s="87"/>
      <c r="KEZ9" s="87"/>
      <c r="KFA9" s="87"/>
      <c r="KFB9" s="87"/>
      <c r="KFC9" s="87"/>
      <c r="KFD9" s="87"/>
      <c r="KFE9" s="87"/>
      <c r="KFF9" s="87"/>
      <c r="KFG9" s="87"/>
      <c r="KFH9" s="87"/>
      <c r="KFI9" s="87"/>
      <c r="KFJ9" s="87"/>
      <c r="KFK9" s="87"/>
      <c r="KFL9" s="87"/>
      <c r="KFM9" s="87"/>
      <c r="KFN9" s="87"/>
      <c r="KFO9" s="87"/>
      <c r="KFP9" s="87"/>
      <c r="KFQ9" s="87"/>
      <c r="KFR9" s="87"/>
      <c r="KFS9" s="87"/>
      <c r="KFT9" s="87"/>
      <c r="KFU9" s="87"/>
      <c r="KFV9" s="87"/>
      <c r="KFW9" s="87"/>
      <c r="KFX9" s="87"/>
      <c r="KFY9" s="87"/>
      <c r="KFZ9" s="87"/>
      <c r="KGA9" s="87"/>
      <c r="KGB9" s="87"/>
      <c r="KGC9" s="87"/>
      <c r="KGD9" s="87"/>
      <c r="KGE9" s="87"/>
      <c r="KGF9" s="87"/>
      <c r="KGG9" s="87"/>
      <c r="KGH9" s="87"/>
      <c r="KGI9" s="87"/>
      <c r="KGJ9" s="87"/>
      <c r="KGK9" s="87"/>
      <c r="KGL9" s="87"/>
      <c r="KGM9" s="87"/>
      <c r="KGN9" s="87"/>
      <c r="KGO9" s="87"/>
      <c r="KGP9" s="87"/>
      <c r="KGQ9" s="87"/>
      <c r="KGR9" s="87"/>
      <c r="KGS9" s="87"/>
      <c r="KGT9" s="87"/>
      <c r="KGU9" s="87"/>
      <c r="KGV9" s="87"/>
      <c r="KGW9" s="87"/>
      <c r="KGX9" s="87"/>
      <c r="KGY9" s="87"/>
      <c r="KGZ9" s="87"/>
      <c r="KHA9" s="87"/>
      <c r="KHB9" s="87"/>
      <c r="KHC9" s="87"/>
      <c r="KHD9" s="87"/>
      <c r="KHE9" s="87"/>
      <c r="KHF9" s="87"/>
      <c r="KHG9" s="87"/>
      <c r="KHH9" s="87"/>
      <c r="KHI9" s="87"/>
      <c r="KHJ9" s="87"/>
      <c r="KHK9" s="87"/>
      <c r="KHL9" s="87"/>
      <c r="KHM9" s="87"/>
      <c r="KHN9" s="87"/>
      <c r="KHO9" s="87"/>
      <c r="KHP9" s="87"/>
      <c r="KHQ9" s="87"/>
      <c r="KHR9" s="87"/>
      <c r="KHS9" s="87"/>
      <c r="KHT9" s="87"/>
      <c r="KHU9" s="87"/>
      <c r="KHV9" s="87"/>
      <c r="KHW9" s="87"/>
      <c r="KHX9" s="87"/>
      <c r="KHY9" s="87"/>
      <c r="KHZ9" s="87"/>
      <c r="KIA9" s="87"/>
      <c r="KIB9" s="87"/>
      <c r="KIC9" s="87"/>
      <c r="KID9" s="87"/>
      <c r="KIE9" s="87"/>
      <c r="KIF9" s="87"/>
      <c r="KIG9" s="87"/>
      <c r="KIH9" s="87"/>
      <c r="KII9" s="87"/>
      <c r="KIJ9" s="87"/>
      <c r="KIK9" s="87"/>
      <c r="KIL9" s="87"/>
      <c r="KIM9" s="87"/>
      <c r="KIN9" s="87"/>
      <c r="KIO9" s="87"/>
      <c r="KIP9" s="87"/>
      <c r="KIQ9" s="87"/>
      <c r="KIR9" s="87"/>
      <c r="KIS9" s="87"/>
      <c r="KIT9" s="87"/>
      <c r="KIU9" s="87"/>
      <c r="KIV9" s="87"/>
      <c r="KIW9" s="87"/>
      <c r="KIX9" s="87"/>
      <c r="KIY9" s="87"/>
      <c r="KIZ9" s="87"/>
      <c r="KJA9" s="87"/>
      <c r="KJB9" s="87"/>
      <c r="KJC9" s="87"/>
      <c r="KJD9" s="87"/>
      <c r="KJE9" s="87"/>
      <c r="KJF9" s="87"/>
      <c r="KJG9" s="87"/>
      <c r="KJH9" s="87"/>
      <c r="KJI9" s="87"/>
      <c r="KJJ9" s="87"/>
      <c r="KJK9" s="87"/>
      <c r="KJL9" s="87"/>
      <c r="KJM9" s="87"/>
      <c r="KJN9" s="87"/>
      <c r="KJO9" s="87"/>
      <c r="KJP9" s="87"/>
      <c r="KJQ9" s="87"/>
      <c r="KJR9" s="87"/>
      <c r="KJS9" s="87"/>
      <c r="KJT9" s="87"/>
      <c r="KJU9" s="87"/>
      <c r="KJV9" s="87"/>
      <c r="KJW9" s="87"/>
      <c r="KJX9" s="87"/>
      <c r="KJY9" s="87"/>
      <c r="KJZ9" s="87"/>
      <c r="KKA9" s="87"/>
      <c r="KKB9" s="87"/>
      <c r="KKC9" s="87"/>
      <c r="KKD9" s="87"/>
      <c r="KKE9" s="87"/>
      <c r="KKF9" s="87"/>
      <c r="KKG9" s="87"/>
      <c r="KKH9" s="87"/>
      <c r="KKI9" s="87"/>
      <c r="KKJ9" s="87"/>
      <c r="KKK9" s="87"/>
      <c r="KKL9" s="87"/>
      <c r="KKM9" s="87"/>
      <c r="KKN9" s="87"/>
      <c r="KKO9" s="87"/>
      <c r="KKP9" s="87"/>
      <c r="KKQ9" s="87"/>
      <c r="KKR9" s="87"/>
      <c r="KKS9" s="87"/>
      <c r="KKT9" s="87"/>
      <c r="KKU9" s="87"/>
      <c r="KKV9" s="87"/>
      <c r="KKW9" s="87"/>
      <c r="KKX9" s="87"/>
      <c r="KKY9" s="87"/>
      <c r="KKZ9" s="87"/>
      <c r="KLA9" s="87"/>
      <c r="KLB9" s="87"/>
      <c r="KLC9" s="87"/>
      <c r="KLD9" s="87"/>
      <c r="KLE9" s="87"/>
      <c r="KLF9" s="87"/>
      <c r="KLG9" s="87"/>
      <c r="KLH9" s="87"/>
      <c r="KLI9" s="87"/>
      <c r="KLJ9" s="87"/>
      <c r="KLK9" s="87"/>
      <c r="KLL9" s="87"/>
      <c r="KLM9" s="87"/>
      <c r="KLN9" s="87"/>
      <c r="KLO9" s="87"/>
      <c r="KLP9" s="87"/>
      <c r="KLQ9" s="87"/>
      <c r="KLR9" s="87"/>
      <c r="KLS9" s="87"/>
      <c r="KLT9" s="87"/>
      <c r="KLU9" s="87"/>
      <c r="KLV9" s="87"/>
      <c r="KLW9" s="87"/>
      <c r="KLX9" s="87"/>
      <c r="KLY9" s="87"/>
      <c r="KLZ9" s="87"/>
      <c r="KMA9" s="87"/>
      <c r="KMB9" s="87"/>
      <c r="KMC9" s="87"/>
      <c r="KMD9" s="87"/>
      <c r="KME9" s="87"/>
      <c r="KMF9" s="87"/>
      <c r="KMG9" s="87"/>
      <c r="KMH9" s="87"/>
      <c r="KMI9" s="87"/>
      <c r="KMJ9" s="87"/>
      <c r="KMK9" s="87"/>
      <c r="KML9" s="87"/>
      <c r="KMM9" s="87"/>
      <c r="KMN9" s="87"/>
      <c r="KMO9" s="87"/>
      <c r="KMP9" s="87"/>
      <c r="KMQ9" s="87"/>
      <c r="KMR9" s="87"/>
      <c r="KMS9" s="87"/>
      <c r="KMT9" s="87"/>
      <c r="KMU9" s="87"/>
      <c r="KMV9" s="87"/>
      <c r="KMW9" s="87"/>
      <c r="KMX9" s="87"/>
      <c r="KMY9" s="87"/>
      <c r="KMZ9" s="87"/>
      <c r="KNA9" s="87"/>
      <c r="KNB9" s="87"/>
      <c r="KNC9" s="87"/>
      <c r="KND9" s="87"/>
      <c r="KNE9" s="87"/>
      <c r="KNF9" s="87"/>
      <c r="KNG9" s="87"/>
      <c r="KNH9" s="87"/>
      <c r="KNI9" s="87"/>
      <c r="KNJ9" s="87"/>
      <c r="KNK9" s="87"/>
      <c r="KNL9" s="87"/>
      <c r="KNM9" s="87"/>
      <c r="KNN9" s="87"/>
      <c r="KNO9" s="87"/>
      <c r="KNP9" s="87"/>
      <c r="KNQ9" s="87"/>
      <c r="KNR9" s="87"/>
      <c r="KNS9" s="87"/>
      <c r="KNT9" s="87"/>
      <c r="KNU9" s="87"/>
      <c r="KNV9" s="87"/>
      <c r="KNW9" s="87"/>
      <c r="KNX9" s="87"/>
      <c r="KNY9" s="87"/>
      <c r="KNZ9" s="87"/>
      <c r="KOA9" s="87"/>
      <c r="KOB9" s="87"/>
      <c r="KOC9" s="87"/>
      <c r="KOD9" s="87"/>
      <c r="KOE9" s="87"/>
      <c r="KOF9" s="87"/>
      <c r="KOG9" s="87"/>
      <c r="KOH9" s="87"/>
      <c r="KOI9" s="87"/>
      <c r="KOJ9" s="87"/>
      <c r="KOK9" s="87"/>
      <c r="KOL9" s="87"/>
      <c r="KOM9" s="87"/>
      <c r="KON9" s="87"/>
      <c r="KOO9" s="87"/>
      <c r="KOP9" s="87"/>
      <c r="KOQ9" s="87"/>
      <c r="KOR9" s="87"/>
      <c r="KOS9" s="87"/>
      <c r="KOT9" s="87"/>
      <c r="KOU9" s="87"/>
      <c r="KOV9" s="87"/>
      <c r="KOW9" s="87"/>
      <c r="KOX9" s="87"/>
      <c r="KOY9" s="87"/>
      <c r="KOZ9" s="87"/>
      <c r="KPA9" s="87"/>
      <c r="KPB9" s="87"/>
      <c r="KPC9" s="87"/>
      <c r="KPD9" s="87"/>
      <c r="KPE9" s="87"/>
      <c r="KPF9" s="87"/>
      <c r="KPG9" s="87"/>
      <c r="KPH9" s="87"/>
      <c r="KPI9" s="87"/>
      <c r="KPJ9" s="87"/>
      <c r="KPK9" s="87"/>
      <c r="KPL9" s="87"/>
      <c r="KPM9" s="87"/>
      <c r="KPN9" s="87"/>
      <c r="KPO9" s="87"/>
      <c r="KPP9" s="87"/>
      <c r="KPQ9" s="87"/>
      <c r="KPR9" s="87"/>
      <c r="KPS9" s="87"/>
      <c r="KPT9" s="87"/>
      <c r="KPU9" s="87"/>
      <c r="KPV9" s="87"/>
      <c r="KPW9" s="87"/>
      <c r="KPX9" s="87"/>
      <c r="KPY9" s="87"/>
      <c r="KPZ9" s="87"/>
      <c r="KQA9" s="87"/>
      <c r="KQB9" s="87"/>
      <c r="KQC9" s="87"/>
      <c r="KQD9" s="87"/>
      <c r="KQE9" s="87"/>
      <c r="KQF9" s="87"/>
      <c r="KQG9" s="87"/>
      <c r="KQH9" s="87"/>
      <c r="KQI9" s="87"/>
      <c r="KQJ9" s="87"/>
      <c r="KQK9" s="87"/>
      <c r="KQL9" s="87"/>
      <c r="KQM9" s="87"/>
      <c r="KQN9" s="87"/>
      <c r="KQO9" s="87"/>
      <c r="KQP9" s="87"/>
      <c r="KQQ9" s="87"/>
      <c r="KQR9" s="87"/>
      <c r="KQS9" s="87"/>
      <c r="KQT9" s="87"/>
      <c r="KQU9" s="87"/>
      <c r="KQV9" s="87"/>
      <c r="KQW9" s="87"/>
      <c r="KQX9" s="87"/>
      <c r="KQY9" s="87"/>
      <c r="KQZ9" s="87"/>
      <c r="KRA9" s="87"/>
      <c r="KRB9" s="87"/>
      <c r="KRC9" s="87"/>
      <c r="KRD9" s="87"/>
      <c r="KRE9" s="87"/>
      <c r="KRF9" s="87"/>
      <c r="KRG9" s="87"/>
      <c r="KRH9" s="87"/>
      <c r="KRI9" s="87"/>
      <c r="KRJ9" s="87"/>
      <c r="KRK9" s="87"/>
      <c r="KRL9" s="87"/>
      <c r="KRM9" s="87"/>
      <c r="KRN9" s="87"/>
      <c r="KRO9" s="87"/>
      <c r="KRP9" s="87"/>
      <c r="KRQ9" s="87"/>
      <c r="KRR9" s="87"/>
      <c r="KRS9" s="87"/>
      <c r="KRT9" s="87"/>
      <c r="KRU9" s="87"/>
      <c r="KRV9" s="87"/>
      <c r="KRW9" s="87"/>
      <c r="KRX9" s="87"/>
      <c r="KRY9" s="87"/>
      <c r="KRZ9" s="87"/>
      <c r="KSA9" s="87"/>
      <c r="KSB9" s="87"/>
      <c r="KSC9" s="87"/>
      <c r="KSD9" s="87"/>
      <c r="KSE9" s="87"/>
      <c r="KSF9" s="87"/>
      <c r="KSG9" s="87"/>
      <c r="KSH9" s="87"/>
      <c r="KSI9" s="87"/>
      <c r="KSJ9" s="87"/>
      <c r="KSK9" s="87"/>
      <c r="KSL9" s="87"/>
      <c r="KSM9" s="87"/>
      <c r="KSN9" s="87"/>
      <c r="KSO9" s="87"/>
      <c r="KSP9" s="87"/>
      <c r="KSQ9" s="87"/>
      <c r="KSR9" s="87"/>
      <c r="KSS9" s="87"/>
      <c r="KST9" s="87"/>
      <c r="KSU9" s="87"/>
      <c r="KSV9" s="87"/>
      <c r="KSW9" s="87"/>
      <c r="KSX9" s="87"/>
      <c r="KSY9" s="87"/>
      <c r="KSZ9" s="87"/>
      <c r="KTA9" s="87"/>
      <c r="KTB9" s="87"/>
      <c r="KTC9" s="87"/>
      <c r="KTD9" s="87"/>
      <c r="KTE9" s="87"/>
      <c r="KTF9" s="87"/>
      <c r="KTG9" s="87"/>
      <c r="KTH9" s="87"/>
      <c r="KTI9" s="87"/>
      <c r="KTJ9" s="87"/>
      <c r="KTK9" s="87"/>
      <c r="KTL9" s="87"/>
      <c r="KTM9" s="87"/>
      <c r="KTN9" s="87"/>
      <c r="KTO9" s="87"/>
      <c r="KTP9" s="87"/>
      <c r="KTQ9" s="87"/>
      <c r="KTR9" s="87"/>
      <c r="KTS9" s="87"/>
      <c r="KTT9" s="87"/>
      <c r="KTU9" s="87"/>
      <c r="KTV9" s="87"/>
      <c r="KTW9" s="87"/>
      <c r="KTX9" s="87"/>
      <c r="KTY9" s="87"/>
      <c r="KTZ9" s="87"/>
      <c r="KUA9" s="87"/>
      <c r="KUB9" s="87"/>
      <c r="KUC9" s="87"/>
      <c r="KUD9" s="87"/>
      <c r="KUE9" s="87"/>
      <c r="KUF9" s="87"/>
      <c r="KUG9" s="87"/>
      <c r="KUH9" s="87"/>
      <c r="KUI9" s="87"/>
      <c r="KUJ9" s="87"/>
      <c r="KUK9" s="87"/>
      <c r="KUL9" s="87"/>
      <c r="KUM9" s="87"/>
      <c r="KUN9" s="87"/>
      <c r="KUO9" s="87"/>
      <c r="KUP9" s="87"/>
      <c r="KUQ9" s="87"/>
      <c r="KUR9" s="87"/>
      <c r="KUS9" s="87"/>
      <c r="KUT9" s="87"/>
      <c r="KUU9" s="87"/>
      <c r="KUV9" s="87"/>
      <c r="KUW9" s="87"/>
      <c r="KUX9" s="87"/>
      <c r="KUY9" s="87"/>
      <c r="KUZ9" s="87"/>
      <c r="KVA9" s="87"/>
      <c r="KVB9" s="87"/>
      <c r="KVC9" s="87"/>
      <c r="KVD9" s="87"/>
      <c r="KVE9" s="87"/>
      <c r="KVF9" s="87"/>
      <c r="KVG9" s="87"/>
      <c r="KVH9" s="87"/>
      <c r="KVI9" s="87"/>
      <c r="KVJ9" s="87"/>
      <c r="KVK9" s="87"/>
      <c r="KVL9" s="87"/>
      <c r="KVM9" s="87"/>
      <c r="KVN9" s="87"/>
      <c r="KVO9" s="87"/>
      <c r="KVP9" s="87"/>
      <c r="KVQ9" s="87"/>
      <c r="KVR9" s="87"/>
      <c r="KVS9" s="87"/>
      <c r="KVT9" s="87"/>
      <c r="KVU9" s="87"/>
      <c r="KVV9" s="87"/>
      <c r="KVW9" s="87"/>
      <c r="KVX9" s="87"/>
      <c r="KVY9" s="87"/>
      <c r="KVZ9" s="87"/>
      <c r="KWA9" s="87"/>
      <c r="KWB9" s="87"/>
      <c r="KWC9" s="87"/>
      <c r="KWD9" s="87"/>
      <c r="KWE9" s="87"/>
      <c r="KWF9" s="87"/>
      <c r="KWG9" s="87"/>
      <c r="KWH9" s="87"/>
      <c r="KWI9" s="87"/>
      <c r="KWJ9" s="87"/>
      <c r="KWK9" s="87"/>
      <c r="KWL9" s="87"/>
      <c r="KWM9" s="87"/>
      <c r="KWN9" s="87"/>
      <c r="KWO9" s="87"/>
      <c r="KWP9" s="87"/>
      <c r="KWQ9" s="87"/>
      <c r="KWR9" s="87"/>
      <c r="KWS9" s="87"/>
      <c r="KWT9" s="87"/>
      <c r="KWU9" s="87"/>
      <c r="KWV9" s="87"/>
      <c r="KWW9" s="87"/>
      <c r="KWX9" s="87"/>
      <c r="KWY9" s="87"/>
      <c r="KWZ9" s="87"/>
      <c r="KXA9" s="87"/>
      <c r="KXB9" s="87"/>
      <c r="KXC9" s="87"/>
      <c r="KXD9" s="87"/>
      <c r="KXE9" s="87"/>
      <c r="KXF9" s="87"/>
      <c r="KXG9" s="87"/>
      <c r="KXH9" s="87"/>
      <c r="KXI9" s="87"/>
      <c r="KXJ9" s="87"/>
      <c r="KXK9" s="87"/>
      <c r="KXL9" s="87"/>
      <c r="KXM9" s="87"/>
      <c r="KXN9" s="87"/>
      <c r="KXO9" s="87"/>
      <c r="KXP9" s="87"/>
      <c r="KXQ9" s="87"/>
      <c r="KXR9" s="87"/>
      <c r="KXS9" s="87"/>
      <c r="KXT9" s="87"/>
      <c r="KXU9" s="87"/>
      <c r="KXV9" s="87"/>
      <c r="KXW9" s="87"/>
      <c r="KXX9" s="87"/>
      <c r="KXY9" s="87"/>
      <c r="KXZ9" s="87"/>
      <c r="KYA9" s="87"/>
      <c r="KYB9" s="87"/>
      <c r="KYC9" s="87"/>
      <c r="KYD9" s="87"/>
      <c r="KYE9" s="87"/>
      <c r="KYF9" s="87"/>
      <c r="KYG9" s="87"/>
      <c r="KYH9" s="87"/>
      <c r="KYI9" s="87"/>
      <c r="KYJ9" s="87"/>
      <c r="KYK9" s="87"/>
      <c r="KYL9" s="87"/>
      <c r="KYM9" s="87"/>
      <c r="KYN9" s="87"/>
      <c r="KYO9" s="87"/>
      <c r="KYP9" s="87"/>
      <c r="KYQ9" s="87"/>
      <c r="KYR9" s="87"/>
      <c r="KYS9" s="87"/>
      <c r="KYT9" s="87"/>
      <c r="KYU9" s="87"/>
      <c r="KYV9" s="87"/>
      <c r="KYW9" s="87"/>
      <c r="KYX9" s="87"/>
      <c r="KYY9" s="87"/>
      <c r="KYZ9" s="87"/>
      <c r="KZA9" s="87"/>
      <c r="KZB9" s="87"/>
      <c r="KZC9" s="87"/>
      <c r="KZD9" s="87"/>
      <c r="KZE9" s="87"/>
      <c r="KZF9" s="87"/>
      <c r="KZG9" s="87"/>
      <c r="KZH9" s="87"/>
      <c r="KZI9" s="87"/>
      <c r="KZJ9" s="87"/>
      <c r="KZK9" s="87"/>
      <c r="KZL9" s="87"/>
      <c r="KZM9" s="87"/>
      <c r="KZN9" s="87"/>
      <c r="KZO9" s="87"/>
      <c r="KZP9" s="87"/>
      <c r="KZQ9" s="87"/>
      <c r="KZR9" s="87"/>
      <c r="KZS9" s="87"/>
      <c r="KZT9" s="87"/>
      <c r="KZU9" s="87"/>
      <c r="KZV9" s="87"/>
      <c r="KZW9" s="87"/>
      <c r="KZX9" s="87"/>
      <c r="KZY9" s="87"/>
      <c r="KZZ9" s="87"/>
      <c r="LAA9" s="87"/>
      <c r="LAB9" s="87"/>
      <c r="LAC9" s="87"/>
      <c r="LAD9" s="87"/>
      <c r="LAE9" s="87"/>
      <c r="LAF9" s="87"/>
      <c r="LAG9" s="87"/>
      <c r="LAH9" s="87"/>
      <c r="LAI9" s="87"/>
      <c r="LAJ9" s="87"/>
      <c r="LAK9" s="87"/>
      <c r="LAL9" s="87"/>
      <c r="LAM9" s="87"/>
      <c r="LAN9" s="87"/>
      <c r="LAO9" s="87"/>
      <c r="LAP9" s="87"/>
      <c r="LAQ9" s="87"/>
      <c r="LAR9" s="87"/>
      <c r="LAS9" s="87"/>
      <c r="LAT9" s="87"/>
      <c r="LAU9" s="87"/>
      <c r="LAV9" s="87"/>
      <c r="LAW9" s="87"/>
      <c r="LAX9" s="87"/>
      <c r="LAY9" s="87"/>
      <c r="LAZ9" s="87"/>
      <c r="LBA9" s="87"/>
      <c r="LBB9" s="87"/>
      <c r="LBC9" s="87"/>
      <c r="LBD9" s="87"/>
      <c r="LBE9" s="87"/>
      <c r="LBF9" s="87"/>
      <c r="LBG9" s="87"/>
      <c r="LBH9" s="87"/>
      <c r="LBI9" s="87"/>
      <c r="LBJ9" s="87"/>
      <c r="LBK9" s="87"/>
      <c r="LBL9" s="87"/>
      <c r="LBM9" s="87"/>
      <c r="LBN9" s="87"/>
      <c r="LBO9" s="87"/>
      <c r="LBP9" s="87"/>
      <c r="LBQ9" s="87"/>
      <c r="LBR9" s="87"/>
      <c r="LBS9" s="87"/>
      <c r="LBT9" s="87"/>
      <c r="LBU9" s="87"/>
      <c r="LBV9" s="87"/>
      <c r="LBW9" s="87"/>
      <c r="LBX9" s="87"/>
      <c r="LBY9" s="87"/>
      <c r="LBZ9" s="87"/>
      <c r="LCA9" s="87"/>
      <c r="LCB9" s="87"/>
      <c r="LCC9" s="87"/>
      <c r="LCD9" s="87"/>
      <c r="LCE9" s="87"/>
      <c r="LCF9" s="87"/>
      <c r="LCG9" s="87"/>
      <c r="LCH9" s="87"/>
      <c r="LCI9" s="87"/>
      <c r="LCJ9" s="87"/>
      <c r="LCK9" s="87"/>
      <c r="LCL9" s="87"/>
      <c r="LCM9" s="87"/>
      <c r="LCN9" s="87"/>
      <c r="LCO9" s="87"/>
      <c r="LCP9" s="87"/>
      <c r="LCQ9" s="87"/>
      <c r="LCR9" s="87"/>
      <c r="LCS9" s="87"/>
      <c r="LCT9" s="87"/>
      <c r="LCU9" s="87"/>
      <c r="LCV9" s="87"/>
      <c r="LCW9" s="87"/>
      <c r="LCX9" s="87"/>
      <c r="LCY9" s="87"/>
      <c r="LCZ9" s="87"/>
      <c r="LDA9" s="87"/>
      <c r="LDB9" s="87"/>
      <c r="LDC9" s="87"/>
      <c r="LDD9" s="87"/>
      <c r="LDE9" s="87"/>
      <c r="LDF9" s="87"/>
      <c r="LDG9" s="87"/>
      <c r="LDH9" s="87"/>
      <c r="LDI9" s="87"/>
      <c r="LDJ9" s="87"/>
      <c r="LDK9" s="87"/>
      <c r="LDL9" s="87"/>
      <c r="LDM9" s="87"/>
      <c r="LDN9" s="87"/>
      <c r="LDO9" s="87"/>
      <c r="LDP9" s="87"/>
      <c r="LDQ9" s="87"/>
      <c r="LDR9" s="87"/>
      <c r="LDS9" s="87"/>
      <c r="LDT9" s="87"/>
      <c r="LDU9" s="87"/>
      <c r="LDV9" s="87"/>
      <c r="LDW9" s="87"/>
      <c r="LDX9" s="87"/>
      <c r="LDY9" s="87"/>
      <c r="LDZ9" s="87"/>
      <c r="LEA9" s="87"/>
      <c r="LEB9" s="87"/>
      <c r="LEC9" s="87"/>
      <c r="LED9" s="87"/>
      <c r="LEE9" s="87"/>
      <c r="LEF9" s="87"/>
      <c r="LEG9" s="87"/>
      <c r="LEH9" s="87"/>
      <c r="LEI9" s="87"/>
      <c r="LEJ9" s="87"/>
      <c r="LEK9" s="87"/>
      <c r="LEL9" s="87"/>
      <c r="LEM9" s="87"/>
      <c r="LEN9" s="87"/>
      <c r="LEO9" s="87"/>
      <c r="LEP9" s="87"/>
      <c r="LEQ9" s="87"/>
      <c r="LER9" s="87"/>
      <c r="LES9" s="87"/>
      <c r="LET9" s="87"/>
      <c r="LEU9" s="87"/>
      <c r="LEV9" s="87"/>
      <c r="LEW9" s="87"/>
      <c r="LEX9" s="87"/>
      <c r="LEY9" s="87"/>
      <c r="LEZ9" s="87"/>
      <c r="LFA9" s="87"/>
      <c r="LFB9" s="87"/>
      <c r="LFC9" s="87"/>
      <c r="LFD9" s="87"/>
      <c r="LFE9" s="87"/>
      <c r="LFF9" s="87"/>
      <c r="LFG9" s="87"/>
      <c r="LFH9" s="87"/>
      <c r="LFI9" s="87"/>
      <c r="LFJ9" s="87"/>
      <c r="LFK9" s="87"/>
      <c r="LFL9" s="87"/>
      <c r="LFM9" s="87"/>
      <c r="LFN9" s="87"/>
      <c r="LFO9" s="87"/>
      <c r="LFP9" s="87"/>
      <c r="LFQ9" s="87"/>
      <c r="LFR9" s="87"/>
      <c r="LFS9" s="87"/>
      <c r="LFT9" s="87"/>
      <c r="LFU9" s="87"/>
      <c r="LFV9" s="87"/>
      <c r="LFW9" s="87"/>
      <c r="LFX9" s="87"/>
      <c r="LFY9" s="87"/>
      <c r="LFZ9" s="87"/>
      <c r="LGA9" s="87"/>
      <c r="LGB9" s="87"/>
      <c r="LGC9" s="87"/>
      <c r="LGD9" s="87"/>
      <c r="LGE9" s="87"/>
      <c r="LGF9" s="87"/>
      <c r="LGG9" s="87"/>
      <c r="LGH9" s="87"/>
      <c r="LGI9" s="87"/>
      <c r="LGJ9" s="87"/>
      <c r="LGK9" s="87"/>
      <c r="LGL9" s="87"/>
      <c r="LGM9" s="87"/>
      <c r="LGN9" s="87"/>
      <c r="LGO9" s="87"/>
      <c r="LGP9" s="87"/>
      <c r="LGQ9" s="87"/>
      <c r="LGR9" s="87"/>
      <c r="LGS9" s="87"/>
      <c r="LGT9" s="87"/>
      <c r="LGU9" s="87"/>
      <c r="LGV9" s="87"/>
      <c r="LGW9" s="87"/>
      <c r="LGX9" s="87"/>
      <c r="LGY9" s="87"/>
      <c r="LGZ9" s="87"/>
      <c r="LHA9" s="87"/>
      <c r="LHB9" s="87"/>
      <c r="LHC9" s="87"/>
      <c r="LHD9" s="87"/>
      <c r="LHE9" s="87"/>
      <c r="LHF9" s="87"/>
      <c r="LHG9" s="87"/>
      <c r="LHH9" s="87"/>
      <c r="LHI9" s="87"/>
      <c r="LHJ9" s="87"/>
      <c r="LHK9" s="87"/>
      <c r="LHL9" s="87"/>
      <c r="LHM9" s="87"/>
      <c r="LHN9" s="87"/>
      <c r="LHO9" s="87"/>
      <c r="LHP9" s="87"/>
      <c r="LHQ9" s="87"/>
      <c r="LHR9" s="87"/>
      <c r="LHS9" s="87"/>
      <c r="LHT9" s="87"/>
      <c r="LHU9" s="87"/>
      <c r="LHV9" s="87"/>
      <c r="LHW9" s="87"/>
      <c r="LHX9" s="87"/>
      <c r="LHY9" s="87"/>
      <c r="LHZ9" s="87"/>
      <c r="LIA9" s="87"/>
      <c r="LIB9" s="87"/>
      <c r="LIC9" s="87"/>
      <c r="LID9" s="87"/>
      <c r="LIE9" s="87"/>
      <c r="LIF9" s="87"/>
      <c r="LIG9" s="87"/>
      <c r="LIH9" s="87"/>
      <c r="LII9" s="87"/>
      <c r="LIJ9" s="87"/>
      <c r="LIK9" s="87"/>
      <c r="LIL9" s="87"/>
      <c r="LIM9" s="87"/>
      <c r="LIN9" s="87"/>
      <c r="LIO9" s="87"/>
      <c r="LIP9" s="87"/>
      <c r="LIQ9" s="87"/>
      <c r="LIR9" s="87"/>
      <c r="LIS9" s="87"/>
      <c r="LIT9" s="87"/>
      <c r="LIU9" s="87"/>
      <c r="LIV9" s="87"/>
      <c r="LIW9" s="87"/>
      <c r="LIX9" s="87"/>
      <c r="LIY9" s="87"/>
      <c r="LIZ9" s="87"/>
      <c r="LJA9" s="87"/>
      <c r="LJB9" s="87"/>
      <c r="LJC9" s="87"/>
      <c r="LJD9" s="87"/>
      <c r="LJE9" s="87"/>
      <c r="LJF9" s="87"/>
      <c r="LJG9" s="87"/>
      <c r="LJH9" s="87"/>
      <c r="LJI9" s="87"/>
      <c r="LJJ9" s="87"/>
      <c r="LJK9" s="87"/>
      <c r="LJL9" s="87"/>
      <c r="LJM9" s="87"/>
      <c r="LJN9" s="87"/>
      <c r="LJO9" s="87"/>
      <c r="LJP9" s="87"/>
      <c r="LJQ9" s="87"/>
      <c r="LJR9" s="87"/>
      <c r="LJS9" s="87"/>
      <c r="LJT9" s="87"/>
      <c r="LJU9" s="87"/>
      <c r="LJV9" s="87"/>
      <c r="LJW9" s="87"/>
      <c r="LJX9" s="87"/>
      <c r="LJY9" s="87"/>
      <c r="LJZ9" s="87"/>
      <c r="LKA9" s="87"/>
      <c r="LKB9" s="87"/>
      <c r="LKC9" s="87"/>
      <c r="LKD9" s="87"/>
      <c r="LKE9" s="87"/>
      <c r="LKF9" s="87"/>
      <c r="LKG9" s="87"/>
      <c r="LKH9" s="87"/>
      <c r="LKI9" s="87"/>
      <c r="LKJ9" s="87"/>
      <c r="LKK9" s="87"/>
      <c r="LKL9" s="87"/>
      <c r="LKM9" s="87"/>
      <c r="LKN9" s="87"/>
      <c r="LKO9" s="87"/>
      <c r="LKP9" s="87"/>
      <c r="LKQ9" s="87"/>
      <c r="LKR9" s="87"/>
      <c r="LKS9" s="87"/>
      <c r="LKT9" s="87"/>
      <c r="LKU9" s="87"/>
      <c r="LKV9" s="87"/>
      <c r="LKW9" s="87"/>
      <c r="LKX9" s="87"/>
      <c r="LKY9" s="87"/>
      <c r="LKZ9" s="87"/>
      <c r="LLA9" s="87"/>
      <c r="LLB9" s="87"/>
      <c r="LLC9" s="87"/>
      <c r="LLD9" s="87"/>
      <c r="LLE9" s="87"/>
      <c r="LLF9" s="87"/>
      <c r="LLG9" s="87"/>
      <c r="LLH9" s="87"/>
      <c r="LLI9" s="87"/>
      <c r="LLJ9" s="87"/>
      <c r="LLK9" s="87"/>
      <c r="LLL9" s="87"/>
      <c r="LLM9" s="87"/>
      <c r="LLN9" s="87"/>
      <c r="LLO9" s="87"/>
      <c r="LLP9" s="87"/>
      <c r="LLQ9" s="87"/>
      <c r="LLR9" s="87"/>
      <c r="LLS9" s="87"/>
      <c r="LLT9" s="87"/>
      <c r="LLU9" s="87"/>
      <c r="LLV9" s="87"/>
      <c r="LLW9" s="87"/>
      <c r="LLX9" s="87"/>
      <c r="LLY9" s="87"/>
      <c r="LLZ9" s="87"/>
      <c r="LMA9" s="87"/>
      <c r="LMB9" s="87"/>
      <c r="LMC9" s="87"/>
      <c r="LMD9" s="87"/>
      <c r="LME9" s="87"/>
      <c r="LMF9" s="87"/>
      <c r="LMG9" s="87"/>
      <c r="LMH9" s="87"/>
      <c r="LMI9" s="87"/>
      <c r="LMJ9" s="87"/>
      <c r="LMK9" s="87"/>
      <c r="LML9" s="87"/>
      <c r="LMM9" s="87"/>
      <c r="LMN9" s="87"/>
      <c r="LMO9" s="87"/>
      <c r="LMP9" s="87"/>
      <c r="LMQ9" s="87"/>
      <c r="LMR9" s="87"/>
      <c r="LMS9" s="87"/>
      <c r="LMT9" s="87"/>
      <c r="LMU9" s="87"/>
      <c r="LMV9" s="87"/>
      <c r="LMW9" s="87"/>
      <c r="LMX9" s="87"/>
      <c r="LMY9" s="87"/>
      <c r="LMZ9" s="87"/>
      <c r="LNA9" s="87"/>
      <c r="LNB9" s="87"/>
      <c r="LNC9" s="87"/>
      <c r="LND9" s="87"/>
      <c r="LNE9" s="87"/>
      <c r="LNF9" s="87"/>
      <c r="LNG9" s="87"/>
      <c r="LNH9" s="87"/>
      <c r="LNI9" s="87"/>
      <c r="LNJ9" s="87"/>
      <c r="LNK9" s="87"/>
      <c r="LNL9" s="87"/>
      <c r="LNM9" s="87"/>
      <c r="LNN9" s="87"/>
      <c r="LNO9" s="87"/>
      <c r="LNP9" s="87"/>
      <c r="LNQ9" s="87"/>
      <c r="LNR9" s="87"/>
      <c r="LNS9" s="87"/>
      <c r="LNT9" s="87"/>
      <c r="LNU9" s="87"/>
      <c r="LNV9" s="87"/>
      <c r="LNW9" s="87"/>
      <c r="LNX9" s="87"/>
      <c r="LNY9" s="87"/>
      <c r="LNZ9" s="87"/>
      <c r="LOA9" s="87"/>
      <c r="LOB9" s="87"/>
      <c r="LOC9" s="87"/>
      <c r="LOD9" s="87"/>
      <c r="LOE9" s="87"/>
      <c r="LOF9" s="87"/>
      <c r="LOG9" s="87"/>
      <c r="LOH9" s="87"/>
      <c r="LOI9" s="87"/>
      <c r="LOJ9" s="87"/>
      <c r="LOK9" s="87"/>
      <c r="LOL9" s="87"/>
      <c r="LOM9" s="87"/>
      <c r="LON9" s="87"/>
      <c r="LOO9" s="87"/>
      <c r="LOP9" s="87"/>
      <c r="LOQ9" s="87"/>
      <c r="LOR9" s="87"/>
      <c r="LOS9" s="87"/>
      <c r="LOT9" s="87"/>
      <c r="LOU9" s="87"/>
      <c r="LOV9" s="87"/>
      <c r="LOW9" s="87"/>
      <c r="LOX9" s="87"/>
      <c r="LOY9" s="87"/>
      <c r="LOZ9" s="87"/>
      <c r="LPA9" s="87"/>
      <c r="LPB9" s="87"/>
      <c r="LPC9" s="87"/>
      <c r="LPD9" s="87"/>
      <c r="LPE9" s="87"/>
      <c r="LPF9" s="87"/>
      <c r="LPG9" s="87"/>
      <c r="LPH9" s="87"/>
      <c r="LPI9" s="87"/>
      <c r="LPJ9" s="87"/>
      <c r="LPK9" s="87"/>
      <c r="LPL9" s="87"/>
      <c r="LPM9" s="87"/>
      <c r="LPN9" s="87"/>
      <c r="LPO9" s="87"/>
      <c r="LPP9" s="87"/>
      <c r="LPQ9" s="87"/>
      <c r="LPR9" s="87"/>
      <c r="LPS9" s="87"/>
      <c r="LPT9" s="87"/>
      <c r="LPU9" s="87"/>
      <c r="LPV9" s="87"/>
      <c r="LPW9" s="87"/>
      <c r="LPX9" s="87"/>
      <c r="LPY9" s="87"/>
      <c r="LPZ9" s="87"/>
      <c r="LQA9" s="87"/>
      <c r="LQB9" s="87"/>
      <c r="LQC9" s="87"/>
      <c r="LQD9" s="87"/>
      <c r="LQE9" s="87"/>
      <c r="LQF9" s="87"/>
      <c r="LQG9" s="87"/>
      <c r="LQH9" s="87"/>
      <c r="LQI9" s="87"/>
      <c r="LQJ9" s="87"/>
      <c r="LQK9" s="87"/>
      <c r="LQL9" s="87"/>
      <c r="LQM9" s="87"/>
      <c r="LQN9" s="87"/>
      <c r="LQO9" s="87"/>
      <c r="LQP9" s="87"/>
      <c r="LQQ9" s="87"/>
      <c r="LQR9" s="87"/>
      <c r="LQS9" s="87"/>
      <c r="LQT9" s="87"/>
      <c r="LQU9" s="87"/>
      <c r="LQV9" s="87"/>
      <c r="LQW9" s="87"/>
      <c r="LQX9" s="87"/>
      <c r="LQY9" s="87"/>
      <c r="LQZ9" s="87"/>
      <c r="LRA9" s="87"/>
      <c r="LRB9" s="87"/>
      <c r="LRC9" s="87"/>
      <c r="LRD9" s="87"/>
      <c r="LRE9" s="87"/>
      <c r="LRF9" s="87"/>
      <c r="LRG9" s="87"/>
      <c r="LRH9" s="87"/>
      <c r="LRI9" s="87"/>
      <c r="LRJ9" s="87"/>
      <c r="LRK9" s="87"/>
      <c r="LRL9" s="87"/>
      <c r="LRM9" s="87"/>
      <c r="LRN9" s="87"/>
      <c r="LRO9" s="87"/>
      <c r="LRP9" s="87"/>
      <c r="LRQ9" s="87"/>
      <c r="LRR9" s="87"/>
      <c r="LRS9" s="87"/>
      <c r="LRT9" s="87"/>
      <c r="LRU9" s="87"/>
      <c r="LRV9" s="87"/>
      <c r="LRW9" s="87"/>
      <c r="LRX9" s="87"/>
      <c r="LRY9" s="87"/>
      <c r="LRZ9" s="87"/>
      <c r="LSA9" s="87"/>
      <c r="LSB9" s="87"/>
      <c r="LSC9" s="87"/>
      <c r="LSD9" s="87"/>
      <c r="LSE9" s="87"/>
      <c r="LSF9" s="87"/>
      <c r="LSG9" s="87"/>
      <c r="LSH9" s="87"/>
      <c r="LSI9" s="87"/>
      <c r="LSJ9" s="87"/>
      <c r="LSK9" s="87"/>
      <c r="LSL9" s="87"/>
      <c r="LSM9" s="87"/>
      <c r="LSN9" s="87"/>
      <c r="LSO9" s="87"/>
      <c r="LSP9" s="87"/>
      <c r="LSQ9" s="87"/>
      <c r="LSR9" s="87"/>
      <c r="LSS9" s="87"/>
      <c r="LST9" s="87"/>
      <c r="LSU9" s="87"/>
      <c r="LSV9" s="87"/>
      <c r="LSW9" s="87"/>
      <c r="LSX9" s="87"/>
      <c r="LSY9" s="87"/>
      <c r="LSZ9" s="87"/>
      <c r="LTA9" s="87"/>
      <c r="LTB9" s="87"/>
      <c r="LTC9" s="87"/>
      <c r="LTD9" s="87"/>
      <c r="LTE9" s="87"/>
      <c r="LTF9" s="87"/>
      <c r="LTG9" s="87"/>
      <c r="LTH9" s="87"/>
      <c r="LTI9" s="87"/>
      <c r="LTJ9" s="87"/>
      <c r="LTK9" s="87"/>
      <c r="LTL9" s="87"/>
      <c r="LTM9" s="87"/>
      <c r="LTN9" s="87"/>
      <c r="LTO9" s="87"/>
      <c r="LTP9" s="87"/>
      <c r="LTQ9" s="87"/>
      <c r="LTR9" s="87"/>
      <c r="LTS9" s="87"/>
      <c r="LTT9" s="87"/>
      <c r="LTU9" s="87"/>
      <c r="LTV9" s="87"/>
      <c r="LTW9" s="87"/>
      <c r="LTX9" s="87"/>
      <c r="LTY9" s="87"/>
      <c r="LTZ9" s="87"/>
      <c r="LUA9" s="87"/>
      <c r="LUB9" s="87"/>
      <c r="LUC9" s="87"/>
      <c r="LUD9" s="87"/>
      <c r="LUE9" s="87"/>
      <c r="LUF9" s="87"/>
      <c r="LUG9" s="87"/>
      <c r="LUH9" s="87"/>
      <c r="LUI9" s="87"/>
      <c r="LUJ9" s="87"/>
      <c r="LUK9" s="87"/>
      <c r="LUL9" s="87"/>
      <c r="LUM9" s="87"/>
      <c r="LUN9" s="87"/>
      <c r="LUO9" s="87"/>
      <c r="LUP9" s="87"/>
      <c r="LUQ9" s="87"/>
      <c r="LUR9" s="87"/>
      <c r="LUS9" s="87"/>
      <c r="LUT9" s="87"/>
      <c r="LUU9" s="87"/>
      <c r="LUV9" s="87"/>
      <c r="LUW9" s="87"/>
      <c r="LUX9" s="87"/>
      <c r="LUY9" s="87"/>
      <c r="LUZ9" s="87"/>
      <c r="LVA9" s="87"/>
      <c r="LVB9" s="87"/>
      <c r="LVC9" s="87"/>
      <c r="LVD9" s="87"/>
      <c r="LVE9" s="87"/>
      <c r="LVF9" s="87"/>
      <c r="LVG9" s="87"/>
      <c r="LVH9" s="87"/>
      <c r="LVI9" s="87"/>
      <c r="LVJ9" s="87"/>
      <c r="LVK9" s="87"/>
      <c r="LVL9" s="87"/>
      <c r="LVM9" s="87"/>
      <c r="LVN9" s="87"/>
      <c r="LVO9" s="87"/>
      <c r="LVP9" s="87"/>
      <c r="LVQ9" s="87"/>
      <c r="LVR9" s="87"/>
      <c r="LVS9" s="87"/>
      <c r="LVT9" s="87"/>
      <c r="LVU9" s="87"/>
      <c r="LVV9" s="87"/>
      <c r="LVW9" s="87"/>
      <c r="LVX9" s="87"/>
      <c r="LVY9" s="87"/>
      <c r="LVZ9" s="87"/>
      <c r="LWA9" s="87"/>
      <c r="LWB9" s="87"/>
      <c r="LWC9" s="87"/>
      <c r="LWD9" s="87"/>
      <c r="LWE9" s="87"/>
      <c r="LWF9" s="87"/>
      <c r="LWG9" s="87"/>
      <c r="LWH9" s="87"/>
      <c r="LWI9" s="87"/>
      <c r="LWJ9" s="87"/>
      <c r="LWK9" s="87"/>
      <c r="LWL9" s="87"/>
      <c r="LWM9" s="87"/>
      <c r="LWN9" s="87"/>
      <c r="LWO9" s="87"/>
      <c r="LWP9" s="87"/>
      <c r="LWQ9" s="87"/>
      <c r="LWR9" s="87"/>
      <c r="LWS9" s="87"/>
      <c r="LWT9" s="87"/>
      <c r="LWU9" s="87"/>
      <c r="LWV9" s="87"/>
      <c r="LWW9" s="87"/>
      <c r="LWX9" s="87"/>
      <c r="LWY9" s="87"/>
      <c r="LWZ9" s="87"/>
      <c r="LXA9" s="87"/>
      <c r="LXB9" s="87"/>
      <c r="LXC9" s="87"/>
      <c r="LXD9" s="87"/>
      <c r="LXE9" s="87"/>
      <c r="LXF9" s="87"/>
      <c r="LXG9" s="87"/>
      <c r="LXH9" s="87"/>
      <c r="LXI9" s="87"/>
      <c r="LXJ9" s="87"/>
      <c r="LXK9" s="87"/>
      <c r="LXL9" s="87"/>
      <c r="LXM9" s="87"/>
      <c r="LXN9" s="87"/>
      <c r="LXO9" s="87"/>
      <c r="LXP9" s="87"/>
      <c r="LXQ9" s="87"/>
      <c r="LXR9" s="87"/>
      <c r="LXS9" s="87"/>
      <c r="LXT9" s="87"/>
      <c r="LXU9" s="87"/>
      <c r="LXV9" s="87"/>
      <c r="LXW9" s="87"/>
      <c r="LXX9" s="87"/>
      <c r="LXY9" s="87"/>
      <c r="LXZ9" s="87"/>
      <c r="LYA9" s="87"/>
      <c r="LYB9" s="87"/>
      <c r="LYC9" s="87"/>
      <c r="LYD9" s="87"/>
      <c r="LYE9" s="87"/>
      <c r="LYF9" s="87"/>
      <c r="LYG9" s="87"/>
      <c r="LYH9" s="87"/>
      <c r="LYI9" s="87"/>
      <c r="LYJ9" s="87"/>
      <c r="LYK9" s="87"/>
      <c r="LYL9" s="87"/>
      <c r="LYM9" s="87"/>
      <c r="LYN9" s="87"/>
      <c r="LYO9" s="87"/>
      <c r="LYP9" s="87"/>
      <c r="LYQ9" s="87"/>
      <c r="LYR9" s="87"/>
      <c r="LYS9" s="87"/>
      <c r="LYT9" s="87"/>
      <c r="LYU9" s="87"/>
      <c r="LYV9" s="87"/>
      <c r="LYW9" s="87"/>
      <c r="LYX9" s="87"/>
      <c r="LYY9" s="87"/>
      <c r="LYZ9" s="87"/>
      <c r="LZA9" s="87"/>
      <c r="LZB9" s="87"/>
      <c r="LZC9" s="87"/>
      <c r="LZD9" s="87"/>
      <c r="LZE9" s="87"/>
      <c r="LZF9" s="87"/>
      <c r="LZG9" s="87"/>
      <c r="LZH9" s="87"/>
      <c r="LZI9" s="87"/>
      <c r="LZJ9" s="87"/>
      <c r="LZK9" s="87"/>
      <c r="LZL9" s="87"/>
      <c r="LZM9" s="87"/>
      <c r="LZN9" s="87"/>
      <c r="LZO9" s="87"/>
      <c r="LZP9" s="87"/>
      <c r="LZQ9" s="87"/>
      <c r="LZR9" s="87"/>
      <c r="LZS9" s="87"/>
      <c r="LZT9" s="87"/>
      <c r="LZU9" s="87"/>
      <c r="LZV9" s="87"/>
      <c r="LZW9" s="87"/>
      <c r="LZX9" s="87"/>
      <c r="LZY9" s="87"/>
      <c r="LZZ9" s="87"/>
      <c r="MAA9" s="87"/>
      <c r="MAB9" s="87"/>
      <c r="MAC9" s="87"/>
      <c r="MAD9" s="87"/>
      <c r="MAE9" s="87"/>
      <c r="MAF9" s="87"/>
      <c r="MAG9" s="87"/>
      <c r="MAH9" s="87"/>
      <c r="MAI9" s="87"/>
      <c r="MAJ9" s="87"/>
      <c r="MAK9" s="87"/>
      <c r="MAL9" s="87"/>
      <c r="MAM9" s="87"/>
      <c r="MAN9" s="87"/>
      <c r="MAO9" s="87"/>
      <c r="MAP9" s="87"/>
      <c r="MAQ9" s="87"/>
      <c r="MAR9" s="87"/>
      <c r="MAS9" s="87"/>
      <c r="MAT9" s="87"/>
      <c r="MAU9" s="87"/>
      <c r="MAV9" s="87"/>
      <c r="MAW9" s="87"/>
      <c r="MAX9" s="87"/>
      <c r="MAY9" s="87"/>
      <c r="MAZ9" s="87"/>
      <c r="MBA9" s="87"/>
      <c r="MBB9" s="87"/>
      <c r="MBC9" s="87"/>
      <c r="MBD9" s="87"/>
      <c r="MBE9" s="87"/>
      <c r="MBF9" s="87"/>
      <c r="MBG9" s="87"/>
      <c r="MBH9" s="87"/>
      <c r="MBI9" s="87"/>
      <c r="MBJ9" s="87"/>
      <c r="MBK9" s="87"/>
      <c r="MBL9" s="87"/>
      <c r="MBM9" s="87"/>
      <c r="MBN9" s="87"/>
      <c r="MBO9" s="87"/>
      <c r="MBP9" s="87"/>
      <c r="MBQ9" s="87"/>
      <c r="MBR9" s="87"/>
      <c r="MBS9" s="87"/>
      <c r="MBT9" s="87"/>
      <c r="MBU9" s="87"/>
      <c r="MBV9" s="87"/>
      <c r="MBW9" s="87"/>
      <c r="MBX9" s="87"/>
      <c r="MBY9" s="87"/>
      <c r="MBZ9" s="87"/>
      <c r="MCA9" s="87"/>
      <c r="MCB9" s="87"/>
      <c r="MCC9" s="87"/>
      <c r="MCD9" s="87"/>
      <c r="MCE9" s="87"/>
      <c r="MCF9" s="87"/>
      <c r="MCG9" s="87"/>
      <c r="MCH9" s="87"/>
      <c r="MCI9" s="87"/>
      <c r="MCJ9" s="87"/>
      <c r="MCK9" s="87"/>
      <c r="MCL9" s="87"/>
      <c r="MCM9" s="87"/>
      <c r="MCN9" s="87"/>
      <c r="MCO9" s="87"/>
      <c r="MCP9" s="87"/>
      <c r="MCQ9" s="87"/>
      <c r="MCR9" s="87"/>
      <c r="MCS9" s="87"/>
      <c r="MCT9" s="87"/>
      <c r="MCU9" s="87"/>
      <c r="MCV9" s="87"/>
      <c r="MCW9" s="87"/>
      <c r="MCX9" s="87"/>
      <c r="MCY9" s="87"/>
      <c r="MCZ9" s="87"/>
      <c r="MDA9" s="87"/>
      <c r="MDB9" s="87"/>
      <c r="MDC9" s="87"/>
      <c r="MDD9" s="87"/>
      <c r="MDE9" s="87"/>
      <c r="MDF9" s="87"/>
      <c r="MDG9" s="87"/>
      <c r="MDH9" s="87"/>
      <c r="MDI9" s="87"/>
      <c r="MDJ9" s="87"/>
      <c r="MDK9" s="87"/>
      <c r="MDL9" s="87"/>
      <c r="MDM9" s="87"/>
      <c r="MDN9" s="87"/>
      <c r="MDO9" s="87"/>
      <c r="MDP9" s="87"/>
      <c r="MDQ9" s="87"/>
      <c r="MDR9" s="87"/>
      <c r="MDS9" s="87"/>
      <c r="MDT9" s="87"/>
      <c r="MDU9" s="87"/>
      <c r="MDV9" s="87"/>
      <c r="MDW9" s="87"/>
      <c r="MDX9" s="87"/>
      <c r="MDY9" s="87"/>
      <c r="MDZ9" s="87"/>
      <c r="MEA9" s="87"/>
      <c r="MEB9" s="87"/>
      <c r="MEC9" s="87"/>
      <c r="MED9" s="87"/>
      <c r="MEE9" s="87"/>
      <c r="MEF9" s="87"/>
      <c r="MEG9" s="87"/>
      <c r="MEH9" s="87"/>
      <c r="MEI9" s="87"/>
      <c r="MEJ9" s="87"/>
      <c r="MEK9" s="87"/>
      <c r="MEL9" s="87"/>
      <c r="MEM9" s="87"/>
      <c r="MEN9" s="87"/>
      <c r="MEO9" s="87"/>
      <c r="MEP9" s="87"/>
      <c r="MEQ9" s="87"/>
      <c r="MER9" s="87"/>
      <c r="MES9" s="87"/>
      <c r="MET9" s="87"/>
      <c r="MEU9" s="87"/>
      <c r="MEV9" s="87"/>
      <c r="MEW9" s="87"/>
      <c r="MEX9" s="87"/>
      <c r="MEY9" s="87"/>
      <c r="MEZ9" s="87"/>
      <c r="MFA9" s="87"/>
      <c r="MFB9" s="87"/>
      <c r="MFC9" s="87"/>
      <c r="MFD9" s="87"/>
      <c r="MFE9" s="87"/>
      <c r="MFF9" s="87"/>
      <c r="MFG9" s="87"/>
      <c r="MFH9" s="87"/>
      <c r="MFI9" s="87"/>
      <c r="MFJ9" s="87"/>
      <c r="MFK9" s="87"/>
      <c r="MFL9" s="87"/>
      <c r="MFM9" s="87"/>
      <c r="MFN9" s="87"/>
      <c r="MFO9" s="87"/>
      <c r="MFP9" s="87"/>
      <c r="MFQ9" s="87"/>
      <c r="MFR9" s="87"/>
      <c r="MFS9" s="87"/>
      <c r="MFT9" s="87"/>
      <c r="MFU9" s="87"/>
      <c r="MFV9" s="87"/>
      <c r="MFW9" s="87"/>
      <c r="MFX9" s="87"/>
      <c r="MFY9" s="87"/>
      <c r="MFZ9" s="87"/>
      <c r="MGA9" s="87"/>
      <c r="MGB9" s="87"/>
      <c r="MGC9" s="87"/>
      <c r="MGD9" s="87"/>
      <c r="MGE9" s="87"/>
      <c r="MGF9" s="87"/>
      <c r="MGG9" s="87"/>
      <c r="MGH9" s="87"/>
      <c r="MGI9" s="87"/>
      <c r="MGJ9" s="87"/>
      <c r="MGK9" s="87"/>
      <c r="MGL9" s="87"/>
      <c r="MGM9" s="87"/>
      <c r="MGN9" s="87"/>
      <c r="MGO9" s="87"/>
      <c r="MGP9" s="87"/>
      <c r="MGQ9" s="87"/>
      <c r="MGR9" s="87"/>
      <c r="MGS9" s="87"/>
      <c r="MGT9" s="87"/>
      <c r="MGU9" s="87"/>
      <c r="MGV9" s="87"/>
      <c r="MGW9" s="87"/>
      <c r="MGX9" s="87"/>
      <c r="MGY9" s="87"/>
      <c r="MGZ9" s="87"/>
      <c r="MHA9" s="87"/>
      <c r="MHB9" s="87"/>
      <c r="MHC9" s="87"/>
      <c r="MHD9" s="87"/>
      <c r="MHE9" s="87"/>
      <c r="MHF9" s="87"/>
      <c r="MHG9" s="87"/>
      <c r="MHH9" s="87"/>
      <c r="MHI9" s="87"/>
      <c r="MHJ9" s="87"/>
      <c r="MHK9" s="87"/>
      <c r="MHL9" s="87"/>
      <c r="MHM9" s="87"/>
      <c r="MHN9" s="87"/>
      <c r="MHO9" s="87"/>
      <c r="MHP9" s="87"/>
      <c r="MHQ9" s="87"/>
      <c r="MHR9" s="87"/>
      <c r="MHS9" s="87"/>
      <c r="MHT9" s="87"/>
      <c r="MHU9" s="87"/>
      <c r="MHV9" s="87"/>
      <c r="MHW9" s="87"/>
      <c r="MHX9" s="87"/>
      <c r="MHY9" s="87"/>
      <c r="MHZ9" s="87"/>
      <c r="MIA9" s="87"/>
      <c r="MIB9" s="87"/>
      <c r="MIC9" s="87"/>
      <c r="MID9" s="87"/>
      <c r="MIE9" s="87"/>
      <c r="MIF9" s="87"/>
      <c r="MIG9" s="87"/>
      <c r="MIH9" s="87"/>
      <c r="MII9" s="87"/>
      <c r="MIJ9" s="87"/>
      <c r="MIK9" s="87"/>
      <c r="MIL9" s="87"/>
      <c r="MIM9" s="87"/>
      <c r="MIN9" s="87"/>
      <c r="MIO9" s="87"/>
      <c r="MIP9" s="87"/>
      <c r="MIQ9" s="87"/>
      <c r="MIR9" s="87"/>
      <c r="MIS9" s="87"/>
      <c r="MIT9" s="87"/>
      <c r="MIU9" s="87"/>
      <c r="MIV9" s="87"/>
      <c r="MIW9" s="87"/>
      <c r="MIX9" s="87"/>
      <c r="MIY9" s="87"/>
      <c r="MIZ9" s="87"/>
      <c r="MJA9" s="87"/>
      <c r="MJB9" s="87"/>
      <c r="MJC9" s="87"/>
      <c r="MJD9" s="87"/>
      <c r="MJE9" s="87"/>
      <c r="MJF9" s="87"/>
      <c r="MJG9" s="87"/>
      <c r="MJH9" s="87"/>
      <c r="MJI9" s="87"/>
      <c r="MJJ9" s="87"/>
      <c r="MJK9" s="87"/>
      <c r="MJL9" s="87"/>
      <c r="MJM9" s="87"/>
      <c r="MJN9" s="87"/>
      <c r="MJO9" s="87"/>
      <c r="MJP9" s="87"/>
      <c r="MJQ9" s="87"/>
      <c r="MJR9" s="87"/>
      <c r="MJS9" s="87"/>
      <c r="MJT9" s="87"/>
      <c r="MJU9" s="87"/>
      <c r="MJV9" s="87"/>
      <c r="MJW9" s="87"/>
      <c r="MJX9" s="87"/>
      <c r="MJY9" s="87"/>
      <c r="MJZ9" s="87"/>
      <c r="MKA9" s="87"/>
      <c r="MKB9" s="87"/>
      <c r="MKC9" s="87"/>
      <c r="MKD9" s="87"/>
      <c r="MKE9" s="87"/>
      <c r="MKF9" s="87"/>
      <c r="MKG9" s="87"/>
      <c r="MKH9" s="87"/>
      <c r="MKI9" s="87"/>
      <c r="MKJ9" s="87"/>
      <c r="MKK9" s="87"/>
      <c r="MKL9" s="87"/>
      <c r="MKM9" s="87"/>
      <c r="MKN9" s="87"/>
      <c r="MKO9" s="87"/>
      <c r="MKP9" s="87"/>
      <c r="MKQ9" s="87"/>
      <c r="MKR9" s="87"/>
      <c r="MKS9" s="87"/>
      <c r="MKT9" s="87"/>
      <c r="MKU9" s="87"/>
      <c r="MKV9" s="87"/>
      <c r="MKW9" s="87"/>
      <c r="MKX9" s="87"/>
      <c r="MKY9" s="87"/>
      <c r="MKZ9" s="87"/>
      <c r="MLA9" s="87"/>
      <c r="MLB9" s="87"/>
      <c r="MLC9" s="87"/>
      <c r="MLD9" s="87"/>
      <c r="MLE9" s="87"/>
      <c r="MLF9" s="87"/>
      <c r="MLG9" s="87"/>
      <c r="MLH9" s="87"/>
      <c r="MLI9" s="87"/>
      <c r="MLJ9" s="87"/>
      <c r="MLK9" s="87"/>
      <c r="MLL9" s="87"/>
      <c r="MLM9" s="87"/>
      <c r="MLN9" s="87"/>
      <c r="MLO9" s="87"/>
      <c r="MLP9" s="87"/>
      <c r="MLQ9" s="87"/>
      <c r="MLR9" s="87"/>
      <c r="MLS9" s="87"/>
      <c r="MLT9" s="87"/>
      <c r="MLU9" s="87"/>
      <c r="MLV9" s="87"/>
      <c r="MLW9" s="87"/>
      <c r="MLX9" s="87"/>
      <c r="MLY9" s="87"/>
      <c r="MLZ9" s="87"/>
      <c r="MMA9" s="87"/>
      <c r="MMB9" s="87"/>
      <c r="MMC9" s="87"/>
      <c r="MMD9" s="87"/>
      <c r="MME9" s="87"/>
      <c r="MMF9" s="87"/>
      <c r="MMG9" s="87"/>
      <c r="MMH9" s="87"/>
      <c r="MMI9" s="87"/>
      <c r="MMJ9" s="87"/>
      <c r="MMK9" s="87"/>
      <c r="MML9" s="87"/>
      <c r="MMM9" s="87"/>
      <c r="MMN9" s="87"/>
      <c r="MMO9" s="87"/>
      <c r="MMP9" s="87"/>
      <c r="MMQ9" s="87"/>
      <c r="MMR9" s="87"/>
      <c r="MMS9" s="87"/>
      <c r="MMT9" s="87"/>
      <c r="MMU9" s="87"/>
      <c r="MMV9" s="87"/>
      <c r="MMW9" s="87"/>
      <c r="MMX9" s="87"/>
      <c r="MMY9" s="87"/>
      <c r="MMZ9" s="87"/>
      <c r="MNA9" s="87"/>
      <c r="MNB9" s="87"/>
      <c r="MNC9" s="87"/>
      <c r="MND9" s="87"/>
      <c r="MNE9" s="87"/>
      <c r="MNF9" s="87"/>
      <c r="MNG9" s="87"/>
      <c r="MNH9" s="87"/>
      <c r="MNI9" s="87"/>
      <c r="MNJ9" s="87"/>
      <c r="MNK9" s="87"/>
      <c r="MNL9" s="87"/>
      <c r="MNM9" s="87"/>
      <c r="MNN9" s="87"/>
      <c r="MNO9" s="87"/>
      <c r="MNP9" s="87"/>
      <c r="MNQ9" s="87"/>
      <c r="MNR9" s="87"/>
      <c r="MNS9" s="87"/>
      <c r="MNT9" s="87"/>
      <c r="MNU9" s="87"/>
      <c r="MNV9" s="87"/>
      <c r="MNW9" s="87"/>
      <c r="MNX9" s="87"/>
      <c r="MNY9" s="87"/>
      <c r="MNZ9" s="87"/>
      <c r="MOA9" s="87"/>
      <c r="MOB9" s="87"/>
      <c r="MOC9" s="87"/>
      <c r="MOD9" s="87"/>
      <c r="MOE9" s="87"/>
      <c r="MOF9" s="87"/>
      <c r="MOG9" s="87"/>
      <c r="MOH9" s="87"/>
      <c r="MOI9" s="87"/>
      <c r="MOJ9" s="87"/>
      <c r="MOK9" s="87"/>
      <c r="MOL9" s="87"/>
      <c r="MOM9" s="87"/>
      <c r="MON9" s="87"/>
      <c r="MOO9" s="87"/>
      <c r="MOP9" s="87"/>
      <c r="MOQ9" s="87"/>
      <c r="MOR9" s="87"/>
      <c r="MOS9" s="87"/>
      <c r="MOT9" s="87"/>
      <c r="MOU9" s="87"/>
      <c r="MOV9" s="87"/>
      <c r="MOW9" s="87"/>
      <c r="MOX9" s="87"/>
      <c r="MOY9" s="87"/>
      <c r="MOZ9" s="87"/>
      <c r="MPA9" s="87"/>
      <c r="MPB9" s="87"/>
      <c r="MPC9" s="87"/>
      <c r="MPD9" s="87"/>
      <c r="MPE9" s="87"/>
      <c r="MPF9" s="87"/>
      <c r="MPG9" s="87"/>
      <c r="MPH9" s="87"/>
      <c r="MPI9" s="87"/>
      <c r="MPJ9" s="87"/>
      <c r="MPK9" s="87"/>
      <c r="MPL9" s="87"/>
      <c r="MPM9" s="87"/>
      <c r="MPN9" s="87"/>
      <c r="MPO9" s="87"/>
      <c r="MPP9" s="87"/>
      <c r="MPQ9" s="87"/>
      <c r="MPR9" s="87"/>
      <c r="MPS9" s="87"/>
      <c r="MPT9" s="87"/>
      <c r="MPU9" s="87"/>
      <c r="MPV9" s="87"/>
      <c r="MPW9" s="87"/>
      <c r="MPX9" s="87"/>
      <c r="MPY9" s="87"/>
      <c r="MPZ9" s="87"/>
      <c r="MQA9" s="87"/>
      <c r="MQB9" s="87"/>
      <c r="MQC9" s="87"/>
      <c r="MQD9" s="87"/>
      <c r="MQE9" s="87"/>
      <c r="MQF9" s="87"/>
      <c r="MQG9" s="87"/>
      <c r="MQH9" s="87"/>
      <c r="MQI9" s="87"/>
      <c r="MQJ9" s="87"/>
      <c r="MQK9" s="87"/>
      <c r="MQL9" s="87"/>
      <c r="MQM9" s="87"/>
      <c r="MQN9" s="87"/>
      <c r="MQO9" s="87"/>
      <c r="MQP9" s="87"/>
      <c r="MQQ9" s="87"/>
      <c r="MQR9" s="87"/>
      <c r="MQS9" s="87"/>
      <c r="MQT9" s="87"/>
      <c r="MQU9" s="87"/>
      <c r="MQV9" s="87"/>
      <c r="MQW9" s="87"/>
      <c r="MQX9" s="87"/>
      <c r="MQY9" s="87"/>
      <c r="MQZ9" s="87"/>
      <c r="MRA9" s="87"/>
      <c r="MRB9" s="87"/>
      <c r="MRC9" s="87"/>
      <c r="MRD9" s="87"/>
      <c r="MRE9" s="87"/>
      <c r="MRF9" s="87"/>
      <c r="MRG9" s="87"/>
      <c r="MRH9" s="87"/>
      <c r="MRI9" s="87"/>
      <c r="MRJ9" s="87"/>
      <c r="MRK9" s="87"/>
      <c r="MRL9" s="87"/>
      <c r="MRM9" s="87"/>
      <c r="MRN9" s="87"/>
      <c r="MRO9" s="87"/>
      <c r="MRP9" s="87"/>
      <c r="MRQ9" s="87"/>
      <c r="MRR9" s="87"/>
      <c r="MRS9" s="87"/>
      <c r="MRT9" s="87"/>
      <c r="MRU9" s="87"/>
      <c r="MRV9" s="87"/>
      <c r="MRW9" s="87"/>
      <c r="MRX9" s="87"/>
      <c r="MRY9" s="87"/>
      <c r="MRZ9" s="87"/>
      <c r="MSA9" s="87"/>
      <c r="MSB9" s="87"/>
      <c r="MSC9" s="87"/>
      <c r="MSD9" s="87"/>
      <c r="MSE9" s="87"/>
      <c r="MSF9" s="87"/>
      <c r="MSG9" s="87"/>
      <c r="MSH9" s="87"/>
      <c r="MSI9" s="87"/>
      <c r="MSJ9" s="87"/>
      <c r="MSK9" s="87"/>
      <c r="MSL9" s="87"/>
      <c r="MSM9" s="87"/>
      <c r="MSN9" s="87"/>
      <c r="MSO9" s="87"/>
      <c r="MSP9" s="87"/>
      <c r="MSQ9" s="87"/>
      <c r="MSR9" s="87"/>
      <c r="MSS9" s="87"/>
      <c r="MST9" s="87"/>
      <c r="MSU9" s="87"/>
      <c r="MSV9" s="87"/>
      <c r="MSW9" s="87"/>
      <c r="MSX9" s="87"/>
      <c r="MSY9" s="87"/>
      <c r="MSZ9" s="87"/>
      <c r="MTA9" s="87"/>
      <c r="MTB9" s="87"/>
      <c r="MTC9" s="87"/>
      <c r="MTD9" s="87"/>
      <c r="MTE9" s="87"/>
      <c r="MTF9" s="87"/>
      <c r="MTG9" s="87"/>
      <c r="MTH9" s="87"/>
      <c r="MTI9" s="87"/>
      <c r="MTJ9" s="87"/>
      <c r="MTK9" s="87"/>
      <c r="MTL9" s="87"/>
      <c r="MTM9" s="87"/>
      <c r="MTN9" s="87"/>
      <c r="MTO9" s="87"/>
      <c r="MTP9" s="87"/>
      <c r="MTQ9" s="87"/>
      <c r="MTR9" s="87"/>
      <c r="MTS9" s="87"/>
      <c r="MTT9" s="87"/>
      <c r="MTU9" s="87"/>
      <c r="MTV9" s="87"/>
      <c r="MTW9" s="87"/>
      <c r="MTX9" s="87"/>
      <c r="MTY9" s="87"/>
      <c r="MTZ9" s="87"/>
      <c r="MUA9" s="87"/>
      <c r="MUB9" s="87"/>
      <c r="MUC9" s="87"/>
      <c r="MUD9" s="87"/>
      <c r="MUE9" s="87"/>
      <c r="MUF9" s="87"/>
      <c r="MUG9" s="87"/>
      <c r="MUH9" s="87"/>
      <c r="MUI9" s="87"/>
      <c r="MUJ9" s="87"/>
      <c r="MUK9" s="87"/>
      <c r="MUL9" s="87"/>
      <c r="MUM9" s="87"/>
      <c r="MUN9" s="87"/>
      <c r="MUO9" s="87"/>
      <c r="MUP9" s="87"/>
      <c r="MUQ9" s="87"/>
      <c r="MUR9" s="87"/>
      <c r="MUS9" s="87"/>
      <c r="MUT9" s="87"/>
      <c r="MUU9" s="87"/>
      <c r="MUV9" s="87"/>
      <c r="MUW9" s="87"/>
      <c r="MUX9" s="87"/>
      <c r="MUY9" s="87"/>
      <c r="MUZ9" s="87"/>
      <c r="MVA9" s="87"/>
      <c r="MVB9" s="87"/>
      <c r="MVC9" s="87"/>
      <c r="MVD9" s="87"/>
      <c r="MVE9" s="87"/>
      <c r="MVF9" s="87"/>
      <c r="MVG9" s="87"/>
      <c r="MVH9" s="87"/>
      <c r="MVI9" s="87"/>
      <c r="MVJ9" s="87"/>
      <c r="MVK9" s="87"/>
      <c r="MVL9" s="87"/>
      <c r="MVM9" s="87"/>
      <c r="MVN9" s="87"/>
      <c r="MVO9" s="87"/>
      <c r="MVP9" s="87"/>
      <c r="MVQ9" s="87"/>
      <c r="MVR9" s="87"/>
      <c r="MVS9" s="87"/>
      <c r="MVT9" s="87"/>
      <c r="MVU9" s="87"/>
      <c r="MVV9" s="87"/>
      <c r="MVW9" s="87"/>
      <c r="MVX9" s="87"/>
      <c r="MVY9" s="87"/>
      <c r="MVZ9" s="87"/>
      <c r="MWA9" s="87"/>
      <c r="MWB9" s="87"/>
      <c r="MWC9" s="87"/>
      <c r="MWD9" s="87"/>
      <c r="MWE9" s="87"/>
      <c r="MWF9" s="87"/>
      <c r="MWG9" s="87"/>
      <c r="MWH9" s="87"/>
      <c r="MWI9" s="87"/>
      <c r="MWJ9" s="87"/>
      <c r="MWK9" s="87"/>
      <c r="MWL9" s="87"/>
      <c r="MWM9" s="87"/>
      <c r="MWN9" s="87"/>
      <c r="MWO9" s="87"/>
      <c r="MWP9" s="87"/>
      <c r="MWQ9" s="87"/>
      <c r="MWR9" s="87"/>
      <c r="MWS9" s="87"/>
      <c r="MWT9" s="87"/>
      <c r="MWU9" s="87"/>
      <c r="MWV9" s="87"/>
      <c r="MWW9" s="87"/>
      <c r="MWX9" s="87"/>
      <c r="MWY9" s="87"/>
      <c r="MWZ9" s="87"/>
      <c r="MXA9" s="87"/>
      <c r="MXB9" s="87"/>
      <c r="MXC9" s="87"/>
      <c r="MXD9" s="87"/>
      <c r="MXE9" s="87"/>
      <c r="MXF9" s="87"/>
      <c r="MXG9" s="87"/>
      <c r="MXH9" s="87"/>
      <c r="MXI9" s="87"/>
      <c r="MXJ9" s="87"/>
      <c r="MXK9" s="87"/>
      <c r="MXL9" s="87"/>
      <c r="MXM9" s="87"/>
      <c r="MXN9" s="87"/>
      <c r="MXO9" s="87"/>
      <c r="MXP9" s="87"/>
      <c r="MXQ9" s="87"/>
      <c r="MXR9" s="87"/>
      <c r="MXS9" s="87"/>
      <c r="MXT9" s="87"/>
      <c r="MXU9" s="87"/>
      <c r="MXV9" s="87"/>
      <c r="MXW9" s="87"/>
      <c r="MXX9" s="87"/>
      <c r="MXY9" s="87"/>
      <c r="MXZ9" s="87"/>
      <c r="MYA9" s="87"/>
      <c r="MYB9" s="87"/>
      <c r="MYC9" s="87"/>
      <c r="MYD9" s="87"/>
      <c r="MYE9" s="87"/>
      <c r="MYF9" s="87"/>
      <c r="MYG9" s="87"/>
      <c r="MYH9" s="87"/>
      <c r="MYI9" s="87"/>
      <c r="MYJ9" s="87"/>
      <c r="MYK9" s="87"/>
      <c r="MYL9" s="87"/>
      <c r="MYM9" s="87"/>
      <c r="MYN9" s="87"/>
      <c r="MYO9" s="87"/>
      <c r="MYP9" s="87"/>
      <c r="MYQ9" s="87"/>
      <c r="MYR9" s="87"/>
      <c r="MYS9" s="87"/>
      <c r="MYT9" s="87"/>
      <c r="MYU9" s="87"/>
      <c r="MYV9" s="87"/>
      <c r="MYW9" s="87"/>
      <c r="MYX9" s="87"/>
      <c r="MYY9" s="87"/>
      <c r="MYZ9" s="87"/>
      <c r="MZA9" s="87"/>
      <c r="MZB9" s="87"/>
      <c r="MZC9" s="87"/>
      <c r="MZD9" s="87"/>
      <c r="MZE9" s="87"/>
      <c r="MZF9" s="87"/>
      <c r="MZG9" s="87"/>
      <c r="MZH9" s="87"/>
      <c r="MZI9" s="87"/>
      <c r="MZJ9" s="87"/>
      <c r="MZK9" s="87"/>
      <c r="MZL9" s="87"/>
      <c r="MZM9" s="87"/>
      <c r="MZN9" s="87"/>
      <c r="MZO9" s="87"/>
      <c r="MZP9" s="87"/>
      <c r="MZQ9" s="87"/>
      <c r="MZR9" s="87"/>
      <c r="MZS9" s="87"/>
      <c r="MZT9" s="87"/>
      <c r="MZU9" s="87"/>
      <c r="MZV9" s="87"/>
      <c r="MZW9" s="87"/>
      <c r="MZX9" s="87"/>
      <c r="MZY9" s="87"/>
      <c r="MZZ9" s="87"/>
      <c r="NAA9" s="87"/>
      <c r="NAB9" s="87"/>
      <c r="NAC9" s="87"/>
      <c r="NAD9" s="87"/>
      <c r="NAE9" s="87"/>
      <c r="NAF9" s="87"/>
      <c r="NAG9" s="87"/>
      <c r="NAH9" s="87"/>
      <c r="NAI9" s="87"/>
      <c r="NAJ9" s="87"/>
      <c r="NAK9" s="87"/>
      <c r="NAL9" s="87"/>
      <c r="NAM9" s="87"/>
      <c r="NAN9" s="87"/>
      <c r="NAO9" s="87"/>
      <c r="NAP9" s="87"/>
      <c r="NAQ9" s="87"/>
      <c r="NAR9" s="87"/>
      <c r="NAS9" s="87"/>
      <c r="NAT9" s="87"/>
      <c r="NAU9" s="87"/>
      <c r="NAV9" s="87"/>
      <c r="NAW9" s="87"/>
      <c r="NAX9" s="87"/>
      <c r="NAY9" s="87"/>
      <c r="NAZ9" s="87"/>
      <c r="NBA9" s="87"/>
      <c r="NBB9" s="87"/>
      <c r="NBC9" s="87"/>
      <c r="NBD9" s="87"/>
      <c r="NBE9" s="87"/>
      <c r="NBF9" s="87"/>
      <c r="NBG9" s="87"/>
      <c r="NBH9" s="87"/>
      <c r="NBI9" s="87"/>
      <c r="NBJ9" s="87"/>
      <c r="NBK9" s="87"/>
      <c r="NBL9" s="87"/>
      <c r="NBM9" s="87"/>
      <c r="NBN9" s="87"/>
      <c r="NBO9" s="87"/>
      <c r="NBP9" s="87"/>
      <c r="NBQ9" s="87"/>
      <c r="NBR9" s="87"/>
      <c r="NBS9" s="87"/>
      <c r="NBT9" s="87"/>
      <c r="NBU9" s="87"/>
      <c r="NBV9" s="87"/>
      <c r="NBW9" s="87"/>
      <c r="NBX9" s="87"/>
      <c r="NBY9" s="87"/>
      <c r="NBZ9" s="87"/>
      <c r="NCA9" s="87"/>
      <c r="NCB9" s="87"/>
      <c r="NCC9" s="87"/>
      <c r="NCD9" s="87"/>
      <c r="NCE9" s="87"/>
      <c r="NCF9" s="87"/>
      <c r="NCG9" s="87"/>
      <c r="NCH9" s="87"/>
      <c r="NCI9" s="87"/>
      <c r="NCJ9" s="87"/>
      <c r="NCK9" s="87"/>
      <c r="NCL9" s="87"/>
      <c r="NCM9" s="87"/>
      <c r="NCN9" s="87"/>
      <c r="NCO9" s="87"/>
      <c r="NCP9" s="87"/>
      <c r="NCQ9" s="87"/>
      <c r="NCR9" s="87"/>
      <c r="NCS9" s="87"/>
      <c r="NCT9" s="87"/>
      <c r="NCU9" s="87"/>
      <c r="NCV9" s="87"/>
      <c r="NCW9" s="87"/>
      <c r="NCX9" s="87"/>
      <c r="NCY9" s="87"/>
      <c r="NCZ9" s="87"/>
      <c r="NDA9" s="87"/>
      <c r="NDB9" s="87"/>
      <c r="NDC9" s="87"/>
      <c r="NDD9" s="87"/>
      <c r="NDE9" s="87"/>
      <c r="NDF9" s="87"/>
      <c r="NDG9" s="87"/>
      <c r="NDH9" s="87"/>
      <c r="NDI9" s="87"/>
      <c r="NDJ9" s="87"/>
      <c r="NDK9" s="87"/>
      <c r="NDL9" s="87"/>
      <c r="NDM9" s="87"/>
      <c r="NDN9" s="87"/>
      <c r="NDO9" s="87"/>
      <c r="NDP9" s="87"/>
      <c r="NDQ9" s="87"/>
      <c r="NDR9" s="87"/>
      <c r="NDS9" s="87"/>
      <c r="NDT9" s="87"/>
      <c r="NDU9" s="87"/>
      <c r="NDV9" s="87"/>
      <c r="NDW9" s="87"/>
      <c r="NDX9" s="87"/>
      <c r="NDY9" s="87"/>
      <c r="NDZ9" s="87"/>
      <c r="NEA9" s="87"/>
      <c r="NEB9" s="87"/>
      <c r="NEC9" s="87"/>
      <c r="NED9" s="87"/>
      <c r="NEE9" s="87"/>
      <c r="NEF9" s="87"/>
      <c r="NEG9" s="87"/>
      <c r="NEH9" s="87"/>
      <c r="NEI9" s="87"/>
      <c r="NEJ9" s="87"/>
      <c r="NEK9" s="87"/>
      <c r="NEL9" s="87"/>
      <c r="NEM9" s="87"/>
      <c r="NEN9" s="87"/>
      <c r="NEO9" s="87"/>
      <c r="NEP9" s="87"/>
      <c r="NEQ9" s="87"/>
      <c r="NER9" s="87"/>
      <c r="NES9" s="87"/>
      <c r="NET9" s="87"/>
      <c r="NEU9" s="87"/>
      <c r="NEV9" s="87"/>
      <c r="NEW9" s="87"/>
      <c r="NEX9" s="87"/>
      <c r="NEY9" s="87"/>
      <c r="NEZ9" s="87"/>
      <c r="NFA9" s="87"/>
      <c r="NFB9" s="87"/>
      <c r="NFC9" s="87"/>
      <c r="NFD9" s="87"/>
      <c r="NFE9" s="87"/>
      <c r="NFF9" s="87"/>
      <c r="NFG9" s="87"/>
      <c r="NFH9" s="87"/>
      <c r="NFI9" s="87"/>
      <c r="NFJ9" s="87"/>
      <c r="NFK9" s="87"/>
      <c r="NFL9" s="87"/>
      <c r="NFM9" s="87"/>
      <c r="NFN9" s="87"/>
      <c r="NFO9" s="87"/>
      <c r="NFP9" s="87"/>
      <c r="NFQ9" s="87"/>
      <c r="NFR9" s="87"/>
      <c r="NFS9" s="87"/>
      <c r="NFT9" s="87"/>
      <c r="NFU9" s="87"/>
      <c r="NFV9" s="87"/>
      <c r="NFW9" s="87"/>
      <c r="NFX9" s="87"/>
      <c r="NFY9" s="87"/>
      <c r="NFZ9" s="87"/>
      <c r="NGA9" s="87"/>
      <c r="NGB9" s="87"/>
      <c r="NGC9" s="87"/>
      <c r="NGD9" s="87"/>
      <c r="NGE9" s="87"/>
      <c r="NGF9" s="87"/>
      <c r="NGG9" s="87"/>
      <c r="NGH9" s="87"/>
      <c r="NGI9" s="87"/>
      <c r="NGJ9" s="87"/>
      <c r="NGK9" s="87"/>
      <c r="NGL9" s="87"/>
      <c r="NGM9" s="87"/>
      <c r="NGN9" s="87"/>
      <c r="NGO9" s="87"/>
      <c r="NGP9" s="87"/>
      <c r="NGQ9" s="87"/>
      <c r="NGR9" s="87"/>
      <c r="NGS9" s="87"/>
      <c r="NGT9" s="87"/>
      <c r="NGU9" s="87"/>
      <c r="NGV9" s="87"/>
      <c r="NGW9" s="87"/>
      <c r="NGX9" s="87"/>
      <c r="NGY9" s="87"/>
      <c r="NGZ9" s="87"/>
      <c r="NHA9" s="87"/>
      <c r="NHB9" s="87"/>
      <c r="NHC9" s="87"/>
      <c r="NHD9" s="87"/>
      <c r="NHE9" s="87"/>
      <c r="NHF9" s="87"/>
      <c r="NHG9" s="87"/>
      <c r="NHH9" s="87"/>
      <c r="NHI9" s="87"/>
      <c r="NHJ9" s="87"/>
      <c r="NHK9" s="87"/>
      <c r="NHL9" s="87"/>
      <c r="NHM9" s="87"/>
      <c r="NHN9" s="87"/>
      <c r="NHO9" s="87"/>
      <c r="NHP9" s="87"/>
      <c r="NHQ9" s="87"/>
      <c r="NHR9" s="87"/>
      <c r="NHS9" s="87"/>
      <c r="NHT9" s="87"/>
      <c r="NHU9" s="87"/>
      <c r="NHV9" s="87"/>
      <c r="NHW9" s="87"/>
      <c r="NHX9" s="87"/>
      <c r="NHY9" s="87"/>
      <c r="NHZ9" s="87"/>
      <c r="NIA9" s="87"/>
      <c r="NIB9" s="87"/>
      <c r="NIC9" s="87"/>
      <c r="NID9" s="87"/>
      <c r="NIE9" s="87"/>
      <c r="NIF9" s="87"/>
      <c r="NIG9" s="87"/>
      <c r="NIH9" s="87"/>
      <c r="NII9" s="87"/>
      <c r="NIJ9" s="87"/>
      <c r="NIK9" s="87"/>
      <c r="NIL9" s="87"/>
      <c r="NIM9" s="87"/>
      <c r="NIN9" s="87"/>
      <c r="NIO9" s="87"/>
      <c r="NIP9" s="87"/>
      <c r="NIQ9" s="87"/>
      <c r="NIR9" s="87"/>
      <c r="NIS9" s="87"/>
      <c r="NIT9" s="87"/>
      <c r="NIU9" s="87"/>
      <c r="NIV9" s="87"/>
      <c r="NIW9" s="87"/>
      <c r="NIX9" s="87"/>
      <c r="NIY9" s="87"/>
      <c r="NIZ9" s="87"/>
      <c r="NJA9" s="87"/>
      <c r="NJB9" s="87"/>
      <c r="NJC9" s="87"/>
      <c r="NJD9" s="87"/>
      <c r="NJE9" s="87"/>
      <c r="NJF9" s="87"/>
      <c r="NJG9" s="87"/>
      <c r="NJH9" s="87"/>
      <c r="NJI9" s="87"/>
      <c r="NJJ9" s="87"/>
      <c r="NJK9" s="87"/>
      <c r="NJL9" s="87"/>
      <c r="NJM9" s="87"/>
      <c r="NJN9" s="87"/>
      <c r="NJO9" s="87"/>
      <c r="NJP9" s="87"/>
      <c r="NJQ9" s="87"/>
      <c r="NJR9" s="87"/>
      <c r="NJS9" s="87"/>
      <c r="NJT9" s="87"/>
      <c r="NJU9" s="87"/>
      <c r="NJV9" s="87"/>
      <c r="NJW9" s="87"/>
      <c r="NJX9" s="87"/>
      <c r="NJY9" s="87"/>
      <c r="NJZ9" s="87"/>
      <c r="NKA9" s="87"/>
      <c r="NKB9" s="87"/>
      <c r="NKC9" s="87"/>
      <c r="NKD9" s="87"/>
      <c r="NKE9" s="87"/>
      <c r="NKF9" s="87"/>
      <c r="NKG9" s="87"/>
      <c r="NKH9" s="87"/>
      <c r="NKI9" s="87"/>
      <c r="NKJ9" s="87"/>
      <c r="NKK9" s="87"/>
      <c r="NKL9" s="87"/>
      <c r="NKM9" s="87"/>
      <c r="NKN9" s="87"/>
      <c r="NKO9" s="87"/>
      <c r="NKP9" s="87"/>
      <c r="NKQ9" s="87"/>
      <c r="NKR9" s="87"/>
      <c r="NKS9" s="87"/>
      <c r="NKT9" s="87"/>
      <c r="NKU9" s="87"/>
      <c r="NKV9" s="87"/>
      <c r="NKW9" s="87"/>
      <c r="NKX9" s="87"/>
      <c r="NKY9" s="87"/>
      <c r="NKZ9" s="87"/>
      <c r="NLA9" s="87"/>
      <c r="NLB9" s="87"/>
      <c r="NLC9" s="87"/>
      <c r="NLD9" s="87"/>
      <c r="NLE9" s="87"/>
      <c r="NLF9" s="87"/>
      <c r="NLG9" s="87"/>
      <c r="NLH9" s="87"/>
      <c r="NLI9" s="87"/>
      <c r="NLJ9" s="87"/>
      <c r="NLK9" s="87"/>
      <c r="NLL9" s="87"/>
      <c r="NLM9" s="87"/>
      <c r="NLN9" s="87"/>
      <c r="NLO9" s="87"/>
      <c r="NLP9" s="87"/>
      <c r="NLQ9" s="87"/>
      <c r="NLR9" s="87"/>
      <c r="NLS9" s="87"/>
      <c r="NLT9" s="87"/>
      <c r="NLU9" s="87"/>
      <c r="NLV9" s="87"/>
      <c r="NLW9" s="87"/>
      <c r="NLX9" s="87"/>
      <c r="NLY9" s="87"/>
      <c r="NLZ9" s="87"/>
      <c r="NMA9" s="87"/>
      <c r="NMB9" s="87"/>
      <c r="NMC9" s="87"/>
      <c r="NMD9" s="87"/>
      <c r="NME9" s="87"/>
      <c r="NMF9" s="87"/>
      <c r="NMG9" s="87"/>
      <c r="NMH9" s="87"/>
      <c r="NMI9" s="87"/>
      <c r="NMJ9" s="87"/>
      <c r="NMK9" s="87"/>
      <c r="NML9" s="87"/>
      <c r="NMM9" s="87"/>
      <c r="NMN9" s="87"/>
      <c r="NMO9" s="87"/>
      <c r="NMP9" s="87"/>
      <c r="NMQ9" s="87"/>
      <c r="NMR9" s="87"/>
      <c r="NMS9" s="87"/>
      <c r="NMT9" s="87"/>
      <c r="NMU9" s="87"/>
      <c r="NMV9" s="87"/>
      <c r="NMW9" s="87"/>
      <c r="NMX9" s="87"/>
      <c r="NMY9" s="87"/>
      <c r="NMZ9" s="87"/>
      <c r="NNA9" s="87"/>
      <c r="NNB9" s="87"/>
      <c r="NNC9" s="87"/>
      <c r="NND9" s="87"/>
      <c r="NNE9" s="87"/>
      <c r="NNF9" s="87"/>
      <c r="NNG9" s="87"/>
      <c r="NNH9" s="87"/>
      <c r="NNI9" s="87"/>
      <c r="NNJ9" s="87"/>
      <c r="NNK9" s="87"/>
      <c r="NNL9" s="87"/>
      <c r="NNM9" s="87"/>
      <c r="NNN9" s="87"/>
      <c r="NNO9" s="87"/>
      <c r="NNP9" s="87"/>
      <c r="NNQ9" s="87"/>
      <c r="NNR9" s="87"/>
      <c r="NNS9" s="87"/>
      <c r="NNT9" s="87"/>
      <c r="NNU9" s="87"/>
      <c r="NNV9" s="87"/>
      <c r="NNW9" s="87"/>
      <c r="NNX9" s="87"/>
      <c r="NNY9" s="87"/>
      <c r="NNZ9" s="87"/>
      <c r="NOA9" s="87"/>
      <c r="NOB9" s="87"/>
      <c r="NOC9" s="87"/>
      <c r="NOD9" s="87"/>
      <c r="NOE9" s="87"/>
      <c r="NOF9" s="87"/>
      <c r="NOG9" s="87"/>
      <c r="NOH9" s="87"/>
      <c r="NOI9" s="87"/>
      <c r="NOJ9" s="87"/>
      <c r="NOK9" s="87"/>
      <c r="NOL9" s="87"/>
      <c r="NOM9" s="87"/>
      <c r="NON9" s="87"/>
      <c r="NOO9" s="87"/>
      <c r="NOP9" s="87"/>
      <c r="NOQ9" s="87"/>
      <c r="NOR9" s="87"/>
      <c r="NOS9" s="87"/>
      <c r="NOT9" s="87"/>
      <c r="NOU9" s="87"/>
      <c r="NOV9" s="87"/>
      <c r="NOW9" s="87"/>
      <c r="NOX9" s="87"/>
      <c r="NOY9" s="87"/>
      <c r="NOZ9" s="87"/>
      <c r="NPA9" s="87"/>
      <c r="NPB9" s="87"/>
      <c r="NPC9" s="87"/>
      <c r="NPD9" s="87"/>
      <c r="NPE9" s="87"/>
      <c r="NPF9" s="87"/>
      <c r="NPG9" s="87"/>
      <c r="NPH9" s="87"/>
      <c r="NPI9" s="87"/>
      <c r="NPJ9" s="87"/>
      <c r="NPK9" s="87"/>
      <c r="NPL9" s="87"/>
      <c r="NPM9" s="87"/>
      <c r="NPN9" s="87"/>
      <c r="NPO9" s="87"/>
      <c r="NPP9" s="87"/>
      <c r="NPQ9" s="87"/>
      <c r="NPR9" s="87"/>
      <c r="NPS9" s="87"/>
      <c r="NPT9" s="87"/>
      <c r="NPU9" s="87"/>
      <c r="NPV9" s="87"/>
      <c r="NPW9" s="87"/>
      <c r="NPX9" s="87"/>
      <c r="NPY9" s="87"/>
      <c r="NPZ9" s="87"/>
      <c r="NQA9" s="87"/>
      <c r="NQB9" s="87"/>
      <c r="NQC9" s="87"/>
      <c r="NQD9" s="87"/>
      <c r="NQE9" s="87"/>
      <c r="NQF9" s="87"/>
      <c r="NQG9" s="87"/>
      <c r="NQH9" s="87"/>
      <c r="NQI9" s="87"/>
      <c r="NQJ9" s="87"/>
      <c r="NQK9" s="87"/>
      <c r="NQL9" s="87"/>
      <c r="NQM9" s="87"/>
      <c r="NQN9" s="87"/>
      <c r="NQO9" s="87"/>
      <c r="NQP9" s="87"/>
      <c r="NQQ9" s="87"/>
      <c r="NQR9" s="87"/>
      <c r="NQS9" s="87"/>
      <c r="NQT9" s="87"/>
      <c r="NQU9" s="87"/>
      <c r="NQV9" s="87"/>
      <c r="NQW9" s="87"/>
      <c r="NQX9" s="87"/>
      <c r="NQY9" s="87"/>
      <c r="NQZ9" s="87"/>
      <c r="NRA9" s="87"/>
      <c r="NRB9" s="87"/>
      <c r="NRC9" s="87"/>
      <c r="NRD9" s="87"/>
      <c r="NRE9" s="87"/>
      <c r="NRF9" s="87"/>
      <c r="NRG9" s="87"/>
      <c r="NRH9" s="87"/>
      <c r="NRI9" s="87"/>
      <c r="NRJ9" s="87"/>
      <c r="NRK9" s="87"/>
      <c r="NRL9" s="87"/>
      <c r="NRM9" s="87"/>
      <c r="NRN9" s="87"/>
      <c r="NRO9" s="87"/>
      <c r="NRP9" s="87"/>
      <c r="NRQ9" s="87"/>
      <c r="NRR9" s="87"/>
      <c r="NRS9" s="87"/>
      <c r="NRT9" s="87"/>
      <c r="NRU9" s="87"/>
      <c r="NRV9" s="87"/>
      <c r="NRW9" s="87"/>
      <c r="NRX9" s="87"/>
      <c r="NRY9" s="87"/>
      <c r="NRZ9" s="87"/>
      <c r="NSA9" s="87"/>
      <c r="NSB9" s="87"/>
      <c r="NSC9" s="87"/>
      <c r="NSD9" s="87"/>
      <c r="NSE9" s="87"/>
      <c r="NSF9" s="87"/>
      <c r="NSG9" s="87"/>
      <c r="NSH9" s="87"/>
      <c r="NSI9" s="87"/>
      <c r="NSJ9" s="87"/>
      <c r="NSK9" s="87"/>
      <c r="NSL9" s="87"/>
      <c r="NSM9" s="87"/>
      <c r="NSN9" s="87"/>
      <c r="NSO9" s="87"/>
      <c r="NSP9" s="87"/>
      <c r="NSQ9" s="87"/>
      <c r="NSR9" s="87"/>
      <c r="NSS9" s="87"/>
      <c r="NST9" s="87"/>
      <c r="NSU9" s="87"/>
      <c r="NSV9" s="87"/>
      <c r="NSW9" s="87"/>
      <c r="NSX9" s="87"/>
      <c r="NSY9" s="87"/>
      <c r="NSZ9" s="87"/>
      <c r="NTA9" s="87"/>
      <c r="NTB9" s="87"/>
      <c r="NTC9" s="87"/>
      <c r="NTD9" s="87"/>
      <c r="NTE9" s="87"/>
      <c r="NTF9" s="87"/>
      <c r="NTG9" s="87"/>
      <c r="NTH9" s="87"/>
      <c r="NTI9" s="87"/>
      <c r="NTJ9" s="87"/>
      <c r="NTK9" s="87"/>
      <c r="NTL9" s="87"/>
      <c r="NTM9" s="87"/>
      <c r="NTN9" s="87"/>
      <c r="NTO9" s="87"/>
      <c r="NTP9" s="87"/>
      <c r="NTQ9" s="87"/>
      <c r="NTR9" s="87"/>
      <c r="NTS9" s="87"/>
      <c r="NTT9" s="87"/>
      <c r="NTU9" s="87"/>
      <c r="NTV9" s="87"/>
      <c r="NTW9" s="87"/>
      <c r="NTX9" s="87"/>
      <c r="NTY9" s="87"/>
      <c r="NTZ9" s="87"/>
      <c r="NUA9" s="87"/>
      <c r="NUB9" s="87"/>
      <c r="NUC9" s="87"/>
      <c r="NUD9" s="87"/>
      <c r="NUE9" s="87"/>
      <c r="NUF9" s="87"/>
      <c r="NUG9" s="87"/>
      <c r="NUH9" s="87"/>
      <c r="NUI9" s="87"/>
      <c r="NUJ9" s="87"/>
      <c r="NUK9" s="87"/>
      <c r="NUL9" s="87"/>
      <c r="NUM9" s="87"/>
      <c r="NUN9" s="87"/>
      <c r="NUO9" s="87"/>
      <c r="NUP9" s="87"/>
      <c r="NUQ9" s="87"/>
      <c r="NUR9" s="87"/>
      <c r="NUS9" s="87"/>
      <c r="NUT9" s="87"/>
      <c r="NUU9" s="87"/>
      <c r="NUV9" s="87"/>
      <c r="NUW9" s="87"/>
      <c r="NUX9" s="87"/>
      <c r="NUY9" s="87"/>
      <c r="NUZ9" s="87"/>
      <c r="NVA9" s="87"/>
      <c r="NVB9" s="87"/>
      <c r="NVC9" s="87"/>
      <c r="NVD9" s="87"/>
      <c r="NVE9" s="87"/>
      <c r="NVF9" s="87"/>
      <c r="NVG9" s="87"/>
      <c r="NVH9" s="87"/>
      <c r="NVI9" s="87"/>
      <c r="NVJ9" s="87"/>
      <c r="NVK9" s="87"/>
      <c r="NVL9" s="87"/>
      <c r="NVM9" s="87"/>
      <c r="NVN9" s="87"/>
      <c r="NVO9" s="87"/>
      <c r="NVP9" s="87"/>
      <c r="NVQ9" s="87"/>
      <c r="NVR9" s="87"/>
      <c r="NVS9" s="87"/>
      <c r="NVT9" s="87"/>
      <c r="NVU9" s="87"/>
      <c r="NVV9" s="87"/>
      <c r="NVW9" s="87"/>
      <c r="NVX9" s="87"/>
      <c r="NVY9" s="87"/>
      <c r="NVZ9" s="87"/>
      <c r="NWA9" s="87"/>
      <c r="NWB9" s="87"/>
      <c r="NWC9" s="87"/>
      <c r="NWD9" s="87"/>
      <c r="NWE9" s="87"/>
      <c r="NWF9" s="87"/>
      <c r="NWG9" s="87"/>
      <c r="NWH9" s="87"/>
      <c r="NWI9" s="87"/>
      <c r="NWJ9" s="87"/>
      <c r="NWK9" s="87"/>
      <c r="NWL9" s="87"/>
      <c r="NWM9" s="87"/>
      <c r="NWN9" s="87"/>
      <c r="NWO9" s="87"/>
      <c r="NWP9" s="87"/>
      <c r="NWQ9" s="87"/>
      <c r="NWR9" s="87"/>
      <c r="NWS9" s="87"/>
      <c r="NWT9" s="87"/>
      <c r="NWU9" s="87"/>
      <c r="NWV9" s="87"/>
      <c r="NWW9" s="87"/>
      <c r="NWX9" s="87"/>
      <c r="NWY9" s="87"/>
      <c r="NWZ9" s="87"/>
      <c r="NXA9" s="87"/>
      <c r="NXB9" s="87"/>
      <c r="NXC9" s="87"/>
      <c r="NXD9" s="87"/>
      <c r="NXE9" s="87"/>
      <c r="NXF9" s="87"/>
      <c r="NXG9" s="87"/>
      <c r="NXH9" s="87"/>
      <c r="NXI9" s="87"/>
      <c r="NXJ9" s="87"/>
      <c r="NXK9" s="87"/>
      <c r="NXL9" s="87"/>
      <c r="NXM9" s="87"/>
      <c r="NXN9" s="87"/>
      <c r="NXO9" s="87"/>
      <c r="NXP9" s="87"/>
      <c r="NXQ9" s="87"/>
      <c r="NXR9" s="87"/>
      <c r="NXS9" s="87"/>
      <c r="NXT9" s="87"/>
      <c r="NXU9" s="87"/>
      <c r="NXV9" s="87"/>
      <c r="NXW9" s="87"/>
      <c r="NXX9" s="87"/>
      <c r="NXY9" s="87"/>
      <c r="NXZ9" s="87"/>
      <c r="NYA9" s="87"/>
      <c r="NYB9" s="87"/>
      <c r="NYC9" s="87"/>
      <c r="NYD9" s="87"/>
      <c r="NYE9" s="87"/>
      <c r="NYF9" s="87"/>
      <c r="NYG9" s="87"/>
      <c r="NYH9" s="87"/>
      <c r="NYI9" s="87"/>
      <c r="NYJ9" s="87"/>
      <c r="NYK9" s="87"/>
      <c r="NYL9" s="87"/>
      <c r="NYM9" s="87"/>
      <c r="NYN9" s="87"/>
      <c r="NYO9" s="87"/>
      <c r="NYP9" s="87"/>
      <c r="NYQ9" s="87"/>
      <c r="NYR9" s="87"/>
      <c r="NYS9" s="87"/>
      <c r="NYT9" s="87"/>
      <c r="NYU9" s="87"/>
      <c r="NYV9" s="87"/>
      <c r="NYW9" s="87"/>
      <c r="NYX9" s="87"/>
      <c r="NYY9" s="87"/>
      <c r="NYZ9" s="87"/>
      <c r="NZA9" s="87"/>
      <c r="NZB9" s="87"/>
      <c r="NZC9" s="87"/>
      <c r="NZD9" s="87"/>
      <c r="NZE9" s="87"/>
      <c r="NZF9" s="87"/>
      <c r="NZG9" s="87"/>
      <c r="NZH9" s="87"/>
      <c r="NZI9" s="87"/>
      <c r="NZJ9" s="87"/>
      <c r="NZK9" s="87"/>
      <c r="NZL9" s="87"/>
      <c r="NZM9" s="87"/>
      <c r="NZN9" s="87"/>
      <c r="NZO9" s="87"/>
      <c r="NZP9" s="87"/>
      <c r="NZQ9" s="87"/>
      <c r="NZR9" s="87"/>
      <c r="NZS9" s="87"/>
      <c r="NZT9" s="87"/>
      <c r="NZU9" s="87"/>
      <c r="NZV9" s="87"/>
      <c r="NZW9" s="87"/>
      <c r="NZX9" s="87"/>
      <c r="NZY9" s="87"/>
      <c r="NZZ9" s="87"/>
      <c r="OAA9" s="87"/>
      <c r="OAB9" s="87"/>
      <c r="OAC9" s="87"/>
      <c r="OAD9" s="87"/>
      <c r="OAE9" s="87"/>
      <c r="OAF9" s="87"/>
      <c r="OAG9" s="87"/>
      <c r="OAH9" s="87"/>
      <c r="OAI9" s="87"/>
      <c r="OAJ9" s="87"/>
      <c r="OAK9" s="87"/>
      <c r="OAL9" s="87"/>
      <c r="OAM9" s="87"/>
      <c r="OAN9" s="87"/>
      <c r="OAO9" s="87"/>
      <c r="OAP9" s="87"/>
      <c r="OAQ9" s="87"/>
      <c r="OAR9" s="87"/>
      <c r="OAS9" s="87"/>
      <c r="OAT9" s="87"/>
      <c r="OAU9" s="87"/>
      <c r="OAV9" s="87"/>
      <c r="OAW9" s="87"/>
      <c r="OAX9" s="87"/>
      <c r="OAY9" s="87"/>
      <c r="OAZ9" s="87"/>
      <c r="OBA9" s="87"/>
      <c r="OBB9" s="87"/>
      <c r="OBC9" s="87"/>
      <c r="OBD9" s="87"/>
      <c r="OBE9" s="87"/>
      <c r="OBF9" s="87"/>
      <c r="OBG9" s="87"/>
      <c r="OBH9" s="87"/>
      <c r="OBI9" s="87"/>
      <c r="OBJ9" s="87"/>
      <c r="OBK9" s="87"/>
      <c r="OBL9" s="87"/>
      <c r="OBM9" s="87"/>
      <c r="OBN9" s="87"/>
      <c r="OBO9" s="87"/>
      <c r="OBP9" s="87"/>
      <c r="OBQ9" s="87"/>
      <c r="OBR9" s="87"/>
      <c r="OBS9" s="87"/>
      <c r="OBT9" s="87"/>
      <c r="OBU9" s="87"/>
      <c r="OBV9" s="87"/>
      <c r="OBW9" s="87"/>
      <c r="OBX9" s="87"/>
      <c r="OBY9" s="87"/>
      <c r="OBZ9" s="87"/>
      <c r="OCA9" s="87"/>
      <c r="OCB9" s="87"/>
      <c r="OCC9" s="87"/>
      <c r="OCD9" s="87"/>
      <c r="OCE9" s="87"/>
      <c r="OCF9" s="87"/>
      <c r="OCG9" s="87"/>
      <c r="OCH9" s="87"/>
      <c r="OCI9" s="87"/>
      <c r="OCJ9" s="87"/>
      <c r="OCK9" s="87"/>
      <c r="OCL9" s="87"/>
      <c r="OCM9" s="87"/>
      <c r="OCN9" s="87"/>
      <c r="OCO9" s="87"/>
      <c r="OCP9" s="87"/>
      <c r="OCQ9" s="87"/>
      <c r="OCR9" s="87"/>
      <c r="OCS9" s="87"/>
      <c r="OCT9" s="87"/>
      <c r="OCU9" s="87"/>
      <c r="OCV9" s="87"/>
      <c r="OCW9" s="87"/>
      <c r="OCX9" s="87"/>
      <c r="OCY9" s="87"/>
      <c r="OCZ9" s="87"/>
      <c r="ODA9" s="87"/>
      <c r="ODB9" s="87"/>
      <c r="ODC9" s="87"/>
      <c r="ODD9" s="87"/>
      <c r="ODE9" s="87"/>
      <c r="ODF9" s="87"/>
      <c r="ODG9" s="87"/>
      <c r="ODH9" s="87"/>
      <c r="ODI9" s="87"/>
      <c r="ODJ9" s="87"/>
      <c r="ODK9" s="87"/>
      <c r="ODL9" s="87"/>
      <c r="ODM9" s="87"/>
      <c r="ODN9" s="87"/>
      <c r="ODO9" s="87"/>
      <c r="ODP9" s="87"/>
      <c r="ODQ9" s="87"/>
      <c r="ODR9" s="87"/>
      <c r="ODS9" s="87"/>
      <c r="ODT9" s="87"/>
      <c r="ODU9" s="87"/>
      <c r="ODV9" s="87"/>
      <c r="ODW9" s="87"/>
      <c r="ODX9" s="87"/>
      <c r="ODY9" s="87"/>
      <c r="ODZ9" s="87"/>
      <c r="OEA9" s="87"/>
      <c r="OEB9" s="87"/>
      <c r="OEC9" s="87"/>
      <c r="OED9" s="87"/>
      <c r="OEE9" s="87"/>
      <c r="OEF9" s="87"/>
      <c r="OEG9" s="87"/>
      <c r="OEH9" s="87"/>
      <c r="OEI9" s="87"/>
      <c r="OEJ9" s="87"/>
      <c r="OEK9" s="87"/>
      <c r="OEL9" s="87"/>
      <c r="OEM9" s="87"/>
      <c r="OEN9" s="87"/>
      <c r="OEO9" s="87"/>
      <c r="OEP9" s="87"/>
      <c r="OEQ9" s="87"/>
      <c r="OER9" s="87"/>
      <c r="OES9" s="87"/>
      <c r="OET9" s="87"/>
      <c r="OEU9" s="87"/>
      <c r="OEV9" s="87"/>
      <c r="OEW9" s="87"/>
      <c r="OEX9" s="87"/>
      <c r="OEY9" s="87"/>
      <c r="OEZ9" s="87"/>
      <c r="OFA9" s="87"/>
      <c r="OFB9" s="87"/>
      <c r="OFC9" s="87"/>
      <c r="OFD9" s="87"/>
      <c r="OFE9" s="87"/>
      <c r="OFF9" s="87"/>
      <c r="OFG9" s="87"/>
      <c r="OFH9" s="87"/>
      <c r="OFI9" s="87"/>
      <c r="OFJ9" s="87"/>
      <c r="OFK9" s="87"/>
      <c r="OFL9" s="87"/>
      <c r="OFM9" s="87"/>
      <c r="OFN9" s="87"/>
      <c r="OFO9" s="87"/>
      <c r="OFP9" s="87"/>
      <c r="OFQ9" s="87"/>
      <c r="OFR9" s="87"/>
      <c r="OFS9" s="87"/>
      <c r="OFT9" s="87"/>
      <c r="OFU9" s="87"/>
      <c r="OFV9" s="87"/>
      <c r="OFW9" s="87"/>
      <c r="OFX9" s="87"/>
      <c r="OFY9" s="87"/>
      <c r="OFZ9" s="87"/>
      <c r="OGA9" s="87"/>
      <c r="OGB9" s="87"/>
      <c r="OGC9" s="87"/>
      <c r="OGD9" s="87"/>
      <c r="OGE9" s="87"/>
      <c r="OGF9" s="87"/>
      <c r="OGG9" s="87"/>
      <c r="OGH9" s="87"/>
      <c r="OGI9" s="87"/>
      <c r="OGJ9" s="87"/>
      <c r="OGK9" s="87"/>
      <c r="OGL9" s="87"/>
      <c r="OGM9" s="87"/>
      <c r="OGN9" s="87"/>
      <c r="OGO9" s="87"/>
      <c r="OGP9" s="87"/>
      <c r="OGQ9" s="87"/>
      <c r="OGR9" s="87"/>
      <c r="OGS9" s="87"/>
      <c r="OGT9" s="87"/>
      <c r="OGU9" s="87"/>
      <c r="OGV9" s="87"/>
      <c r="OGW9" s="87"/>
      <c r="OGX9" s="87"/>
      <c r="OGY9" s="87"/>
      <c r="OGZ9" s="87"/>
      <c r="OHA9" s="87"/>
      <c r="OHB9" s="87"/>
      <c r="OHC9" s="87"/>
      <c r="OHD9" s="87"/>
      <c r="OHE9" s="87"/>
      <c r="OHF9" s="87"/>
      <c r="OHG9" s="87"/>
      <c r="OHH9" s="87"/>
      <c r="OHI9" s="87"/>
      <c r="OHJ9" s="87"/>
      <c r="OHK9" s="87"/>
      <c r="OHL9" s="87"/>
      <c r="OHM9" s="87"/>
      <c r="OHN9" s="87"/>
      <c r="OHO9" s="87"/>
      <c r="OHP9" s="87"/>
      <c r="OHQ9" s="87"/>
      <c r="OHR9" s="87"/>
      <c r="OHS9" s="87"/>
      <c r="OHT9" s="87"/>
      <c r="OHU9" s="87"/>
      <c r="OHV9" s="87"/>
      <c r="OHW9" s="87"/>
      <c r="OHX9" s="87"/>
      <c r="OHY9" s="87"/>
      <c r="OHZ9" s="87"/>
      <c r="OIA9" s="87"/>
      <c r="OIB9" s="87"/>
      <c r="OIC9" s="87"/>
      <c r="OID9" s="87"/>
      <c r="OIE9" s="87"/>
      <c r="OIF9" s="87"/>
      <c r="OIG9" s="87"/>
      <c r="OIH9" s="87"/>
      <c r="OII9" s="87"/>
      <c r="OIJ9" s="87"/>
      <c r="OIK9" s="87"/>
      <c r="OIL9" s="87"/>
      <c r="OIM9" s="87"/>
      <c r="OIN9" s="87"/>
      <c r="OIO9" s="87"/>
      <c r="OIP9" s="87"/>
      <c r="OIQ9" s="87"/>
      <c r="OIR9" s="87"/>
      <c r="OIS9" s="87"/>
      <c r="OIT9" s="87"/>
      <c r="OIU9" s="87"/>
      <c r="OIV9" s="87"/>
      <c r="OIW9" s="87"/>
      <c r="OIX9" s="87"/>
      <c r="OIY9" s="87"/>
      <c r="OIZ9" s="87"/>
      <c r="OJA9" s="87"/>
      <c r="OJB9" s="87"/>
      <c r="OJC9" s="87"/>
      <c r="OJD9" s="87"/>
      <c r="OJE9" s="87"/>
      <c r="OJF9" s="87"/>
      <c r="OJG9" s="87"/>
      <c r="OJH9" s="87"/>
      <c r="OJI9" s="87"/>
      <c r="OJJ9" s="87"/>
      <c r="OJK9" s="87"/>
      <c r="OJL9" s="87"/>
      <c r="OJM9" s="87"/>
      <c r="OJN9" s="87"/>
      <c r="OJO9" s="87"/>
      <c r="OJP9" s="87"/>
      <c r="OJQ9" s="87"/>
      <c r="OJR9" s="87"/>
      <c r="OJS9" s="87"/>
      <c r="OJT9" s="87"/>
      <c r="OJU9" s="87"/>
      <c r="OJV9" s="87"/>
      <c r="OJW9" s="87"/>
      <c r="OJX9" s="87"/>
      <c r="OJY9" s="87"/>
      <c r="OJZ9" s="87"/>
      <c r="OKA9" s="87"/>
      <c r="OKB9" s="87"/>
      <c r="OKC9" s="87"/>
      <c r="OKD9" s="87"/>
      <c r="OKE9" s="87"/>
      <c r="OKF9" s="87"/>
      <c r="OKG9" s="87"/>
      <c r="OKH9" s="87"/>
      <c r="OKI9" s="87"/>
      <c r="OKJ9" s="87"/>
      <c r="OKK9" s="87"/>
      <c r="OKL9" s="87"/>
      <c r="OKM9" s="87"/>
      <c r="OKN9" s="87"/>
      <c r="OKO9" s="87"/>
      <c r="OKP9" s="87"/>
      <c r="OKQ9" s="87"/>
      <c r="OKR9" s="87"/>
      <c r="OKS9" s="87"/>
      <c r="OKT9" s="87"/>
      <c r="OKU9" s="87"/>
      <c r="OKV9" s="87"/>
      <c r="OKW9" s="87"/>
      <c r="OKX9" s="87"/>
      <c r="OKY9" s="87"/>
      <c r="OKZ9" s="87"/>
      <c r="OLA9" s="87"/>
      <c r="OLB9" s="87"/>
      <c r="OLC9" s="87"/>
      <c r="OLD9" s="87"/>
      <c r="OLE9" s="87"/>
      <c r="OLF9" s="87"/>
      <c r="OLG9" s="87"/>
      <c r="OLH9" s="87"/>
      <c r="OLI9" s="87"/>
      <c r="OLJ9" s="87"/>
      <c r="OLK9" s="87"/>
      <c r="OLL9" s="87"/>
      <c r="OLM9" s="87"/>
      <c r="OLN9" s="87"/>
      <c r="OLO9" s="87"/>
      <c r="OLP9" s="87"/>
      <c r="OLQ9" s="87"/>
      <c r="OLR9" s="87"/>
      <c r="OLS9" s="87"/>
      <c r="OLT9" s="87"/>
      <c r="OLU9" s="87"/>
      <c r="OLV9" s="87"/>
      <c r="OLW9" s="87"/>
      <c r="OLX9" s="87"/>
      <c r="OLY9" s="87"/>
      <c r="OLZ9" s="87"/>
      <c r="OMA9" s="87"/>
      <c r="OMB9" s="87"/>
      <c r="OMC9" s="87"/>
      <c r="OMD9" s="87"/>
      <c r="OME9" s="87"/>
      <c r="OMF9" s="87"/>
      <c r="OMG9" s="87"/>
      <c r="OMH9" s="87"/>
      <c r="OMI9" s="87"/>
      <c r="OMJ9" s="87"/>
      <c r="OMK9" s="87"/>
      <c r="OML9" s="87"/>
      <c r="OMM9" s="87"/>
      <c r="OMN9" s="87"/>
      <c r="OMO9" s="87"/>
      <c r="OMP9" s="87"/>
      <c r="OMQ9" s="87"/>
      <c r="OMR9" s="87"/>
      <c r="OMS9" s="87"/>
      <c r="OMT9" s="87"/>
      <c r="OMU9" s="87"/>
      <c r="OMV9" s="87"/>
      <c r="OMW9" s="87"/>
      <c r="OMX9" s="87"/>
      <c r="OMY9" s="87"/>
      <c r="OMZ9" s="87"/>
      <c r="ONA9" s="87"/>
      <c r="ONB9" s="87"/>
      <c r="ONC9" s="87"/>
      <c r="OND9" s="87"/>
      <c r="ONE9" s="87"/>
      <c r="ONF9" s="87"/>
      <c r="ONG9" s="87"/>
      <c r="ONH9" s="87"/>
      <c r="ONI9" s="87"/>
      <c r="ONJ9" s="87"/>
      <c r="ONK9" s="87"/>
      <c r="ONL9" s="87"/>
      <c r="ONM9" s="87"/>
      <c r="ONN9" s="87"/>
      <c r="ONO9" s="87"/>
      <c r="ONP9" s="87"/>
      <c r="ONQ9" s="87"/>
      <c r="ONR9" s="87"/>
      <c r="ONS9" s="87"/>
      <c r="ONT9" s="87"/>
      <c r="ONU9" s="87"/>
      <c r="ONV9" s="87"/>
      <c r="ONW9" s="87"/>
      <c r="ONX9" s="87"/>
      <c r="ONY9" s="87"/>
      <c r="ONZ9" s="87"/>
      <c r="OOA9" s="87"/>
      <c r="OOB9" s="87"/>
      <c r="OOC9" s="87"/>
      <c r="OOD9" s="87"/>
      <c r="OOE9" s="87"/>
      <c r="OOF9" s="87"/>
      <c r="OOG9" s="87"/>
      <c r="OOH9" s="87"/>
      <c r="OOI9" s="87"/>
      <c r="OOJ9" s="87"/>
      <c r="OOK9" s="87"/>
      <c r="OOL9" s="87"/>
      <c r="OOM9" s="87"/>
      <c r="OON9" s="87"/>
      <c r="OOO9" s="87"/>
      <c r="OOP9" s="87"/>
      <c r="OOQ9" s="87"/>
      <c r="OOR9" s="87"/>
      <c r="OOS9" s="87"/>
      <c r="OOT9" s="87"/>
      <c r="OOU9" s="87"/>
      <c r="OOV9" s="87"/>
      <c r="OOW9" s="87"/>
      <c r="OOX9" s="87"/>
      <c r="OOY9" s="87"/>
      <c r="OOZ9" s="87"/>
      <c r="OPA9" s="87"/>
      <c r="OPB9" s="87"/>
      <c r="OPC9" s="87"/>
      <c r="OPD9" s="87"/>
      <c r="OPE9" s="87"/>
      <c r="OPF9" s="87"/>
      <c r="OPG9" s="87"/>
      <c r="OPH9" s="87"/>
      <c r="OPI9" s="87"/>
      <c r="OPJ9" s="87"/>
      <c r="OPK9" s="87"/>
      <c r="OPL9" s="87"/>
      <c r="OPM9" s="87"/>
      <c r="OPN9" s="87"/>
      <c r="OPO9" s="87"/>
      <c r="OPP9" s="87"/>
      <c r="OPQ9" s="87"/>
      <c r="OPR9" s="87"/>
      <c r="OPS9" s="87"/>
      <c r="OPT9" s="87"/>
      <c r="OPU9" s="87"/>
      <c r="OPV9" s="87"/>
      <c r="OPW9" s="87"/>
      <c r="OPX9" s="87"/>
      <c r="OPY9" s="87"/>
      <c r="OPZ9" s="87"/>
      <c r="OQA9" s="87"/>
      <c r="OQB9" s="87"/>
      <c r="OQC9" s="87"/>
      <c r="OQD9" s="87"/>
      <c r="OQE9" s="87"/>
      <c r="OQF9" s="87"/>
      <c r="OQG9" s="87"/>
      <c r="OQH9" s="87"/>
      <c r="OQI9" s="87"/>
      <c r="OQJ9" s="87"/>
      <c r="OQK9" s="87"/>
      <c r="OQL9" s="87"/>
      <c r="OQM9" s="87"/>
      <c r="OQN9" s="87"/>
      <c r="OQO9" s="87"/>
      <c r="OQP9" s="87"/>
      <c r="OQQ9" s="87"/>
      <c r="OQR9" s="87"/>
      <c r="OQS9" s="87"/>
      <c r="OQT9" s="87"/>
      <c r="OQU9" s="87"/>
      <c r="OQV9" s="87"/>
      <c r="OQW9" s="87"/>
      <c r="OQX9" s="87"/>
      <c r="OQY9" s="87"/>
      <c r="OQZ9" s="87"/>
      <c r="ORA9" s="87"/>
      <c r="ORB9" s="87"/>
      <c r="ORC9" s="87"/>
      <c r="ORD9" s="87"/>
      <c r="ORE9" s="87"/>
      <c r="ORF9" s="87"/>
      <c r="ORG9" s="87"/>
      <c r="ORH9" s="87"/>
      <c r="ORI9" s="87"/>
      <c r="ORJ9" s="87"/>
      <c r="ORK9" s="87"/>
      <c r="ORL9" s="87"/>
      <c r="ORM9" s="87"/>
      <c r="ORN9" s="87"/>
      <c r="ORO9" s="87"/>
      <c r="ORP9" s="87"/>
      <c r="ORQ9" s="87"/>
      <c r="ORR9" s="87"/>
      <c r="ORS9" s="87"/>
      <c r="ORT9" s="87"/>
      <c r="ORU9" s="87"/>
      <c r="ORV9" s="87"/>
      <c r="ORW9" s="87"/>
      <c r="ORX9" s="87"/>
      <c r="ORY9" s="87"/>
      <c r="ORZ9" s="87"/>
      <c r="OSA9" s="87"/>
      <c r="OSB9" s="87"/>
      <c r="OSC9" s="87"/>
      <c r="OSD9" s="87"/>
      <c r="OSE9" s="87"/>
      <c r="OSF9" s="87"/>
      <c r="OSG9" s="87"/>
      <c r="OSH9" s="87"/>
      <c r="OSI9" s="87"/>
      <c r="OSJ9" s="87"/>
      <c r="OSK9" s="87"/>
      <c r="OSL9" s="87"/>
      <c r="OSM9" s="87"/>
      <c r="OSN9" s="87"/>
      <c r="OSO9" s="87"/>
      <c r="OSP9" s="87"/>
      <c r="OSQ9" s="87"/>
      <c r="OSR9" s="87"/>
      <c r="OSS9" s="87"/>
      <c r="OST9" s="87"/>
      <c r="OSU9" s="87"/>
      <c r="OSV9" s="87"/>
      <c r="OSW9" s="87"/>
      <c r="OSX9" s="87"/>
      <c r="OSY9" s="87"/>
      <c r="OSZ9" s="87"/>
      <c r="OTA9" s="87"/>
      <c r="OTB9" s="87"/>
      <c r="OTC9" s="87"/>
      <c r="OTD9" s="87"/>
      <c r="OTE9" s="87"/>
      <c r="OTF9" s="87"/>
      <c r="OTG9" s="87"/>
      <c r="OTH9" s="87"/>
      <c r="OTI9" s="87"/>
      <c r="OTJ9" s="87"/>
      <c r="OTK9" s="87"/>
      <c r="OTL9" s="87"/>
      <c r="OTM9" s="87"/>
      <c r="OTN9" s="87"/>
      <c r="OTO9" s="87"/>
      <c r="OTP9" s="87"/>
      <c r="OTQ9" s="87"/>
      <c r="OTR9" s="87"/>
      <c r="OTS9" s="87"/>
      <c r="OTT9" s="87"/>
      <c r="OTU9" s="87"/>
      <c r="OTV9" s="87"/>
      <c r="OTW9" s="87"/>
      <c r="OTX9" s="87"/>
      <c r="OTY9" s="87"/>
      <c r="OTZ9" s="87"/>
      <c r="OUA9" s="87"/>
      <c r="OUB9" s="87"/>
      <c r="OUC9" s="87"/>
      <c r="OUD9" s="87"/>
      <c r="OUE9" s="87"/>
      <c r="OUF9" s="87"/>
      <c r="OUG9" s="87"/>
      <c r="OUH9" s="87"/>
      <c r="OUI9" s="87"/>
      <c r="OUJ9" s="87"/>
      <c r="OUK9" s="87"/>
      <c r="OUL9" s="87"/>
      <c r="OUM9" s="87"/>
      <c r="OUN9" s="87"/>
      <c r="OUO9" s="87"/>
      <c r="OUP9" s="87"/>
      <c r="OUQ9" s="87"/>
      <c r="OUR9" s="87"/>
      <c r="OUS9" s="87"/>
      <c r="OUT9" s="87"/>
      <c r="OUU9" s="87"/>
      <c r="OUV9" s="87"/>
      <c r="OUW9" s="87"/>
      <c r="OUX9" s="87"/>
      <c r="OUY9" s="87"/>
      <c r="OUZ9" s="87"/>
      <c r="OVA9" s="87"/>
      <c r="OVB9" s="87"/>
      <c r="OVC9" s="87"/>
      <c r="OVD9" s="87"/>
      <c r="OVE9" s="87"/>
      <c r="OVF9" s="87"/>
      <c r="OVG9" s="87"/>
      <c r="OVH9" s="87"/>
      <c r="OVI9" s="87"/>
      <c r="OVJ9" s="87"/>
      <c r="OVK9" s="87"/>
      <c r="OVL9" s="87"/>
      <c r="OVM9" s="87"/>
      <c r="OVN9" s="87"/>
      <c r="OVO9" s="87"/>
      <c r="OVP9" s="87"/>
      <c r="OVQ9" s="87"/>
      <c r="OVR9" s="87"/>
      <c r="OVS9" s="87"/>
      <c r="OVT9" s="87"/>
      <c r="OVU9" s="87"/>
      <c r="OVV9" s="87"/>
      <c r="OVW9" s="87"/>
      <c r="OVX9" s="87"/>
      <c r="OVY9" s="87"/>
      <c r="OVZ9" s="87"/>
      <c r="OWA9" s="87"/>
      <c r="OWB9" s="87"/>
      <c r="OWC9" s="87"/>
      <c r="OWD9" s="87"/>
      <c r="OWE9" s="87"/>
      <c r="OWF9" s="87"/>
      <c r="OWG9" s="87"/>
      <c r="OWH9" s="87"/>
      <c r="OWI9" s="87"/>
      <c r="OWJ9" s="87"/>
      <c r="OWK9" s="87"/>
      <c r="OWL9" s="87"/>
      <c r="OWM9" s="87"/>
      <c r="OWN9" s="87"/>
      <c r="OWO9" s="87"/>
      <c r="OWP9" s="87"/>
      <c r="OWQ9" s="87"/>
      <c r="OWR9" s="87"/>
      <c r="OWS9" s="87"/>
      <c r="OWT9" s="87"/>
      <c r="OWU9" s="87"/>
      <c r="OWV9" s="87"/>
      <c r="OWW9" s="87"/>
      <c r="OWX9" s="87"/>
      <c r="OWY9" s="87"/>
      <c r="OWZ9" s="87"/>
      <c r="OXA9" s="87"/>
      <c r="OXB9" s="87"/>
      <c r="OXC9" s="87"/>
      <c r="OXD9" s="87"/>
      <c r="OXE9" s="87"/>
      <c r="OXF9" s="87"/>
      <c r="OXG9" s="87"/>
      <c r="OXH9" s="87"/>
      <c r="OXI9" s="87"/>
      <c r="OXJ9" s="87"/>
      <c r="OXK9" s="87"/>
      <c r="OXL9" s="87"/>
      <c r="OXM9" s="87"/>
      <c r="OXN9" s="87"/>
      <c r="OXO9" s="87"/>
      <c r="OXP9" s="87"/>
      <c r="OXQ9" s="87"/>
      <c r="OXR9" s="87"/>
      <c r="OXS9" s="87"/>
      <c r="OXT9" s="87"/>
      <c r="OXU9" s="87"/>
      <c r="OXV9" s="87"/>
      <c r="OXW9" s="87"/>
      <c r="OXX9" s="87"/>
      <c r="OXY9" s="87"/>
      <c r="OXZ9" s="87"/>
      <c r="OYA9" s="87"/>
      <c r="OYB9" s="87"/>
      <c r="OYC9" s="87"/>
      <c r="OYD9" s="87"/>
      <c r="OYE9" s="87"/>
      <c r="OYF9" s="87"/>
      <c r="OYG9" s="87"/>
      <c r="OYH9" s="87"/>
      <c r="OYI9" s="87"/>
      <c r="OYJ9" s="87"/>
      <c r="OYK9" s="87"/>
      <c r="OYL9" s="87"/>
      <c r="OYM9" s="87"/>
      <c r="OYN9" s="87"/>
      <c r="OYO9" s="87"/>
      <c r="OYP9" s="87"/>
      <c r="OYQ9" s="87"/>
      <c r="OYR9" s="87"/>
      <c r="OYS9" s="87"/>
      <c r="OYT9" s="87"/>
      <c r="OYU9" s="87"/>
      <c r="OYV9" s="87"/>
      <c r="OYW9" s="87"/>
      <c r="OYX9" s="87"/>
      <c r="OYY9" s="87"/>
      <c r="OYZ9" s="87"/>
      <c r="OZA9" s="87"/>
      <c r="OZB9" s="87"/>
      <c r="OZC9" s="87"/>
      <c r="OZD9" s="87"/>
      <c r="OZE9" s="87"/>
      <c r="OZF9" s="87"/>
      <c r="OZG9" s="87"/>
      <c r="OZH9" s="87"/>
      <c r="OZI9" s="87"/>
      <c r="OZJ9" s="87"/>
      <c r="OZK9" s="87"/>
      <c r="OZL9" s="87"/>
      <c r="OZM9" s="87"/>
      <c r="OZN9" s="87"/>
      <c r="OZO9" s="87"/>
      <c r="OZP9" s="87"/>
      <c r="OZQ9" s="87"/>
      <c r="OZR9" s="87"/>
      <c r="OZS9" s="87"/>
      <c r="OZT9" s="87"/>
      <c r="OZU9" s="87"/>
      <c r="OZV9" s="87"/>
      <c r="OZW9" s="87"/>
      <c r="OZX9" s="87"/>
      <c r="OZY9" s="87"/>
      <c r="OZZ9" s="87"/>
      <c r="PAA9" s="87"/>
      <c r="PAB9" s="87"/>
      <c r="PAC9" s="87"/>
      <c r="PAD9" s="87"/>
      <c r="PAE9" s="87"/>
      <c r="PAF9" s="87"/>
      <c r="PAG9" s="87"/>
      <c r="PAH9" s="87"/>
      <c r="PAI9" s="87"/>
      <c r="PAJ9" s="87"/>
      <c r="PAK9" s="87"/>
      <c r="PAL9" s="87"/>
      <c r="PAM9" s="87"/>
      <c r="PAN9" s="87"/>
      <c r="PAO9" s="87"/>
      <c r="PAP9" s="87"/>
      <c r="PAQ9" s="87"/>
      <c r="PAR9" s="87"/>
      <c r="PAS9" s="87"/>
      <c r="PAT9" s="87"/>
      <c r="PAU9" s="87"/>
      <c r="PAV9" s="87"/>
      <c r="PAW9" s="87"/>
      <c r="PAX9" s="87"/>
      <c r="PAY9" s="87"/>
      <c r="PAZ9" s="87"/>
      <c r="PBA9" s="87"/>
      <c r="PBB9" s="87"/>
      <c r="PBC9" s="87"/>
      <c r="PBD9" s="87"/>
      <c r="PBE9" s="87"/>
      <c r="PBF9" s="87"/>
      <c r="PBG9" s="87"/>
      <c r="PBH9" s="87"/>
      <c r="PBI9" s="87"/>
      <c r="PBJ9" s="87"/>
      <c r="PBK9" s="87"/>
      <c r="PBL9" s="87"/>
      <c r="PBM9" s="87"/>
      <c r="PBN9" s="87"/>
      <c r="PBO9" s="87"/>
      <c r="PBP9" s="87"/>
      <c r="PBQ9" s="87"/>
      <c r="PBR9" s="87"/>
      <c r="PBS9" s="87"/>
      <c r="PBT9" s="87"/>
      <c r="PBU9" s="87"/>
      <c r="PBV9" s="87"/>
      <c r="PBW9" s="87"/>
      <c r="PBX9" s="87"/>
      <c r="PBY9" s="87"/>
      <c r="PBZ9" s="87"/>
      <c r="PCA9" s="87"/>
      <c r="PCB9" s="87"/>
      <c r="PCC9" s="87"/>
      <c r="PCD9" s="87"/>
      <c r="PCE9" s="87"/>
      <c r="PCF9" s="87"/>
      <c r="PCG9" s="87"/>
      <c r="PCH9" s="87"/>
      <c r="PCI9" s="87"/>
      <c r="PCJ9" s="87"/>
      <c r="PCK9" s="87"/>
      <c r="PCL9" s="87"/>
      <c r="PCM9" s="87"/>
      <c r="PCN9" s="87"/>
      <c r="PCO9" s="87"/>
      <c r="PCP9" s="87"/>
      <c r="PCQ9" s="87"/>
      <c r="PCR9" s="87"/>
      <c r="PCS9" s="87"/>
      <c r="PCT9" s="87"/>
      <c r="PCU9" s="87"/>
      <c r="PCV9" s="87"/>
      <c r="PCW9" s="87"/>
      <c r="PCX9" s="87"/>
      <c r="PCY9" s="87"/>
      <c r="PCZ9" s="87"/>
      <c r="PDA9" s="87"/>
      <c r="PDB9" s="87"/>
      <c r="PDC9" s="87"/>
      <c r="PDD9" s="87"/>
      <c r="PDE9" s="87"/>
      <c r="PDF9" s="87"/>
      <c r="PDG9" s="87"/>
      <c r="PDH9" s="87"/>
      <c r="PDI9" s="87"/>
      <c r="PDJ9" s="87"/>
      <c r="PDK9" s="87"/>
      <c r="PDL9" s="87"/>
      <c r="PDM9" s="87"/>
      <c r="PDN9" s="87"/>
      <c r="PDO9" s="87"/>
      <c r="PDP9" s="87"/>
      <c r="PDQ9" s="87"/>
      <c r="PDR9" s="87"/>
      <c r="PDS9" s="87"/>
      <c r="PDT9" s="87"/>
      <c r="PDU9" s="87"/>
      <c r="PDV9" s="87"/>
      <c r="PDW9" s="87"/>
      <c r="PDX9" s="87"/>
      <c r="PDY9" s="87"/>
      <c r="PDZ9" s="87"/>
      <c r="PEA9" s="87"/>
      <c r="PEB9" s="87"/>
      <c r="PEC9" s="87"/>
      <c r="PED9" s="87"/>
      <c r="PEE9" s="87"/>
      <c r="PEF9" s="87"/>
      <c r="PEG9" s="87"/>
      <c r="PEH9" s="87"/>
      <c r="PEI9" s="87"/>
      <c r="PEJ9" s="87"/>
      <c r="PEK9" s="87"/>
      <c r="PEL9" s="87"/>
      <c r="PEM9" s="87"/>
      <c r="PEN9" s="87"/>
      <c r="PEO9" s="87"/>
      <c r="PEP9" s="87"/>
      <c r="PEQ9" s="87"/>
      <c r="PER9" s="87"/>
      <c r="PES9" s="87"/>
      <c r="PET9" s="87"/>
      <c r="PEU9" s="87"/>
      <c r="PEV9" s="87"/>
      <c r="PEW9" s="87"/>
      <c r="PEX9" s="87"/>
      <c r="PEY9" s="87"/>
      <c r="PEZ9" s="87"/>
      <c r="PFA9" s="87"/>
      <c r="PFB9" s="87"/>
      <c r="PFC9" s="87"/>
      <c r="PFD9" s="87"/>
      <c r="PFE9" s="87"/>
      <c r="PFF9" s="87"/>
      <c r="PFG9" s="87"/>
      <c r="PFH9" s="87"/>
      <c r="PFI9" s="87"/>
      <c r="PFJ9" s="87"/>
      <c r="PFK9" s="87"/>
      <c r="PFL9" s="87"/>
      <c r="PFM9" s="87"/>
      <c r="PFN9" s="87"/>
      <c r="PFO9" s="87"/>
      <c r="PFP9" s="87"/>
      <c r="PFQ9" s="87"/>
      <c r="PFR9" s="87"/>
      <c r="PFS9" s="87"/>
      <c r="PFT9" s="87"/>
      <c r="PFU9" s="87"/>
      <c r="PFV9" s="87"/>
      <c r="PFW9" s="87"/>
      <c r="PFX9" s="87"/>
      <c r="PFY9" s="87"/>
      <c r="PFZ9" s="87"/>
      <c r="PGA9" s="87"/>
      <c r="PGB9" s="87"/>
      <c r="PGC9" s="87"/>
      <c r="PGD9" s="87"/>
      <c r="PGE9" s="87"/>
      <c r="PGF9" s="87"/>
      <c r="PGG9" s="87"/>
      <c r="PGH9" s="87"/>
      <c r="PGI9" s="87"/>
      <c r="PGJ9" s="87"/>
      <c r="PGK9" s="87"/>
      <c r="PGL9" s="87"/>
      <c r="PGM9" s="87"/>
      <c r="PGN9" s="87"/>
      <c r="PGO9" s="87"/>
      <c r="PGP9" s="87"/>
      <c r="PGQ9" s="87"/>
      <c r="PGR9" s="87"/>
      <c r="PGS9" s="87"/>
      <c r="PGT9" s="87"/>
      <c r="PGU9" s="87"/>
      <c r="PGV9" s="87"/>
      <c r="PGW9" s="87"/>
      <c r="PGX9" s="87"/>
      <c r="PGY9" s="87"/>
      <c r="PGZ9" s="87"/>
      <c r="PHA9" s="87"/>
      <c r="PHB9" s="87"/>
      <c r="PHC9" s="87"/>
      <c r="PHD9" s="87"/>
      <c r="PHE9" s="87"/>
      <c r="PHF9" s="87"/>
      <c r="PHG9" s="87"/>
      <c r="PHH9" s="87"/>
      <c r="PHI9" s="87"/>
      <c r="PHJ9" s="87"/>
      <c r="PHK9" s="87"/>
      <c r="PHL9" s="87"/>
      <c r="PHM9" s="87"/>
      <c r="PHN9" s="87"/>
      <c r="PHO9" s="87"/>
      <c r="PHP9" s="87"/>
      <c r="PHQ9" s="87"/>
      <c r="PHR9" s="87"/>
      <c r="PHS9" s="87"/>
      <c r="PHT9" s="87"/>
      <c r="PHU9" s="87"/>
      <c r="PHV9" s="87"/>
      <c r="PHW9" s="87"/>
      <c r="PHX9" s="87"/>
      <c r="PHY9" s="87"/>
      <c r="PHZ9" s="87"/>
      <c r="PIA9" s="87"/>
      <c r="PIB9" s="87"/>
      <c r="PIC9" s="87"/>
      <c r="PID9" s="87"/>
      <c r="PIE9" s="87"/>
      <c r="PIF9" s="87"/>
      <c r="PIG9" s="87"/>
      <c r="PIH9" s="87"/>
      <c r="PII9" s="87"/>
      <c r="PIJ9" s="87"/>
      <c r="PIK9" s="87"/>
      <c r="PIL9" s="87"/>
      <c r="PIM9" s="87"/>
      <c r="PIN9" s="87"/>
      <c r="PIO9" s="87"/>
      <c r="PIP9" s="87"/>
      <c r="PIQ9" s="87"/>
      <c r="PIR9" s="87"/>
      <c r="PIS9" s="87"/>
      <c r="PIT9" s="87"/>
      <c r="PIU9" s="87"/>
      <c r="PIV9" s="87"/>
      <c r="PIW9" s="87"/>
      <c r="PIX9" s="87"/>
      <c r="PIY9" s="87"/>
      <c r="PIZ9" s="87"/>
      <c r="PJA9" s="87"/>
      <c r="PJB9" s="87"/>
      <c r="PJC9" s="87"/>
      <c r="PJD9" s="87"/>
      <c r="PJE9" s="87"/>
      <c r="PJF9" s="87"/>
      <c r="PJG9" s="87"/>
      <c r="PJH9" s="87"/>
      <c r="PJI9" s="87"/>
      <c r="PJJ9" s="87"/>
      <c r="PJK9" s="87"/>
      <c r="PJL9" s="87"/>
      <c r="PJM9" s="87"/>
      <c r="PJN9" s="87"/>
      <c r="PJO9" s="87"/>
      <c r="PJP9" s="87"/>
      <c r="PJQ9" s="87"/>
      <c r="PJR9" s="87"/>
      <c r="PJS9" s="87"/>
      <c r="PJT9" s="87"/>
      <c r="PJU9" s="87"/>
      <c r="PJV9" s="87"/>
      <c r="PJW9" s="87"/>
      <c r="PJX9" s="87"/>
      <c r="PJY9" s="87"/>
      <c r="PJZ9" s="87"/>
      <c r="PKA9" s="87"/>
      <c r="PKB9" s="87"/>
      <c r="PKC9" s="87"/>
      <c r="PKD9" s="87"/>
      <c r="PKE9" s="87"/>
      <c r="PKF9" s="87"/>
      <c r="PKG9" s="87"/>
      <c r="PKH9" s="87"/>
      <c r="PKI9" s="87"/>
      <c r="PKJ9" s="87"/>
      <c r="PKK9" s="87"/>
      <c r="PKL9" s="87"/>
      <c r="PKM9" s="87"/>
      <c r="PKN9" s="87"/>
      <c r="PKO9" s="87"/>
      <c r="PKP9" s="87"/>
      <c r="PKQ9" s="87"/>
      <c r="PKR9" s="87"/>
      <c r="PKS9" s="87"/>
      <c r="PKT9" s="87"/>
      <c r="PKU9" s="87"/>
      <c r="PKV9" s="87"/>
      <c r="PKW9" s="87"/>
      <c r="PKX9" s="87"/>
      <c r="PKY9" s="87"/>
      <c r="PKZ9" s="87"/>
      <c r="PLA9" s="87"/>
      <c r="PLB9" s="87"/>
      <c r="PLC9" s="87"/>
      <c r="PLD9" s="87"/>
      <c r="PLE9" s="87"/>
      <c r="PLF9" s="87"/>
      <c r="PLG9" s="87"/>
      <c r="PLH9" s="87"/>
      <c r="PLI9" s="87"/>
      <c r="PLJ9" s="87"/>
      <c r="PLK9" s="87"/>
      <c r="PLL9" s="87"/>
      <c r="PLM9" s="87"/>
      <c r="PLN9" s="87"/>
      <c r="PLO9" s="87"/>
      <c r="PLP9" s="87"/>
      <c r="PLQ9" s="87"/>
      <c r="PLR9" s="87"/>
      <c r="PLS9" s="87"/>
      <c r="PLT9" s="87"/>
      <c r="PLU9" s="87"/>
      <c r="PLV9" s="87"/>
      <c r="PLW9" s="87"/>
      <c r="PLX9" s="87"/>
      <c r="PLY9" s="87"/>
      <c r="PLZ9" s="87"/>
      <c r="PMA9" s="87"/>
      <c r="PMB9" s="87"/>
      <c r="PMC9" s="87"/>
      <c r="PMD9" s="87"/>
      <c r="PME9" s="87"/>
      <c r="PMF9" s="87"/>
      <c r="PMG9" s="87"/>
      <c r="PMH9" s="87"/>
      <c r="PMI9" s="87"/>
      <c r="PMJ9" s="87"/>
      <c r="PMK9" s="87"/>
      <c r="PML9" s="87"/>
      <c r="PMM9" s="87"/>
      <c r="PMN9" s="87"/>
      <c r="PMO9" s="87"/>
      <c r="PMP9" s="87"/>
      <c r="PMQ9" s="87"/>
      <c r="PMR9" s="87"/>
      <c r="PMS9" s="87"/>
      <c r="PMT9" s="87"/>
      <c r="PMU9" s="87"/>
      <c r="PMV9" s="87"/>
      <c r="PMW9" s="87"/>
      <c r="PMX9" s="87"/>
      <c r="PMY9" s="87"/>
      <c r="PMZ9" s="87"/>
      <c r="PNA9" s="87"/>
      <c r="PNB9" s="87"/>
      <c r="PNC9" s="87"/>
      <c r="PND9" s="87"/>
      <c r="PNE9" s="87"/>
      <c r="PNF9" s="87"/>
      <c r="PNG9" s="87"/>
      <c r="PNH9" s="87"/>
      <c r="PNI9" s="87"/>
      <c r="PNJ9" s="87"/>
      <c r="PNK9" s="87"/>
      <c r="PNL9" s="87"/>
      <c r="PNM9" s="87"/>
      <c r="PNN9" s="87"/>
      <c r="PNO9" s="87"/>
      <c r="PNP9" s="87"/>
      <c r="PNQ9" s="87"/>
      <c r="PNR9" s="87"/>
      <c r="PNS9" s="87"/>
      <c r="PNT9" s="87"/>
      <c r="PNU9" s="87"/>
      <c r="PNV9" s="87"/>
      <c r="PNW9" s="87"/>
      <c r="PNX9" s="87"/>
      <c r="PNY9" s="87"/>
      <c r="PNZ9" s="87"/>
      <c r="POA9" s="87"/>
      <c r="POB9" s="87"/>
      <c r="POC9" s="87"/>
      <c r="POD9" s="87"/>
      <c r="POE9" s="87"/>
      <c r="POF9" s="87"/>
      <c r="POG9" s="87"/>
      <c r="POH9" s="87"/>
      <c r="POI9" s="87"/>
      <c r="POJ9" s="87"/>
      <c r="POK9" s="87"/>
      <c r="POL9" s="87"/>
      <c r="POM9" s="87"/>
      <c r="PON9" s="87"/>
      <c r="POO9" s="87"/>
      <c r="POP9" s="87"/>
      <c r="POQ9" s="87"/>
      <c r="POR9" s="87"/>
      <c r="POS9" s="87"/>
      <c r="POT9" s="87"/>
      <c r="POU9" s="87"/>
      <c r="POV9" s="87"/>
      <c r="POW9" s="87"/>
      <c r="POX9" s="87"/>
      <c r="POY9" s="87"/>
      <c r="POZ9" s="87"/>
      <c r="PPA9" s="87"/>
      <c r="PPB9" s="87"/>
      <c r="PPC9" s="87"/>
      <c r="PPD9" s="87"/>
      <c r="PPE9" s="87"/>
      <c r="PPF9" s="87"/>
      <c r="PPG9" s="87"/>
      <c r="PPH9" s="87"/>
      <c r="PPI9" s="87"/>
      <c r="PPJ9" s="87"/>
      <c r="PPK9" s="87"/>
      <c r="PPL9" s="87"/>
      <c r="PPM9" s="87"/>
      <c r="PPN9" s="87"/>
      <c r="PPO9" s="87"/>
      <c r="PPP9" s="87"/>
      <c r="PPQ9" s="87"/>
      <c r="PPR9" s="87"/>
      <c r="PPS9" s="87"/>
      <c r="PPT9" s="87"/>
      <c r="PPU9" s="87"/>
      <c r="PPV9" s="87"/>
      <c r="PPW9" s="87"/>
      <c r="PPX9" s="87"/>
      <c r="PPY9" s="87"/>
      <c r="PPZ9" s="87"/>
      <c r="PQA9" s="87"/>
      <c r="PQB9" s="87"/>
      <c r="PQC9" s="87"/>
      <c r="PQD9" s="87"/>
      <c r="PQE9" s="87"/>
      <c r="PQF9" s="87"/>
      <c r="PQG9" s="87"/>
      <c r="PQH9" s="87"/>
      <c r="PQI9" s="87"/>
      <c r="PQJ9" s="87"/>
      <c r="PQK9" s="87"/>
      <c r="PQL9" s="87"/>
      <c r="PQM9" s="87"/>
      <c r="PQN9" s="87"/>
      <c r="PQO9" s="87"/>
      <c r="PQP9" s="87"/>
      <c r="PQQ9" s="87"/>
      <c r="PQR9" s="87"/>
      <c r="PQS9" s="87"/>
      <c r="PQT9" s="87"/>
      <c r="PQU9" s="87"/>
      <c r="PQV9" s="87"/>
      <c r="PQW9" s="87"/>
      <c r="PQX9" s="87"/>
      <c r="PQY9" s="87"/>
      <c r="PQZ9" s="87"/>
      <c r="PRA9" s="87"/>
      <c r="PRB9" s="87"/>
      <c r="PRC9" s="87"/>
      <c r="PRD9" s="87"/>
      <c r="PRE9" s="87"/>
      <c r="PRF9" s="87"/>
      <c r="PRG9" s="87"/>
      <c r="PRH9" s="87"/>
      <c r="PRI9" s="87"/>
      <c r="PRJ9" s="87"/>
      <c r="PRK9" s="87"/>
      <c r="PRL9" s="87"/>
      <c r="PRM9" s="87"/>
      <c r="PRN9" s="87"/>
      <c r="PRO9" s="87"/>
      <c r="PRP9" s="87"/>
      <c r="PRQ9" s="87"/>
      <c r="PRR9" s="87"/>
      <c r="PRS9" s="87"/>
      <c r="PRT9" s="87"/>
      <c r="PRU9" s="87"/>
      <c r="PRV9" s="87"/>
      <c r="PRW9" s="87"/>
      <c r="PRX9" s="87"/>
      <c r="PRY9" s="87"/>
      <c r="PRZ9" s="87"/>
      <c r="PSA9" s="87"/>
      <c r="PSB9" s="87"/>
      <c r="PSC9" s="87"/>
      <c r="PSD9" s="87"/>
      <c r="PSE9" s="87"/>
      <c r="PSF9" s="87"/>
      <c r="PSG9" s="87"/>
      <c r="PSH9" s="87"/>
      <c r="PSI9" s="87"/>
      <c r="PSJ9" s="87"/>
      <c r="PSK9" s="87"/>
      <c r="PSL9" s="87"/>
      <c r="PSM9" s="87"/>
      <c r="PSN9" s="87"/>
      <c r="PSO9" s="87"/>
      <c r="PSP9" s="87"/>
      <c r="PSQ9" s="87"/>
      <c r="PSR9" s="87"/>
      <c r="PSS9" s="87"/>
      <c r="PST9" s="87"/>
      <c r="PSU9" s="87"/>
      <c r="PSV9" s="87"/>
      <c r="PSW9" s="87"/>
      <c r="PSX9" s="87"/>
      <c r="PSY9" s="87"/>
      <c r="PSZ9" s="87"/>
      <c r="PTA9" s="87"/>
      <c r="PTB9" s="87"/>
      <c r="PTC9" s="87"/>
      <c r="PTD9" s="87"/>
      <c r="PTE9" s="87"/>
      <c r="PTF9" s="87"/>
      <c r="PTG9" s="87"/>
      <c r="PTH9" s="87"/>
      <c r="PTI9" s="87"/>
      <c r="PTJ9" s="87"/>
      <c r="PTK9" s="87"/>
      <c r="PTL9" s="87"/>
      <c r="PTM9" s="87"/>
      <c r="PTN9" s="87"/>
      <c r="PTO9" s="87"/>
      <c r="PTP9" s="87"/>
      <c r="PTQ9" s="87"/>
      <c r="PTR9" s="87"/>
      <c r="PTS9" s="87"/>
      <c r="PTT9" s="87"/>
      <c r="PTU9" s="87"/>
      <c r="PTV9" s="87"/>
      <c r="PTW9" s="87"/>
      <c r="PTX9" s="87"/>
      <c r="PTY9" s="87"/>
      <c r="PTZ9" s="87"/>
      <c r="PUA9" s="87"/>
      <c r="PUB9" s="87"/>
      <c r="PUC9" s="87"/>
      <c r="PUD9" s="87"/>
      <c r="PUE9" s="87"/>
      <c r="PUF9" s="87"/>
      <c r="PUG9" s="87"/>
      <c r="PUH9" s="87"/>
      <c r="PUI9" s="87"/>
      <c r="PUJ9" s="87"/>
      <c r="PUK9" s="87"/>
      <c r="PUL9" s="87"/>
      <c r="PUM9" s="87"/>
      <c r="PUN9" s="87"/>
      <c r="PUO9" s="87"/>
      <c r="PUP9" s="87"/>
      <c r="PUQ9" s="87"/>
      <c r="PUR9" s="87"/>
      <c r="PUS9" s="87"/>
      <c r="PUT9" s="87"/>
      <c r="PUU9" s="87"/>
      <c r="PUV9" s="87"/>
      <c r="PUW9" s="87"/>
      <c r="PUX9" s="87"/>
      <c r="PUY9" s="87"/>
      <c r="PUZ9" s="87"/>
      <c r="PVA9" s="87"/>
      <c r="PVB9" s="87"/>
      <c r="PVC9" s="87"/>
      <c r="PVD9" s="87"/>
      <c r="PVE9" s="87"/>
      <c r="PVF9" s="87"/>
      <c r="PVG9" s="87"/>
      <c r="PVH9" s="87"/>
      <c r="PVI9" s="87"/>
      <c r="PVJ9" s="87"/>
      <c r="PVK9" s="87"/>
      <c r="PVL9" s="87"/>
      <c r="PVM9" s="87"/>
      <c r="PVN9" s="87"/>
      <c r="PVO9" s="87"/>
      <c r="PVP9" s="87"/>
      <c r="PVQ9" s="87"/>
      <c r="PVR9" s="87"/>
      <c r="PVS9" s="87"/>
      <c r="PVT9" s="87"/>
      <c r="PVU9" s="87"/>
      <c r="PVV9" s="87"/>
      <c r="PVW9" s="87"/>
      <c r="PVX9" s="87"/>
      <c r="PVY9" s="87"/>
      <c r="PVZ9" s="87"/>
      <c r="PWA9" s="87"/>
      <c r="PWB9" s="87"/>
      <c r="PWC9" s="87"/>
      <c r="PWD9" s="87"/>
      <c r="PWE9" s="87"/>
      <c r="PWF9" s="87"/>
      <c r="PWG9" s="87"/>
      <c r="PWH9" s="87"/>
      <c r="PWI9" s="87"/>
      <c r="PWJ9" s="87"/>
      <c r="PWK9" s="87"/>
      <c r="PWL9" s="87"/>
      <c r="PWM9" s="87"/>
      <c r="PWN9" s="87"/>
      <c r="PWO9" s="87"/>
      <c r="PWP9" s="87"/>
      <c r="PWQ9" s="87"/>
      <c r="PWR9" s="87"/>
      <c r="PWS9" s="87"/>
      <c r="PWT9" s="87"/>
      <c r="PWU9" s="87"/>
      <c r="PWV9" s="87"/>
      <c r="PWW9" s="87"/>
      <c r="PWX9" s="87"/>
      <c r="PWY9" s="87"/>
      <c r="PWZ9" s="87"/>
      <c r="PXA9" s="87"/>
      <c r="PXB9" s="87"/>
      <c r="PXC9" s="87"/>
      <c r="PXD9" s="87"/>
      <c r="PXE9" s="87"/>
      <c r="PXF9" s="87"/>
      <c r="PXG9" s="87"/>
      <c r="PXH9" s="87"/>
      <c r="PXI9" s="87"/>
      <c r="PXJ9" s="87"/>
      <c r="PXK9" s="87"/>
      <c r="PXL9" s="87"/>
      <c r="PXM9" s="87"/>
      <c r="PXN9" s="87"/>
      <c r="PXO9" s="87"/>
      <c r="PXP9" s="87"/>
      <c r="PXQ9" s="87"/>
      <c r="PXR9" s="87"/>
      <c r="PXS9" s="87"/>
      <c r="PXT9" s="87"/>
      <c r="PXU9" s="87"/>
      <c r="PXV9" s="87"/>
      <c r="PXW9" s="87"/>
      <c r="PXX9" s="87"/>
      <c r="PXY9" s="87"/>
      <c r="PXZ9" s="87"/>
      <c r="PYA9" s="87"/>
      <c r="PYB9" s="87"/>
      <c r="PYC9" s="87"/>
      <c r="PYD9" s="87"/>
      <c r="PYE9" s="87"/>
      <c r="PYF9" s="87"/>
      <c r="PYG9" s="87"/>
      <c r="PYH9" s="87"/>
      <c r="PYI9" s="87"/>
      <c r="PYJ9" s="87"/>
      <c r="PYK9" s="87"/>
      <c r="PYL9" s="87"/>
      <c r="PYM9" s="87"/>
      <c r="PYN9" s="87"/>
      <c r="PYO9" s="87"/>
      <c r="PYP9" s="87"/>
      <c r="PYQ9" s="87"/>
      <c r="PYR9" s="87"/>
      <c r="PYS9" s="87"/>
      <c r="PYT9" s="87"/>
      <c r="PYU9" s="87"/>
      <c r="PYV9" s="87"/>
      <c r="PYW9" s="87"/>
      <c r="PYX9" s="87"/>
      <c r="PYY9" s="87"/>
      <c r="PYZ9" s="87"/>
      <c r="PZA9" s="87"/>
      <c r="PZB9" s="87"/>
      <c r="PZC9" s="87"/>
      <c r="PZD9" s="87"/>
      <c r="PZE9" s="87"/>
      <c r="PZF9" s="87"/>
      <c r="PZG9" s="87"/>
      <c r="PZH9" s="87"/>
      <c r="PZI9" s="87"/>
      <c r="PZJ9" s="87"/>
      <c r="PZK9" s="87"/>
      <c r="PZL9" s="87"/>
      <c r="PZM9" s="87"/>
      <c r="PZN9" s="87"/>
      <c r="PZO9" s="87"/>
      <c r="PZP9" s="87"/>
      <c r="PZQ9" s="87"/>
      <c r="PZR9" s="87"/>
      <c r="PZS9" s="87"/>
      <c r="PZT9" s="87"/>
      <c r="PZU9" s="87"/>
      <c r="PZV9" s="87"/>
      <c r="PZW9" s="87"/>
      <c r="PZX9" s="87"/>
      <c r="PZY9" s="87"/>
      <c r="PZZ9" s="87"/>
      <c r="QAA9" s="87"/>
      <c r="QAB9" s="87"/>
      <c r="QAC9" s="87"/>
      <c r="QAD9" s="87"/>
      <c r="QAE9" s="87"/>
      <c r="QAF9" s="87"/>
      <c r="QAG9" s="87"/>
      <c r="QAH9" s="87"/>
      <c r="QAI9" s="87"/>
      <c r="QAJ9" s="87"/>
      <c r="QAK9" s="87"/>
      <c r="QAL9" s="87"/>
      <c r="QAM9" s="87"/>
      <c r="QAN9" s="87"/>
      <c r="QAO9" s="87"/>
      <c r="QAP9" s="87"/>
      <c r="QAQ9" s="87"/>
      <c r="QAR9" s="87"/>
      <c r="QAS9" s="87"/>
      <c r="QAT9" s="87"/>
      <c r="QAU9" s="87"/>
      <c r="QAV9" s="87"/>
      <c r="QAW9" s="87"/>
      <c r="QAX9" s="87"/>
      <c r="QAY9" s="87"/>
      <c r="QAZ9" s="87"/>
      <c r="QBA9" s="87"/>
      <c r="QBB9" s="87"/>
      <c r="QBC9" s="87"/>
      <c r="QBD9" s="87"/>
      <c r="QBE9" s="87"/>
      <c r="QBF9" s="87"/>
      <c r="QBG9" s="87"/>
      <c r="QBH9" s="87"/>
      <c r="QBI9" s="87"/>
      <c r="QBJ9" s="87"/>
      <c r="QBK9" s="87"/>
      <c r="QBL9" s="87"/>
      <c r="QBM9" s="87"/>
      <c r="QBN9" s="87"/>
      <c r="QBO9" s="87"/>
      <c r="QBP9" s="87"/>
      <c r="QBQ9" s="87"/>
      <c r="QBR9" s="87"/>
      <c r="QBS9" s="87"/>
      <c r="QBT9" s="87"/>
      <c r="QBU9" s="87"/>
      <c r="QBV9" s="87"/>
      <c r="QBW9" s="87"/>
      <c r="QBX9" s="87"/>
      <c r="QBY9" s="87"/>
      <c r="QBZ9" s="87"/>
      <c r="QCA9" s="87"/>
      <c r="QCB9" s="87"/>
      <c r="QCC9" s="87"/>
      <c r="QCD9" s="87"/>
      <c r="QCE9" s="87"/>
      <c r="QCF9" s="87"/>
      <c r="QCG9" s="87"/>
      <c r="QCH9" s="87"/>
      <c r="QCI9" s="87"/>
      <c r="QCJ9" s="87"/>
      <c r="QCK9" s="87"/>
      <c r="QCL9" s="87"/>
      <c r="QCM9" s="87"/>
      <c r="QCN9" s="87"/>
      <c r="QCO9" s="87"/>
      <c r="QCP9" s="87"/>
      <c r="QCQ9" s="87"/>
      <c r="QCR9" s="87"/>
      <c r="QCS9" s="87"/>
      <c r="QCT9" s="87"/>
      <c r="QCU9" s="87"/>
      <c r="QCV9" s="87"/>
      <c r="QCW9" s="87"/>
      <c r="QCX9" s="87"/>
      <c r="QCY9" s="87"/>
      <c r="QCZ9" s="87"/>
      <c r="QDA9" s="87"/>
      <c r="QDB9" s="87"/>
      <c r="QDC9" s="87"/>
      <c r="QDD9" s="87"/>
      <c r="QDE9" s="87"/>
      <c r="QDF9" s="87"/>
      <c r="QDG9" s="87"/>
      <c r="QDH9" s="87"/>
      <c r="QDI9" s="87"/>
      <c r="QDJ9" s="87"/>
      <c r="QDK9" s="87"/>
      <c r="QDL9" s="87"/>
      <c r="QDM9" s="87"/>
      <c r="QDN9" s="87"/>
      <c r="QDO9" s="87"/>
      <c r="QDP9" s="87"/>
      <c r="QDQ9" s="87"/>
      <c r="QDR9" s="87"/>
      <c r="QDS9" s="87"/>
      <c r="QDT9" s="87"/>
      <c r="QDU9" s="87"/>
      <c r="QDV9" s="87"/>
      <c r="QDW9" s="87"/>
      <c r="QDX9" s="87"/>
      <c r="QDY9" s="87"/>
      <c r="QDZ9" s="87"/>
      <c r="QEA9" s="87"/>
      <c r="QEB9" s="87"/>
      <c r="QEC9" s="87"/>
      <c r="QED9" s="87"/>
      <c r="QEE9" s="87"/>
      <c r="QEF9" s="87"/>
      <c r="QEG9" s="87"/>
      <c r="QEH9" s="87"/>
      <c r="QEI9" s="87"/>
      <c r="QEJ9" s="87"/>
      <c r="QEK9" s="87"/>
      <c r="QEL9" s="87"/>
      <c r="QEM9" s="87"/>
      <c r="QEN9" s="87"/>
      <c r="QEO9" s="87"/>
      <c r="QEP9" s="87"/>
      <c r="QEQ9" s="87"/>
      <c r="QER9" s="87"/>
      <c r="QES9" s="87"/>
      <c r="QET9" s="87"/>
      <c r="QEU9" s="87"/>
      <c r="QEV9" s="87"/>
      <c r="QEW9" s="87"/>
      <c r="QEX9" s="87"/>
      <c r="QEY9" s="87"/>
      <c r="QEZ9" s="87"/>
      <c r="QFA9" s="87"/>
      <c r="QFB9" s="87"/>
      <c r="QFC9" s="87"/>
      <c r="QFD9" s="87"/>
      <c r="QFE9" s="87"/>
      <c r="QFF9" s="87"/>
      <c r="QFG9" s="87"/>
      <c r="QFH9" s="87"/>
      <c r="QFI9" s="87"/>
      <c r="QFJ9" s="87"/>
      <c r="QFK9" s="87"/>
      <c r="QFL9" s="87"/>
      <c r="QFM9" s="87"/>
      <c r="QFN9" s="87"/>
      <c r="QFO9" s="87"/>
      <c r="QFP9" s="87"/>
      <c r="QFQ9" s="87"/>
      <c r="QFR9" s="87"/>
      <c r="QFS9" s="87"/>
      <c r="QFT9" s="87"/>
      <c r="QFU9" s="87"/>
      <c r="QFV9" s="87"/>
      <c r="QFW9" s="87"/>
      <c r="QFX9" s="87"/>
      <c r="QFY9" s="87"/>
      <c r="QFZ9" s="87"/>
      <c r="QGA9" s="87"/>
      <c r="QGB9" s="87"/>
      <c r="QGC9" s="87"/>
      <c r="QGD9" s="87"/>
      <c r="QGE9" s="87"/>
      <c r="QGF9" s="87"/>
      <c r="QGG9" s="87"/>
      <c r="QGH9" s="87"/>
      <c r="QGI9" s="87"/>
      <c r="QGJ9" s="87"/>
      <c r="QGK9" s="87"/>
      <c r="QGL9" s="87"/>
      <c r="QGM9" s="87"/>
      <c r="QGN9" s="87"/>
      <c r="QGO9" s="87"/>
      <c r="QGP9" s="87"/>
      <c r="QGQ9" s="87"/>
      <c r="QGR9" s="87"/>
      <c r="QGS9" s="87"/>
      <c r="QGT9" s="87"/>
      <c r="QGU9" s="87"/>
      <c r="QGV9" s="87"/>
      <c r="QGW9" s="87"/>
      <c r="QGX9" s="87"/>
      <c r="QGY9" s="87"/>
      <c r="QGZ9" s="87"/>
      <c r="QHA9" s="87"/>
      <c r="QHB9" s="87"/>
      <c r="QHC9" s="87"/>
      <c r="QHD9" s="87"/>
      <c r="QHE9" s="87"/>
      <c r="QHF9" s="87"/>
      <c r="QHG9" s="87"/>
      <c r="QHH9" s="87"/>
      <c r="QHI9" s="87"/>
      <c r="QHJ9" s="87"/>
      <c r="QHK9" s="87"/>
      <c r="QHL9" s="87"/>
      <c r="QHM9" s="87"/>
      <c r="QHN9" s="87"/>
      <c r="QHO9" s="87"/>
      <c r="QHP9" s="87"/>
      <c r="QHQ9" s="87"/>
      <c r="QHR9" s="87"/>
      <c r="QHS9" s="87"/>
      <c r="QHT9" s="87"/>
      <c r="QHU9" s="87"/>
      <c r="QHV9" s="87"/>
      <c r="QHW9" s="87"/>
      <c r="QHX9" s="87"/>
      <c r="QHY9" s="87"/>
      <c r="QHZ9" s="87"/>
      <c r="QIA9" s="87"/>
      <c r="QIB9" s="87"/>
      <c r="QIC9" s="87"/>
      <c r="QID9" s="87"/>
      <c r="QIE9" s="87"/>
      <c r="QIF9" s="87"/>
      <c r="QIG9" s="87"/>
      <c r="QIH9" s="87"/>
      <c r="QII9" s="87"/>
      <c r="QIJ9" s="87"/>
      <c r="QIK9" s="87"/>
      <c r="QIL9" s="87"/>
      <c r="QIM9" s="87"/>
      <c r="QIN9" s="87"/>
      <c r="QIO9" s="87"/>
      <c r="QIP9" s="87"/>
      <c r="QIQ9" s="87"/>
      <c r="QIR9" s="87"/>
      <c r="QIS9" s="87"/>
      <c r="QIT9" s="87"/>
      <c r="QIU9" s="87"/>
      <c r="QIV9" s="87"/>
      <c r="QIW9" s="87"/>
      <c r="QIX9" s="87"/>
      <c r="QIY9" s="87"/>
      <c r="QIZ9" s="87"/>
      <c r="QJA9" s="87"/>
      <c r="QJB9" s="87"/>
      <c r="QJC9" s="87"/>
      <c r="QJD9" s="87"/>
      <c r="QJE9" s="87"/>
      <c r="QJF9" s="87"/>
      <c r="QJG9" s="87"/>
      <c r="QJH9" s="87"/>
      <c r="QJI9" s="87"/>
      <c r="QJJ9" s="87"/>
      <c r="QJK9" s="87"/>
      <c r="QJL9" s="87"/>
      <c r="QJM9" s="87"/>
      <c r="QJN9" s="87"/>
      <c r="QJO9" s="87"/>
      <c r="QJP9" s="87"/>
      <c r="QJQ9" s="87"/>
      <c r="QJR9" s="87"/>
      <c r="QJS9" s="87"/>
      <c r="QJT9" s="87"/>
      <c r="QJU9" s="87"/>
      <c r="QJV9" s="87"/>
      <c r="QJW9" s="87"/>
      <c r="QJX9" s="87"/>
      <c r="QJY9" s="87"/>
      <c r="QJZ9" s="87"/>
      <c r="QKA9" s="87"/>
      <c r="QKB9" s="87"/>
      <c r="QKC9" s="87"/>
      <c r="QKD9" s="87"/>
      <c r="QKE9" s="87"/>
      <c r="QKF9" s="87"/>
      <c r="QKG9" s="87"/>
      <c r="QKH9" s="87"/>
      <c r="QKI9" s="87"/>
      <c r="QKJ9" s="87"/>
      <c r="QKK9" s="87"/>
      <c r="QKL9" s="87"/>
      <c r="QKM9" s="87"/>
      <c r="QKN9" s="87"/>
      <c r="QKO9" s="87"/>
      <c r="QKP9" s="87"/>
      <c r="QKQ9" s="87"/>
      <c r="QKR9" s="87"/>
      <c r="QKS9" s="87"/>
      <c r="QKT9" s="87"/>
      <c r="QKU9" s="87"/>
      <c r="QKV9" s="87"/>
      <c r="QKW9" s="87"/>
      <c r="QKX9" s="87"/>
      <c r="QKY9" s="87"/>
      <c r="QKZ9" s="87"/>
      <c r="QLA9" s="87"/>
      <c r="QLB9" s="87"/>
      <c r="QLC9" s="87"/>
      <c r="QLD9" s="87"/>
      <c r="QLE9" s="87"/>
      <c r="QLF9" s="87"/>
      <c r="QLG9" s="87"/>
      <c r="QLH9" s="87"/>
      <c r="QLI9" s="87"/>
      <c r="QLJ9" s="87"/>
      <c r="QLK9" s="87"/>
      <c r="QLL9" s="87"/>
      <c r="QLM9" s="87"/>
      <c r="QLN9" s="87"/>
      <c r="QLO9" s="87"/>
      <c r="QLP9" s="87"/>
      <c r="QLQ9" s="87"/>
      <c r="QLR9" s="87"/>
      <c r="QLS9" s="87"/>
      <c r="QLT9" s="87"/>
      <c r="QLU9" s="87"/>
      <c r="QLV9" s="87"/>
      <c r="QLW9" s="87"/>
      <c r="QLX9" s="87"/>
      <c r="QLY9" s="87"/>
      <c r="QLZ9" s="87"/>
      <c r="QMA9" s="87"/>
      <c r="QMB9" s="87"/>
      <c r="QMC9" s="87"/>
      <c r="QMD9" s="87"/>
      <c r="QME9" s="87"/>
      <c r="QMF9" s="87"/>
      <c r="QMG9" s="87"/>
      <c r="QMH9" s="87"/>
      <c r="QMI9" s="87"/>
      <c r="QMJ9" s="87"/>
      <c r="QMK9" s="87"/>
      <c r="QML9" s="87"/>
      <c r="QMM9" s="87"/>
      <c r="QMN9" s="87"/>
      <c r="QMO9" s="87"/>
      <c r="QMP9" s="87"/>
      <c r="QMQ9" s="87"/>
      <c r="QMR9" s="87"/>
      <c r="QMS9" s="87"/>
      <c r="QMT9" s="87"/>
      <c r="QMU9" s="87"/>
      <c r="QMV9" s="87"/>
      <c r="QMW9" s="87"/>
      <c r="QMX9" s="87"/>
      <c r="QMY9" s="87"/>
      <c r="QMZ9" s="87"/>
      <c r="QNA9" s="87"/>
      <c r="QNB9" s="87"/>
      <c r="QNC9" s="87"/>
      <c r="QND9" s="87"/>
      <c r="QNE9" s="87"/>
      <c r="QNF9" s="87"/>
      <c r="QNG9" s="87"/>
      <c r="QNH9" s="87"/>
      <c r="QNI9" s="87"/>
      <c r="QNJ9" s="87"/>
      <c r="QNK9" s="87"/>
      <c r="QNL9" s="87"/>
      <c r="QNM9" s="87"/>
      <c r="QNN9" s="87"/>
      <c r="QNO9" s="87"/>
      <c r="QNP9" s="87"/>
      <c r="QNQ9" s="87"/>
      <c r="QNR9" s="87"/>
      <c r="QNS9" s="87"/>
      <c r="QNT9" s="87"/>
      <c r="QNU9" s="87"/>
      <c r="QNV9" s="87"/>
      <c r="QNW9" s="87"/>
      <c r="QNX9" s="87"/>
      <c r="QNY9" s="87"/>
      <c r="QNZ9" s="87"/>
      <c r="QOA9" s="87"/>
      <c r="QOB9" s="87"/>
      <c r="QOC9" s="87"/>
      <c r="QOD9" s="87"/>
      <c r="QOE9" s="87"/>
      <c r="QOF9" s="87"/>
      <c r="QOG9" s="87"/>
      <c r="QOH9" s="87"/>
      <c r="QOI9" s="87"/>
      <c r="QOJ9" s="87"/>
      <c r="QOK9" s="87"/>
      <c r="QOL9" s="87"/>
      <c r="QOM9" s="87"/>
      <c r="QON9" s="87"/>
      <c r="QOO9" s="87"/>
      <c r="QOP9" s="87"/>
      <c r="QOQ9" s="87"/>
      <c r="QOR9" s="87"/>
      <c r="QOS9" s="87"/>
      <c r="QOT9" s="87"/>
      <c r="QOU9" s="87"/>
      <c r="QOV9" s="87"/>
      <c r="QOW9" s="87"/>
      <c r="QOX9" s="87"/>
      <c r="QOY9" s="87"/>
      <c r="QOZ9" s="87"/>
      <c r="QPA9" s="87"/>
      <c r="QPB9" s="87"/>
      <c r="QPC9" s="87"/>
      <c r="QPD9" s="87"/>
      <c r="QPE9" s="87"/>
      <c r="QPF9" s="87"/>
      <c r="QPG9" s="87"/>
      <c r="QPH9" s="87"/>
      <c r="QPI9" s="87"/>
      <c r="QPJ9" s="87"/>
      <c r="QPK9" s="87"/>
      <c r="QPL9" s="87"/>
      <c r="QPM9" s="87"/>
      <c r="QPN9" s="87"/>
      <c r="QPO9" s="87"/>
      <c r="QPP9" s="87"/>
      <c r="QPQ9" s="87"/>
      <c r="QPR9" s="87"/>
      <c r="QPS9" s="87"/>
      <c r="QPT9" s="87"/>
      <c r="QPU9" s="87"/>
      <c r="QPV9" s="87"/>
      <c r="QPW9" s="87"/>
      <c r="QPX9" s="87"/>
      <c r="QPY9" s="87"/>
      <c r="QPZ9" s="87"/>
      <c r="QQA9" s="87"/>
      <c r="QQB9" s="87"/>
      <c r="QQC9" s="87"/>
      <c r="QQD9" s="87"/>
      <c r="QQE9" s="87"/>
      <c r="QQF9" s="87"/>
      <c r="QQG9" s="87"/>
      <c r="QQH9" s="87"/>
      <c r="QQI9" s="87"/>
      <c r="QQJ9" s="87"/>
      <c r="QQK9" s="87"/>
      <c r="QQL9" s="87"/>
      <c r="QQM9" s="87"/>
      <c r="QQN9" s="87"/>
      <c r="QQO9" s="87"/>
      <c r="QQP9" s="87"/>
      <c r="QQQ9" s="87"/>
      <c r="QQR9" s="87"/>
      <c r="QQS9" s="87"/>
      <c r="QQT9" s="87"/>
      <c r="QQU9" s="87"/>
      <c r="QQV9" s="87"/>
      <c r="QQW9" s="87"/>
      <c r="QQX9" s="87"/>
      <c r="QQY9" s="87"/>
      <c r="QQZ9" s="87"/>
      <c r="QRA9" s="87"/>
      <c r="QRB9" s="87"/>
      <c r="QRC9" s="87"/>
      <c r="QRD9" s="87"/>
      <c r="QRE9" s="87"/>
      <c r="QRF9" s="87"/>
      <c r="QRG9" s="87"/>
      <c r="QRH9" s="87"/>
      <c r="QRI9" s="87"/>
      <c r="QRJ9" s="87"/>
      <c r="QRK9" s="87"/>
      <c r="QRL9" s="87"/>
      <c r="QRM9" s="87"/>
      <c r="QRN9" s="87"/>
      <c r="QRO9" s="87"/>
      <c r="QRP9" s="87"/>
      <c r="QRQ9" s="87"/>
      <c r="QRR9" s="87"/>
      <c r="QRS9" s="87"/>
      <c r="QRT9" s="87"/>
      <c r="QRU9" s="87"/>
      <c r="QRV9" s="87"/>
      <c r="QRW9" s="87"/>
      <c r="QRX9" s="87"/>
      <c r="QRY9" s="87"/>
      <c r="QRZ9" s="87"/>
      <c r="QSA9" s="87"/>
      <c r="QSB9" s="87"/>
      <c r="QSC9" s="87"/>
      <c r="QSD9" s="87"/>
      <c r="QSE9" s="87"/>
      <c r="QSF9" s="87"/>
      <c r="QSG9" s="87"/>
      <c r="QSH9" s="87"/>
      <c r="QSI9" s="87"/>
      <c r="QSJ9" s="87"/>
      <c r="QSK9" s="87"/>
      <c r="QSL9" s="87"/>
      <c r="QSM9" s="87"/>
      <c r="QSN9" s="87"/>
      <c r="QSO9" s="87"/>
      <c r="QSP9" s="87"/>
      <c r="QSQ9" s="87"/>
      <c r="QSR9" s="87"/>
      <c r="QSS9" s="87"/>
      <c r="QST9" s="87"/>
      <c r="QSU9" s="87"/>
      <c r="QSV9" s="87"/>
      <c r="QSW9" s="87"/>
      <c r="QSX9" s="87"/>
      <c r="QSY9" s="87"/>
      <c r="QSZ9" s="87"/>
      <c r="QTA9" s="87"/>
      <c r="QTB9" s="87"/>
      <c r="QTC9" s="87"/>
      <c r="QTD9" s="87"/>
      <c r="QTE9" s="87"/>
      <c r="QTF9" s="87"/>
      <c r="QTG9" s="87"/>
      <c r="QTH9" s="87"/>
      <c r="QTI9" s="87"/>
      <c r="QTJ9" s="87"/>
      <c r="QTK9" s="87"/>
      <c r="QTL9" s="87"/>
      <c r="QTM9" s="87"/>
      <c r="QTN9" s="87"/>
      <c r="QTO9" s="87"/>
      <c r="QTP9" s="87"/>
      <c r="QTQ9" s="87"/>
      <c r="QTR9" s="87"/>
      <c r="QTS9" s="87"/>
      <c r="QTT9" s="87"/>
      <c r="QTU9" s="87"/>
      <c r="QTV9" s="87"/>
      <c r="QTW9" s="87"/>
      <c r="QTX9" s="87"/>
      <c r="QTY9" s="87"/>
      <c r="QTZ9" s="87"/>
      <c r="QUA9" s="87"/>
      <c r="QUB9" s="87"/>
      <c r="QUC9" s="87"/>
      <c r="QUD9" s="87"/>
      <c r="QUE9" s="87"/>
      <c r="QUF9" s="87"/>
      <c r="QUG9" s="87"/>
      <c r="QUH9" s="87"/>
      <c r="QUI9" s="87"/>
      <c r="QUJ9" s="87"/>
      <c r="QUK9" s="87"/>
      <c r="QUL9" s="87"/>
      <c r="QUM9" s="87"/>
      <c r="QUN9" s="87"/>
      <c r="QUO9" s="87"/>
      <c r="QUP9" s="87"/>
      <c r="QUQ9" s="87"/>
      <c r="QUR9" s="87"/>
      <c r="QUS9" s="87"/>
      <c r="QUT9" s="87"/>
      <c r="QUU9" s="87"/>
      <c r="QUV9" s="87"/>
      <c r="QUW9" s="87"/>
      <c r="QUX9" s="87"/>
      <c r="QUY9" s="87"/>
      <c r="QUZ9" s="87"/>
      <c r="QVA9" s="87"/>
      <c r="QVB9" s="87"/>
      <c r="QVC9" s="87"/>
      <c r="QVD9" s="87"/>
      <c r="QVE9" s="87"/>
      <c r="QVF9" s="87"/>
      <c r="QVG9" s="87"/>
      <c r="QVH9" s="87"/>
      <c r="QVI9" s="87"/>
      <c r="QVJ9" s="87"/>
      <c r="QVK9" s="87"/>
      <c r="QVL9" s="87"/>
      <c r="QVM9" s="87"/>
      <c r="QVN9" s="87"/>
      <c r="QVO9" s="87"/>
      <c r="QVP9" s="87"/>
      <c r="QVQ9" s="87"/>
      <c r="QVR9" s="87"/>
      <c r="QVS9" s="87"/>
      <c r="QVT9" s="87"/>
      <c r="QVU9" s="87"/>
      <c r="QVV9" s="87"/>
      <c r="QVW9" s="87"/>
      <c r="QVX9" s="87"/>
      <c r="QVY9" s="87"/>
      <c r="QVZ9" s="87"/>
      <c r="QWA9" s="87"/>
      <c r="QWB9" s="87"/>
      <c r="QWC9" s="87"/>
      <c r="QWD9" s="87"/>
      <c r="QWE9" s="87"/>
      <c r="QWF9" s="87"/>
      <c r="QWG9" s="87"/>
      <c r="QWH9" s="87"/>
      <c r="QWI9" s="87"/>
      <c r="QWJ9" s="87"/>
      <c r="QWK9" s="87"/>
      <c r="QWL9" s="87"/>
      <c r="QWM9" s="87"/>
      <c r="QWN9" s="87"/>
      <c r="QWO9" s="87"/>
      <c r="QWP9" s="87"/>
      <c r="QWQ9" s="87"/>
      <c r="QWR9" s="87"/>
      <c r="QWS9" s="87"/>
      <c r="QWT9" s="87"/>
      <c r="QWU9" s="87"/>
      <c r="QWV9" s="87"/>
      <c r="QWW9" s="87"/>
      <c r="QWX9" s="87"/>
      <c r="QWY9" s="87"/>
      <c r="QWZ9" s="87"/>
      <c r="QXA9" s="87"/>
      <c r="QXB9" s="87"/>
      <c r="QXC9" s="87"/>
      <c r="QXD9" s="87"/>
      <c r="QXE9" s="87"/>
      <c r="QXF9" s="87"/>
      <c r="QXG9" s="87"/>
      <c r="QXH9" s="87"/>
      <c r="QXI9" s="87"/>
      <c r="QXJ9" s="87"/>
      <c r="QXK9" s="87"/>
      <c r="QXL9" s="87"/>
      <c r="QXM9" s="87"/>
      <c r="QXN9" s="87"/>
      <c r="QXO9" s="87"/>
      <c r="QXP9" s="87"/>
      <c r="QXQ9" s="87"/>
      <c r="QXR9" s="87"/>
      <c r="QXS9" s="87"/>
      <c r="QXT9" s="87"/>
      <c r="QXU9" s="87"/>
      <c r="QXV9" s="87"/>
      <c r="QXW9" s="87"/>
      <c r="QXX9" s="87"/>
      <c r="QXY9" s="87"/>
      <c r="QXZ9" s="87"/>
      <c r="QYA9" s="87"/>
      <c r="QYB9" s="87"/>
      <c r="QYC9" s="87"/>
      <c r="QYD9" s="87"/>
      <c r="QYE9" s="87"/>
      <c r="QYF9" s="87"/>
      <c r="QYG9" s="87"/>
      <c r="QYH9" s="87"/>
      <c r="QYI9" s="87"/>
      <c r="QYJ9" s="87"/>
      <c r="QYK9" s="87"/>
      <c r="QYL9" s="87"/>
      <c r="QYM9" s="87"/>
      <c r="QYN9" s="87"/>
      <c r="QYO9" s="87"/>
      <c r="QYP9" s="87"/>
      <c r="QYQ9" s="87"/>
      <c r="QYR9" s="87"/>
      <c r="QYS9" s="87"/>
      <c r="QYT9" s="87"/>
      <c r="QYU9" s="87"/>
      <c r="QYV9" s="87"/>
      <c r="QYW9" s="87"/>
      <c r="QYX9" s="87"/>
      <c r="QYY9" s="87"/>
      <c r="QYZ9" s="87"/>
      <c r="QZA9" s="87"/>
      <c r="QZB9" s="87"/>
      <c r="QZC9" s="87"/>
      <c r="QZD9" s="87"/>
      <c r="QZE9" s="87"/>
      <c r="QZF9" s="87"/>
      <c r="QZG9" s="87"/>
      <c r="QZH9" s="87"/>
      <c r="QZI9" s="87"/>
      <c r="QZJ9" s="87"/>
      <c r="QZK9" s="87"/>
      <c r="QZL9" s="87"/>
      <c r="QZM9" s="87"/>
      <c r="QZN9" s="87"/>
      <c r="QZO9" s="87"/>
      <c r="QZP9" s="87"/>
      <c r="QZQ9" s="87"/>
      <c r="QZR9" s="87"/>
      <c r="QZS9" s="87"/>
      <c r="QZT9" s="87"/>
      <c r="QZU9" s="87"/>
      <c r="QZV9" s="87"/>
      <c r="QZW9" s="87"/>
      <c r="QZX9" s="87"/>
      <c r="QZY9" s="87"/>
      <c r="QZZ9" s="87"/>
      <c r="RAA9" s="87"/>
      <c r="RAB9" s="87"/>
      <c r="RAC9" s="87"/>
      <c r="RAD9" s="87"/>
      <c r="RAE9" s="87"/>
      <c r="RAF9" s="87"/>
      <c r="RAG9" s="87"/>
      <c r="RAH9" s="87"/>
      <c r="RAI9" s="87"/>
      <c r="RAJ9" s="87"/>
      <c r="RAK9" s="87"/>
      <c r="RAL9" s="87"/>
      <c r="RAM9" s="87"/>
      <c r="RAN9" s="87"/>
      <c r="RAO9" s="87"/>
      <c r="RAP9" s="87"/>
      <c r="RAQ9" s="87"/>
      <c r="RAR9" s="87"/>
      <c r="RAS9" s="87"/>
      <c r="RAT9" s="87"/>
      <c r="RAU9" s="87"/>
      <c r="RAV9" s="87"/>
      <c r="RAW9" s="87"/>
      <c r="RAX9" s="87"/>
      <c r="RAY9" s="87"/>
      <c r="RAZ9" s="87"/>
      <c r="RBA9" s="87"/>
      <c r="RBB9" s="87"/>
      <c r="RBC9" s="87"/>
      <c r="RBD9" s="87"/>
      <c r="RBE9" s="87"/>
      <c r="RBF9" s="87"/>
      <c r="RBG9" s="87"/>
      <c r="RBH9" s="87"/>
      <c r="RBI9" s="87"/>
      <c r="RBJ9" s="87"/>
      <c r="RBK9" s="87"/>
      <c r="RBL9" s="87"/>
      <c r="RBM9" s="87"/>
      <c r="RBN9" s="87"/>
      <c r="RBO9" s="87"/>
      <c r="RBP9" s="87"/>
      <c r="RBQ9" s="87"/>
      <c r="RBR9" s="87"/>
      <c r="RBS9" s="87"/>
      <c r="RBT9" s="87"/>
      <c r="RBU9" s="87"/>
      <c r="RBV9" s="87"/>
      <c r="RBW9" s="87"/>
      <c r="RBX9" s="87"/>
      <c r="RBY9" s="87"/>
      <c r="RBZ9" s="87"/>
      <c r="RCA9" s="87"/>
      <c r="RCB9" s="87"/>
      <c r="RCC9" s="87"/>
      <c r="RCD9" s="87"/>
      <c r="RCE9" s="87"/>
      <c r="RCF9" s="87"/>
      <c r="RCG9" s="87"/>
      <c r="RCH9" s="87"/>
      <c r="RCI9" s="87"/>
      <c r="RCJ9" s="87"/>
      <c r="RCK9" s="87"/>
      <c r="RCL9" s="87"/>
      <c r="RCM9" s="87"/>
      <c r="RCN9" s="87"/>
      <c r="RCO9" s="87"/>
      <c r="RCP9" s="87"/>
      <c r="RCQ9" s="87"/>
      <c r="RCR9" s="87"/>
      <c r="RCS9" s="87"/>
      <c r="RCT9" s="87"/>
      <c r="RCU9" s="87"/>
      <c r="RCV9" s="87"/>
      <c r="RCW9" s="87"/>
      <c r="RCX9" s="87"/>
      <c r="RCY9" s="87"/>
      <c r="RCZ9" s="87"/>
      <c r="RDA9" s="87"/>
      <c r="RDB9" s="87"/>
      <c r="RDC9" s="87"/>
      <c r="RDD9" s="87"/>
      <c r="RDE9" s="87"/>
      <c r="RDF9" s="87"/>
      <c r="RDG9" s="87"/>
      <c r="RDH9" s="87"/>
      <c r="RDI9" s="87"/>
      <c r="RDJ9" s="87"/>
      <c r="RDK9" s="87"/>
      <c r="RDL9" s="87"/>
      <c r="RDM9" s="87"/>
      <c r="RDN9" s="87"/>
      <c r="RDO9" s="87"/>
      <c r="RDP9" s="87"/>
      <c r="RDQ9" s="87"/>
      <c r="RDR9" s="87"/>
      <c r="RDS9" s="87"/>
      <c r="RDT9" s="87"/>
      <c r="RDU9" s="87"/>
      <c r="RDV9" s="87"/>
      <c r="RDW9" s="87"/>
      <c r="RDX9" s="87"/>
      <c r="RDY9" s="87"/>
      <c r="RDZ9" s="87"/>
      <c r="REA9" s="87"/>
      <c r="REB9" s="87"/>
      <c r="REC9" s="87"/>
      <c r="RED9" s="87"/>
      <c r="REE9" s="87"/>
      <c r="REF9" s="87"/>
      <c r="REG9" s="87"/>
      <c r="REH9" s="87"/>
      <c r="REI9" s="87"/>
      <c r="REJ9" s="87"/>
      <c r="REK9" s="87"/>
      <c r="REL9" s="87"/>
      <c r="REM9" s="87"/>
      <c r="REN9" s="87"/>
      <c r="REO9" s="87"/>
      <c r="REP9" s="87"/>
      <c r="REQ9" s="87"/>
      <c r="RER9" s="87"/>
      <c r="RES9" s="87"/>
      <c r="RET9" s="87"/>
      <c r="REU9" s="87"/>
      <c r="REV9" s="87"/>
      <c r="REW9" s="87"/>
      <c r="REX9" s="87"/>
      <c r="REY9" s="87"/>
      <c r="REZ9" s="87"/>
      <c r="RFA9" s="87"/>
      <c r="RFB9" s="87"/>
      <c r="RFC9" s="87"/>
      <c r="RFD9" s="87"/>
      <c r="RFE9" s="87"/>
      <c r="RFF9" s="87"/>
      <c r="RFG9" s="87"/>
      <c r="RFH9" s="87"/>
      <c r="RFI9" s="87"/>
      <c r="RFJ9" s="87"/>
      <c r="RFK9" s="87"/>
      <c r="RFL9" s="87"/>
      <c r="RFM9" s="87"/>
      <c r="RFN9" s="87"/>
      <c r="RFO9" s="87"/>
      <c r="RFP9" s="87"/>
      <c r="RFQ9" s="87"/>
      <c r="RFR9" s="87"/>
      <c r="RFS9" s="87"/>
      <c r="RFT9" s="87"/>
      <c r="RFU9" s="87"/>
      <c r="RFV9" s="87"/>
      <c r="RFW9" s="87"/>
      <c r="RFX9" s="87"/>
      <c r="RFY9" s="87"/>
      <c r="RFZ9" s="87"/>
      <c r="RGA9" s="87"/>
      <c r="RGB9" s="87"/>
      <c r="RGC9" s="87"/>
      <c r="RGD9" s="87"/>
      <c r="RGE9" s="87"/>
      <c r="RGF9" s="87"/>
      <c r="RGG9" s="87"/>
      <c r="RGH9" s="87"/>
      <c r="RGI9" s="87"/>
      <c r="RGJ9" s="87"/>
      <c r="RGK9" s="87"/>
      <c r="RGL9" s="87"/>
      <c r="RGM9" s="87"/>
      <c r="RGN9" s="87"/>
      <c r="RGO9" s="87"/>
      <c r="RGP9" s="87"/>
      <c r="RGQ9" s="87"/>
      <c r="RGR9" s="87"/>
      <c r="RGS9" s="87"/>
      <c r="RGT9" s="87"/>
      <c r="RGU9" s="87"/>
      <c r="RGV9" s="87"/>
      <c r="RGW9" s="87"/>
      <c r="RGX9" s="87"/>
      <c r="RGY9" s="87"/>
      <c r="RGZ9" s="87"/>
      <c r="RHA9" s="87"/>
      <c r="RHB9" s="87"/>
      <c r="RHC9" s="87"/>
      <c r="RHD9" s="87"/>
      <c r="RHE9" s="87"/>
      <c r="RHF9" s="87"/>
      <c r="RHG9" s="87"/>
      <c r="RHH9" s="87"/>
      <c r="RHI9" s="87"/>
      <c r="RHJ9" s="87"/>
      <c r="RHK9" s="87"/>
      <c r="RHL9" s="87"/>
      <c r="RHM9" s="87"/>
      <c r="RHN9" s="87"/>
      <c r="RHO9" s="87"/>
      <c r="RHP9" s="87"/>
      <c r="RHQ9" s="87"/>
      <c r="RHR9" s="87"/>
      <c r="RHS9" s="87"/>
      <c r="RHT9" s="87"/>
      <c r="RHU9" s="87"/>
      <c r="RHV9" s="87"/>
      <c r="RHW9" s="87"/>
      <c r="RHX9" s="87"/>
      <c r="RHY9" s="87"/>
      <c r="RHZ9" s="87"/>
      <c r="RIA9" s="87"/>
      <c r="RIB9" s="87"/>
      <c r="RIC9" s="87"/>
      <c r="RID9" s="87"/>
      <c r="RIE9" s="87"/>
      <c r="RIF9" s="87"/>
      <c r="RIG9" s="87"/>
      <c r="RIH9" s="87"/>
      <c r="RII9" s="87"/>
      <c r="RIJ9" s="87"/>
      <c r="RIK9" s="87"/>
      <c r="RIL9" s="87"/>
      <c r="RIM9" s="87"/>
      <c r="RIN9" s="87"/>
      <c r="RIO9" s="87"/>
      <c r="RIP9" s="87"/>
      <c r="RIQ9" s="87"/>
      <c r="RIR9" s="87"/>
      <c r="RIS9" s="87"/>
      <c r="RIT9" s="87"/>
      <c r="RIU9" s="87"/>
      <c r="RIV9" s="87"/>
      <c r="RIW9" s="87"/>
      <c r="RIX9" s="87"/>
      <c r="RIY9" s="87"/>
      <c r="RIZ9" s="87"/>
      <c r="RJA9" s="87"/>
      <c r="RJB9" s="87"/>
      <c r="RJC9" s="87"/>
      <c r="RJD9" s="87"/>
      <c r="RJE9" s="87"/>
      <c r="RJF9" s="87"/>
      <c r="RJG9" s="87"/>
      <c r="RJH9" s="87"/>
      <c r="RJI9" s="87"/>
      <c r="RJJ9" s="87"/>
      <c r="RJK9" s="87"/>
      <c r="RJL9" s="87"/>
      <c r="RJM9" s="87"/>
      <c r="RJN9" s="87"/>
      <c r="RJO9" s="87"/>
      <c r="RJP9" s="87"/>
      <c r="RJQ9" s="87"/>
      <c r="RJR9" s="87"/>
      <c r="RJS9" s="87"/>
      <c r="RJT9" s="87"/>
      <c r="RJU9" s="87"/>
      <c r="RJV9" s="87"/>
      <c r="RJW9" s="87"/>
      <c r="RJX9" s="87"/>
      <c r="RJY9" s="87"/>
      <c r="RJZ9" s="87"/>
      <c r="RKA9" s="87"/>
      <c r="RKB9" s="87"/>
      <c r="RKC9" s="87"/>
      <c r="RKD9" s="87"/>
      <c r="RKE9" s="87"/>
      <c r="RKF9" s="87"/>
      <c r="RKG9" s="87"/>
      <c r="RKH9" s="87"/>
      <c r="RKI9" s="87"/>
      <c r="RKJ9" s="87"/>
      <c r="RKK9" s="87"/>
      <c r="RKL9" s="87"/>
      <c r="RKM9" s="87"/>
      <c r="RKN9" s="87"/>
      <c r="RKO9" s="87"/>
      <c r="RKP9" s="87"/>
      <c r="RKQ9" s="87"/>
      <c r="RKR9" s="87"/>
      <c r="RKS9" s="87"/>
      <c r="RKT9" s="87"/>
      <c r="RKU9" s="87"/>
      <c r="RKV9" s="87"/>
      <c r="RKW9" s="87"/>
      <c r="RKX9" s="87"/>
      <c r="RKY9" s="87"/>
      <c r="RKZ9" s="87"/>
      <c r="RLA9" s="87"/>
      <c r="RLB9" s="87"/>
      <c r="RLC9" s="87"/>
      <c r="RLD9" s="87"/>
      <c r="RLE9" s="87"/>
      <c r="RLF9" s="87"/>
      <c r="RLG9" s="87"/>
      <c r="RLH9" s="87"/>
      <c r="RLI9" s="87"/>
      <c r="RLJ9" s="87"/>
      <c r="RLK9" s="87"/>
      <c r="RLL9" s="87"/>
      <c r="RLM9" s="87"/>
      <c r="RLN9" s="87"/>
      <c r="RLO9" s="87"/>
      <c r="RLP9" s="87"/>
      <c r="RLQ9" s="87"/>
      <c r="RLR9" s="87"/>
      <c r="RLS9" s="87"/>
      <c r="RLT9" s="87"/>
      <c r="RLU9" s="87"/>
      <c r="RLV9" s="87"/>
      <c r="RLW9" s="87"/>
      <c r="RLX9" s="87"/>
      <c r="RLY9" s="87"/>
      <c r="RLZ9" s="87"/>
      <c r="RMA9" s="87"/>
      <c r="RMB9" s="87"/>
      <c r="RMC9" s="87"/>
      <c r="RMD9" s="87"/>
      <c r="RME9" s="87"/>
      <c r="RMF9" s="87"/>
      <c r="RMG9" s="87"/>
      <c r="RMH9" s="87"/>
      <c r="RMI9" s="87"/>
      <c r="RMJ9" s="87"/>
      <c r="RMK9" s="87"/>
      <c r="RML9" s="87"/>
      <c r="RMM9" s="87"/>
      <c r="RMN9" s="87"/>
      <c r="RMO9" s="87"/>
      <c r="RMP9" s="87"/>
      <c r="RMQ9" s="87"/>
      <c r="RMR9" s="87"/>
      <c r="RMS9" s="87"/>
      <c r="RMT9" s="87"/>
      <c r="RMU9" s="87"/>
      <c r="RMV9" s="87"/>
      <c r="RMW9" s="87"/>
      <c r="RMX9" s="87"/>
      <c r="RMY9" s="87"/>
      <c r="RMZ9" s="87"/>
      <c r="RNA9" s="87"/>
      <c r="RNB9" s="87"/>
      <c r="RNC9" s="87"/>
      <c r="RND9" s="87"/>
      <c r="RNE9" s="87"/>
      <c r="RNF9" s="87"/>
      <c r="RNG9" s="87"/>
      <c r="RNH9" s="87"/>
      <c r="RNI9" s="87"/>
      <c r="RNJ9" s="87"/>
      <c r="RNK9" s="87"/>
      <c r="RNL9" s="87"/>
      <c r="RNM9" s="87"/>
      <c r="RNN9" s="87"/>
      <c r="RNO9" s="87"/>
      <c r="RNP9" s="87"/>
      <c r="RNQ9" s="87"/>
      <c r="RNR9" s="87"/>
      <c r="RNS9" s="87"/>
      <c r="RNT9" s="87"/>
      <c r="RNU9" s="87"/>
      <c r="RNV9" s="87"/>
      <c r="RNW9" s="87"/>
      <c r="RNX9" s="87"/>
      <c r="RNY9" s="87"/>
      <c r="RNZ9" s="87"/>
      <c r="ROA9" s="87"/>
      <c r="ROB9" s="87"/>
      <c r="ROC9" s="87"/>
      <c r="ROD9" s="87"/>
      <c r="ROE9" s="87"/>
      <c r="ROF9" s="87"/>
      <c r="ROG9" s="87"/>
      <c r="ROH9" s="87"/>
      <c r="ROI9" s="87"/>
      <c r="ROJ9" s="87"/>
      <c r="ROK9" s="87"/>
      <c r="ROL9" s="87"/>
      <c r="ROM9" s="87"/>
      <c r="RON9" s="87"/>
      <c r="ROO9" s="87"/>
      <c r="ROP9" s="87"/>
      <c r="ROQ9" s="87"/>
      <c r="ROR9" s="87"/>
      <c r="ROS9" s="87"/>
      <c r="ROT9" s="87"/>
      <c r="ROU9" s="87"/>
      <c r="ROV9" s="87"/>
      <c r="ROW9" s="87"/>
      <c r="ROX9" s="87"/>
      <c r="ROY9" s="87"/>
      <c r="ROZ9" s="87"/>
      <c r="RPA9" s="87"/>
      <c r="RPB9" s="87"/>
      <c r="RPC9" s="87"/>
      <c r="RPD9" s="87"/>
      <c r="RPE9" s="87"/>
      <c r="RPF9" s="87"/>
      <c r="RPG9" s="87"/>
      <c r="RPH9" s="87"/>
      <c r="RPI9" s="87"/>
      <c r="RPJ9" s="87"/>
      <c r="RPK9" s="87"/>
      <c r="RPL9" s="87"/>
      <c r="RPM9" s="87"/>
      <c r="RPN9" s="87"/>
      <c r="RPO9" s="87"/>
      <c r="RPP9" s="87"/>
      <c r="RPQ9" s="87"/>
      <c r="RPR9" s="87"/>
      <c r="RPS9" s="87"/>
      <c r="RPT9" s="87"/>
      <c r="RPU9" s="87"/>
      <c r="RPV9" s="87"/>
      <c r="RPW9" s="87"/>
      <c r="RPX9" s="87"/>
      <c r="RPY9" s="87"/>
      <c r="RPZ9" s="87"/>
      <c r="RQA9" s="87"/>
      <c r="RQB9" s="87"/>
      <c r="RQC9" s="87"/>
      <c r="RQD9" s="87"/>
      <c r="RQE9" s="87"/>
      <c r="RQF9" s="87"/>
      <c r="RQG9" s="87"/>
      <c r="RQH9" s="87"/>
      <c r="RQI9" s="87"/>
      <c r="RQJ9" s="87"/>
      <c r="RQK9" s="87"/>
      <c r="RQL9" s="87"/>
      <c r="RQM9" s="87"/>
      <c r="RQN9" s="87"/>
      <c r="RQO9" s="87"/>
      <c r="RQP9" s="87"/>
      <c r="RQQ9" s="87"/>
      <c r="RQR9" s="87"/>
      <c r="RQS9" s="87"/>
      <c r="RQT9" s="87"/>
      <c r="RQU9" s="87"/>
      <c r="RQV9" s="87"/>
      <c r="RQW9" s="87"/>
      <c r="RQX9" s="87"/>
      <c r="RQY9" s="87"/>
      <c r="RQZ9" s="87"/>
      <c r="RRA9" s="87"/>
      <c r="RRB9" s="87"/>
      <c r="RRC9" s="87"/>
      <c r="RRD9" s="87"/>
      <c r="RRE9" s="87"/>
      <c r="RRF9" s="87"/>
      <c r="RRG9" s="87"/>
      <c r="RRH9" s="87"/>
      <c r="RRI9" s="87"/>
      <c r="RRJ9" s="87"/>
      <c r="RRK9" s="87"/>
      <c r="RRL9" s="87"/>
      <c r="RRM9" s="87"/>
      <c r="RRN9" s="87"/>
      <c r="RRO9" s="87"/>
      <c r="RRP9" s="87"/>
      <c r="RRQ9" s="87"/>
      <c r="RRR9" s="87"/>
      <c r="RRS9" s="87"/>
      <c r="RRT9" s="87"/>
      <c r="RRU9" s="87"/>
      <c r="RRV9" s="87"/>
      <c r="RRW9" s="87"/>
      <c r="RRX9" s="87"/>
      <c r="RRY9" s="87"/>
      <c r="RRZ9" s="87"/>
      <c r="RSA9" s="87"/>
      <c r="RSB9" s="87"/>
      <c r="RSC9" s="87"/>
      <c r="RSD9" s="87"/>
      <c r="RSE9" s="87"/>
      <c r="RSF9" s="87"/>
      <c r="RSG9" s="87"/>
      <c r="RSH9" s="87"/>
      <c r="RSI9" s="87"/>
      <c r="RSJ9" s="87"/>
      <c r="RSK9" s="87"/>
      <c r="RSL9" s="87"/>
      <c r="RSM9" s="87"/>
      <c r="RSN9" s="87"/>
      <c r="RSO9" s="87"/>
      <c r="RSP9" s="87"/>
      <c r="RSQ9" s="87"/>
      <c r="RSR9" s="87"/>
      <c r="RSS9" s="87"/>
      <c r="RST9" s="87"/>
      <c r="RSU9" s="87"/>
      <c r="RSV9" s="87"/>
      <c r="RSW9" s="87"/>
      <c r="RSX9" s="87"/>
      <c r="RSY9" s="87"/>
      <c r="RSZ9" s="87"/>
      <c r="RTA9" s="87"/>
      <c r="RTB9" s="87"/>
      <c r="RTC9" s="87"/>
      <c r="RTD9" s="87"/>
      <c r="RTE9" s="87"/>
      <c r="RTF9" s="87"/>
      <c r="RTG9" s="87"/>
      <c r="RTH9" s="87"/>
      <c r="RTI9" s="87"/>
      <c r="RTJ9" s="87"/>
      <c r="RTK9" s="87"/>
      <c r="RTL9" s="87"/>
      <c r="RTM9" s="87"/>
      <c r="RTN9" s="87"/>
      <c r="RTO9" s="87"/>
      <c r="RTP9" s="87"/>
      <c r="RTQ9" s="87"/>
      <c r="RTR9" s="87"/>
      <c r="RTS9" s="87"/>
      <c r="RTT9" s="87"/>
      <c r="RTU9" s="87"/>
      <c r="RTV9" s="87"/>
      <c r="RTW9" s="87"/>
      <c r="RTX9" s="87"/>
      <c r="RTY9" s="87"/>
      <c r="RTZ9" s="87"/>
      <c r="RUA9" s="87"/>
      <c r="RUB9" s="87"/>
      <c r="RUC9" s="87"/>
      <c r="RUD9" s="87"/>
      <c r="RUE9" s="87"/>
      <c r="RUF9" s="87"/>
      <c r="RUG9" s="87"/>
      <c r="RUH9" s="87"/>
      <c r="RUI9" s="87"/>
      <c r="RUJ9" s="87"/>
      <c r="RUK9" s="87"/>
      <c r="RUL9" s="87"/>
      <c r="RUM9" s="87"/>
      <c r="RUN9" s="87"/>
      <c r="RUO9" s="87"/>
      <c r="RUP9" s="87"/>
      <c r="RUQ9" s="87"/>
      <c r="RUR9" s="87"/>
      <c r="RUS9" s="87"/>
      <c r="RUT9" s="87"/>
      <c r="RUU9" s="87"/>
      <c r="RUV9" s="87"/>
      <c r="RUW9" s="87"/>
      <c r="RUX9" s="87"/>
      <c r="RUY9" s="87"/>
      <c r="RUZ9" s="87"/>
      <c r="RVA9" s="87"/>
      <c r="RVB9" s="87"/>
      <c r="RVC9" s="87"/>
      <c r="RVD9" s="87"/>
      <c r="RVE9" s="87"/>
      <c r="RVF9" s="87"/>
      <c r="RVG9" s="87"/>
      <c r="RVH9" s="87"/>
      <c r="RVI9" s="87"/>
      <c r="RVJ9" s="87"/>
      <c r="RVK9" s="87"/>
      <c r="RVL9" s="87"/>
      <c r="RVM9" s="87"/>
      <c r="RVN9" s="87"/>
      <c r="RVO9" s="87"/>
      <c r="RVP9" s="87"/>
      <c r="RVQ9" s="87"/>
      <c r="RVR9" s="87"/>
      <c r="RVS9" s="87"/>
      <c r="RVT9" s="87"/>
      <c r="RVU9" s="87"/>
      <c r="RVV9" s="87"/>
      <c r="RVW9" s="87"/>
      <c r="RVX9" s="87"/>
      <c r="RVY9" s="87"/>
      <c r="RVZ9" s="87"/>
      <c r="RWA9" s="87"/>
      <c r="RWB9" s="87"/>
      <c r="RWC9" s="87"/>
      <c r="RWD9" s="87"/>
      <c r="RWE9" s="87"/>
      <c r="RWF9" s="87"/>
      <c r="RWG9" s="87"/>
      <c r="RWH9" s="87"/>
      <c r="RWI9" s="87"/>
      <c r="RWJ9" s="87"/>
      <c r="RWK9" s="87"/>
      <c r="RWL9" s="87"/>
      <c r="RWM9" s="87"/>
      <c r="RWN9" s="87"/>
      <c r="RWO9" s="87"/>
      <c r="RWP9" s="87"/>
      <c r="RWQ9" s="87"/>
      <c r="RWR9" s="87"/>
      <c r="RWS9" s="87"/>
      <c r="RWT9" s="87"/>
      <c r="RWU9" s="87"/>
      <c r="RWV9" s="87"/>
      <c r="RWW9" s="87"/>
      <c r="RWX9" s="87"/>
      <c r="RWY9" s="87"/>
      <c r="RWZ9" s="87"/>
      <c r="RXA9" s="87"/>
      <c r="RXB9" s="87"/>
      <c r="RXC9" s="87"/>
      <c r="RXD9" s="87"/>
      <c r="RXE9" s="87"/>
      <c r="RXF9" s="87"/>
      <c r="RXG9" s="87"/>
      <c r="RXH9" s="87"/>
      <c r="RXI9" s="87"/>
      <c r="RXJ9" s="87"/>
      <c r="RXK9" s="87"/>
      <c r="RXL9" s="87"/>
      <c r="RXM9" s="87"/>
      <c r="RXN9" s="87"/>
      <c r="RXO9" s="87"/>
      <c r="RXP9" s="87"/>
      <c r="RXQ9" s="87"/>
      <c r="RXR9" s="87"/>
      <c r="RXS9" s="87"/>
      <c r="RXT9" s="87"/>
      <c r="RXU9" s="87"/>
      <c r="RXV9" s="87"/>
      <c r="RXW9" s="87"/>
      <c r="RXX9" s="87"/>
      <c r="RXY9" s="87"/>
      <c r="RXZ9" s="87"/>
      <c r="RYA9" s="87"/>
      <c r="RYB9" s="87"/>
      <c r="RYC9" s="87"/>
      <c r="RYD9" s="87"/>
      <c r="RYE9" s="87"/>
      <c r="RYF9" s="87"/>
      <c r="RYG9" s="87"/>
      <c r="RYH9" s="87"/>
      <c r="RYI9" s="87"/>
      <c r="RYJ9" s="87"/>
      <c r="RYK9" s="87"/>
      <c r="RYL9" s="87"/>
      <c r="RYM9" s="87"/>
      <c r="RYN9" s="87"/>
      <c r="RYO9" s="87"/>
      <c r="RYP9" s="87"/>
      <c r="RYQ9" s="87"/>
      <c r="RYR9" s="87"/>
      <c r="RYS9" s="87"/>
      <c r="RYT9" s="87"/>
      <c r="RYU9" s="87"/>
      <c r="RYV9" s="87"/>
      <c r="RYW9" s="87"/>
      <c r="RYX9" s="87"/>
      <c r="RYY9" s="87"/>
      <c r="RYZ9" s="87"/>
      <c r="RZA9" s="87"/>
      <c r="RZB9" s="87"/>
      <c r="RZC9" s="87"/>
      <c r="RZD9" s="87"/>
      <c r="RZE9" s="87"/>
      <c r="RZF9" s="87"/>
      <c r="RZG9" s="87"/>
      <c r="RZH9" s="87"/>
      <c r="RZI9" s="87"/>
      <c r="RZJ9" s="87"/>
      <c r="RZK9" s="87"/>
      <c r="RZL9" s="87"/>
      <c r="RZM9" s="87"/>
      <c r="RZN9" s="87"/>
      <c r="RZO9" s="87"/>
      <c r="RZP9" s="87"/>
      <c r="RZQ9" s="87"/>
      <c r="RZR9" s="87"/>
      <c r="RZS9" s="87"/>
      <c r="RZT9" s="87"/>
      <c r="RZU9" s="87"/>
      <c r="RZV9" s="87"/>
      <c r="RZW9" s="87"/>
      <c r="RZX9" s="87"/>
      <c r="RZY9" s="87"/>
      <c r="RZZ9" s="87"/>
      <c r="SAA9" s="87"/>
      <c r="SAB9" s="87"/>
      <c r="SAC9" s="87"/>
      <c r="SAD9" s="87"/>
      <c r="SAE9" s="87"/>
      <c r="SAF9" s="87"/>
      <c r="SAG9" s="87"/>
      <c r="SAH9" s="87"/>
      <c r="SAI9" s="87"/>
      <c r="SAJ9" s="87"/>
      <c r="SAK9" s="87"/>
      <c r="SAL9" s="87"/>
      <c r="SAM9" s="87"/>
      <c r="SAN9" s="87"/>
      <c r="SAO9" s="87"/>
      <c r="SAP9" s="87"/>
      <c r="SAQ9" s="87"/>
      <c r="SAR9" s="87"/>
      <c r="SAS9" s="87"/>
      <c r="SAT9" s="87"/>
      <c r="SAU9" s="87"/>
      <c r="SAV9" s="87"/>
      <c r="SAW9" s="87"/>
      <c r="SAX9" s="87"/>
      <c r="SAY9" s="87"/>
      <c r="SAZ9" s="87"/>
      <c r="SBA9" s="87"/>
      <c r="SBB9" s="87"/>
      <c r="SBC9" s="87"/>
      <c r="SBD9" s="87"/>
      <c r="SBE9" s="87"/>
      <c r="SBF9" s="87"/>
      <c r="SBG9" s="87"/>
      <c r="SBH9" s="87"/>
      <c r="SBI9" s="87"/>
      <c r="SBJ9" s="87"/>
      <c r="SBK9" s="87"/>
      <c r="SBL9" s="87"/>
      <c r="SBM9" s="87"/>
      <c r="SBN9" s="87"/>
      <c r="SBO9" s="87"/>
      <c r="SBP9" s="87"/>
      <c r="SBQ9" s="87"/>
      <c r="SBR9" s="87"/>
      <c r="SBS9" s="87"/>
      <c r="SBT9" s="87"/>
      <c r="SBU9" s="87"/>
      <c r="SBV9" s="87"/>
      <c r="SBW9" s="87"/>
      <c r="SBX9" s="87"/>
      <c r="SBY9" s="87"/>
      <c r="SBZ9" s="87"/>
      <c r="SCA9" s="87"/>
      <c r="SCB9" s="87"/>
      <c r="SCC9" s="87"/>
      <c r="SCD9" s="87"/>
      <c r="SCE9" s="87"/>
      <c r="SCF9" s="87"/>
      <c r="SCG9" s="87"/>
      <c r="SCH9" s="87"/>
      <c r="SCI9" s="87"/>
      <c r="SCJ9" s="87"/>
      <c r="SCK9" s="87"/>
      <c r="SCL9" s="87"/>
      <c r="SCM9" s="87"/>
      <c r="SCN9" s="87"/>
      <c r="SCO9" s="87"/>
      <c r="SCP9" s="87"/>
      <c r="SCQ9" s="87"/>
      <c r="SCR9" s="87"/>
      <c r="SCS9" s="87"/>
      <c r="SCT9" s="87"/>
      <c r="SCU9" s="87"/>
      <c r="SCV9" s="87"/>
      <c r="SCW9" s="87"/>
      <c r="SCX9" s="87"/>
      <c r="SCY9" s="87"/>
      <c r="SCZ9" s="87"/>
      <c r="SDA9" s="87"/>
      <c r="SDB9" s="87"/>
      <c r="SDC9" s="87"/>
      <c r="SDD9" s="87"/>
      <c r="SDE9" s="87"/>
      <c r="SDF9" s="87"/>
      <c r="SDG9" s="87"/>
      <c r="SDH9" s="87"/>
      <c r="SDI9" s="87"/>
      <c r="SDJ9" s="87"/>
      <c r="SDK9" s="87"/>
      <c r="SDL9" s="87"/>
      <c r="SDM9" s="87"/>
      <c r="SDN9" s="87"/>
      <c r="SDO9" s="87"/>
      <c r="SDP9" s="87"/>
      <c r="SDQ9" s="87"/>
      <c r="SDR9" s="87"/>
      <c r="SDS9" s="87"/>
      <c r="SDT9" s="87"/>
      <c r="SDU9" s="87"/>
      <c r="SDV9" s="87"/>
      <c r="SDW9" s="87"/>
      <c r="SDX9" s="87"/>
      <c r="SDY9" s="87"/>
      <c r="SDZ9" s="87"/>
      <c r="SEA9" s="87"/>
      <c r="SEB9" s="87"/>
      <c r="SEC9" s="87"/>
      <c r="SED9" s="87"/>
      <c r="SEE9" s="87"/>
      <c r="SEF9" s="87"/>
      <c r="SEG9" s="87"/>
      <c r="SEH9" s="87"/>
      <c r="SEI9" s="87"/>
      <c r="SEJ9" s="87"/>
      <c r="SEK9" s="87"/>
      <c r="SEL9" s="87"/>
      <c r="SEM9" s="87"/>
      <c r="SEN9" s="87"/>
      <c r="SEO9" s="87"/>
      <c r="SEP9" s="87"/>
      <c r="SEQ9" s="87"/>
      <c r="SER9" s="87"/>
      <c r="SES9" s="87"/>
      <c r="SET9" s="87"/>
      <c r="SEU9" s="87"/>
      <c r="SEV9" s="87"/>
      <c r="SEW9" s="87"/>
      <c r="SEX9" s="87"/>
      <c r="SEY9" s="87"/>
      <c r="SEZ9" s="87"/>
      <c r="SFA9" s="87"/>
      <c r="SFB9" s="87"/>
      <c r="SFC9" s="87"/>
      <c r="SFD9" s="87"/>
      <c r="SFE9" s="87"/>
      <c r="SFF9" s="87"/>
      <c r="SFG9" s="87"/>
      <c r="SFH9" s="87"/>
      <c r="SFI9" s="87"/>
      <c r="SFJ9" s="87"/>
      <c r="SFK9" s="87"/>
      <c r="SFL9" s="87"/>
      <c r="SFM9" s="87"/>
      <c r="SFN9" s="87"/>
      <c r="SFO9" s="87"/>
      <c r="SFP9" s="87"/>
      <c r="SFQ9" s="87"/>
      <c r="SFR9" s="87"/>
      <c r="SFS9" s="87"/>
      <c r="SFT9" s="87"/>
      <c r="SFU9" s="87"/>
      <c r="SFV9" s="87"/>
      <c r="SFW9" s="87"/>
      <c r="SFX9" s="87"/>
      <c r="SFY9" s="87"/>
      <c r="SFZ9" s="87"/>
      <c r="SGA9" s="87"/>
      <c r="SGB9" s="87"/>
      <c r="SGC9" s="87"/>
      <c r="SGD9" s="87"/>
      <c r="SGE9" s="87"/>
      <c r="SGF9" s="87"/>
      <c r="SGG9" s="87"/>
      <c r="SGH9" s="87"/>
      <c r="SGI9" s="87"/>
      <c r="SGJ9" s="87"/>
      <c r="SGK9" s="87"/>
      <c r="SGL9" s="87"/>
      <c r="SGM9" s="87"/>
      <c r="SGN9" s="87"/>
      <c r="SGO9" s="87"/>
      <c r="SGP9" s="87"/>
      <c r="SGQ9" s="87"/>
      <c r="SGR9" s="87"/>
      <c r="SGS9" s="87"/>
      <c r="SGT9" s="87"/>
      <c r="SGU9" s="87"/>
      <c r="SGV9" s="87"/>
      <c r="SGW9" s="87"/>
      <c r="SGX9" s="87"/>
      <c r="SGY9" s="87"/>
      <c r="SGZ9" s="87"/>
      <c r="SHA9" s="87"/>
      <c r="SHB9" s="87"/>
      <c r="SHC9" s="87"/>
      <c r="SHD9" s="87"/>
      <c r="SHE9" s="87"/>
      <c r="SHF9" s="87"/>
      <c r="SHG9" s="87"/>
      <c r="SHH9" s="87"/>
      <c r="SHI9" s="87"/>
      <c r="SHJ9" s="87"/>
      <c r="SHK9" s="87"/>
      <c r="SHL9" s="87"/>
      <c r="SHM9" s="87"/>
      <c r="SHN9" s="87"/>
      <c r="SHO9" s="87"/>
      <c r="SHP9" s="87"/>
      <c r="SHQ9" s="87"/>
      <c r="SHR9" s="87"/>
      <c r="SHS9" s="87"/>
      <c r="SHT9" s="87"/>
      <c r="SHU9" s="87"/>
      <c r="SHV9" s="87"/>
      <c r="SHW9" s="87"/>
      <c r="SHX9" s="87"/>
      <c r="SHY9" s="87"/>
      <c r="SHZ9" s="87"/>
      <c r="SIA9" s="87"/>
      <c r="SIB9" s="87"/>
      <c r="SIC9" s="87"/>
      <c r="SID9" s="87"/>
      <c r="SIE9" s="87"/>
      <c r="SIF9" s="87"/>
      <c r="SIG9" s="87"/>
      <c r="SIH9" s="87"/>
      <c r="SII9" s="87"/>
      <c r="SIJ9" s="87"/>
      <c r="SIK9" s="87"/>
      <c r="SIL9" s="87"/>
      <c r="SIM9" s="87"/>
      <c r="SIN9" s="87"/>
      <c r="SIO9" s="87"/>
      <c r="SIP9" s="87"/>
      <c r="SIQ9" s="87"/>
      <c r="SIR9" s="87"/>
      <c r="SIS9" s="87"/>
      <c r="SIT9" s="87"/>
      <c r="SIU9" s="87"/>
      <c r="SIV9" s="87"/>
      <c r="SIW9" s="87"/>
      <c r="SIX9" s="87"/>
      <c r="SIY9" s="87"/>
      <c r="SIZ9" s="87"/>
      <c r="SJA9" s="87"/>
      <c r="SJB9" s="87"/>
      <c r="SJC9" s="87"/>
      <c r="SJD9" s="87"/>
      <c r="SJE9" s="87"/>
      <c r="SJF9" s="87"/>
      <c r="SJG9" s="87"/>
      <c r="SJH9" s="87"/>
      <c r="SJI9" s="87"/>
      <c r="SJJ9" s="87"/>
      <c r="SJK9" s="87"/>
      <c r="SJL9" s="87"/>
      <c r="SJM9" s="87"/>
      <c r="SJN9" s="87"/>
      <c r="SJO9" s="87"/>
      <c r="SJP9" s="87"/>
      <c r="SJQ9" s="87"/>
      <c r="SJR9" s="87"/>
      <c r="SJS9" s="87"/>
      <c r="SJT9" s="87"/>
      <c r="SJU9" s="87"/>
      <c r="SJV9" s="87"/>
      <c r="SJW9" s="87"/>
      <c r="SJX9" s="87"/>
      <c r="SJY9" s="87"/>
      <c r="SJZ9" s="87"/>
      <c r="SKA9" s="87"/>
      <c r="SKB9" s="87"/>
      <c r="SKC9" s="87"/>
      <c r="SKD9" s="87"/>
      <c r="SKE9" s="87"/>
      <c r="SKF9" s="87"/>
      <c r="SKG9" s="87"/>
      <c r="SKH9" s="87"/>
      <c r="SKI9" s="87"/>
      <c r="SKJ9" s="87"/>
      <c r="SKK9" s="87"/>
      <c r="SKL9" s="87"/>
      <c r="SKM9" s="87"/>
      <c r="SKN9" s="87"/>
      <c r="SKO9" s="87"/>
      <c r="SKP9" s="87"/>
      <c r="SKQ9" s="87"/>
      <c r="SKR9" s="87"/>
      <c r="SKS9" s="87"/>
      <c r="SKT9" s="87"/>
      <c r="SKU9" s="87"/>
      <c r="SKV9" s="87"/>
      <c r="SKW9" s="87"/>
      <c r="SKX9" s="87"/>
      <c r="SKY9" s="87"/>
      <c r="SKZ9" s="87"/>
      <c r="SLA9" s="87"/>
      <c r="SLB9" s="87"/>
      <c r="SLC9" s="87"/>
      <c r="SLD9" s="87"/>
      <c r="SLE9" s="87"/>
      <c r="SLF9" s="87"/>
      <c r="SLG9" s="87"/>
      <c r="SLH9" s="87"/>
      <c r="SLI9" s="87"/>
      <c r="SLJ9" s="87"/>
      <c r="SLK9" s="87"/>
      <c r="SLL9" s="87"/>
      <c r="SLM9" s="87"/>
      <c r="SLN9" s="87"/>
      <c r="SLO9" s="87"/>
      <c r="SLP9" s="87"/>
      <c r="SLQ9" s="87"/>
      <c r="SLR9" s="87"/>
      <c r="SLS9" s="87"/>
      <c r="SLT9" s="87"/>
      <c r="SLU9" s="87"/>
      <c r="SLV9" s="87"/>
      <c r="SLW9" s="87"/>
      <c r="SLX9" s="87"/>
      <c r="SLY9" s="87"/>
      <c r="SLZ9" s="87"/>
      <c r="SMA9" s="87"/>
      <c r="SMB9" s="87"/>
      <c r="SMC9" s="87"/>
      <c r="SMD9" s="87"/>
      <c r="SME9" s="87"/>
      <c r="SMF9" s="87"/>
      <c r="SMG9" s="87"/>
      <c r="SMH9" s="87"/>
      <c r="SMI9" s="87"/>
      <c r="SMJ9" s="87"/>
      <c r="SMK9" s="87"/>
      <c r="SML9" s="87"/>
      <c r="SMM9" s="87"/>
      <c r="SMN9" s="87"/>
      <c r="SMO9" s="87"/>
      <c r="SMP9" s="87"/>
      <c r="SMQ9" s="87"/>
      <c r="SMR9" s="87"/>
      <c r="SMS9" s="87"/>
      <c r="SMT9" s="87"/>
      <c r="SMU9" s="87"/>
      <c r="SMV9" s="87"/>
      <c r="SMW9" s="87"/>
      <c r="SMX9" s="87"/>
      <c r="SMY9" s="87"/>
      <c r="SMZ9" s="87"/>
      <c r="SNA9" s="87"/>
      <c r="SNB9" s="87"/>
      <c r="SNC9" s="87"/>
      <c r="SND9" s="87"/>
      <c r="SNE9" s="87"/>
      <c r="SNF9" s="87"/>
      <c r="SNG9" s="87"/>
      <c r="SNH9" s="87"/>
      <c r="SNI9" s="87"/>
      <c r="SNJ9" s="87"/>
      <c r="SNK9" s="87"/>
      <c r="SNL9" s="87"/>
      <c r="SNM9" s="87"/>
      <c r="SNN9" s="87"/>
      <c r="SNO9" s="87"/>
      <c r="SNP9" s="87"/>
      <c r="SNQ9" s="87"/>
      <c r="SNR9" s="87"/>
      <c r="SNS9" s="87"/>
      <c r="SNT9" s="87"/>
      <c r="SNU9" s="87"/>
      <c r="SNV9" s="87"/>
      <c r="SNW9" s="87"/>
      <c r="SNX9" s="87"/>
      <c r="SNY9" s="87"/>
      <c r="SNZ9" s="87"/>
      <c r="SOA9" s="87"/>
      <c r="SOB9" s="87"/>
      <c r="SOC9" s="87"/>
      <c r="SOD9" s="87"/>
      <c r="SOE9" s="87"/>
      <c r="SOF9" s="87"/>
      <c r="SOG9" s="87"/>
      <c r="SOH9" s="87"/>
      <c r="SOI9" s="87"/>
      <c r="SOJ9" s="87"/>
      <c r="SOK9" s="87"/>
      <c r="SOL9" s="87"/>
      <c r="SOM9" s="87"/>
      <c r="SON9" s="87"/>
      <c r="SOO9" s="87"/>
      <c r="SOP9" s="87"/>
      <c r="SOQ9" s="87"/>
      <c r="SOR9" s="87"/>
      <c r="SOS9" s="87"/>
      <c r="SOT9" s="87"/>
      <c r="SOU9" s="87"/>
      <c r="SOV9" s="87"/>
      <c r="SOW9" s="87"/>
      <c r="SOX9" s="87"/>
      <c r="SOY9" s="87"/>
      <c r="SOZ9" s="87"/>
      <c r="SPA9" s="87"/>
      <c r="SPB9" s="87"/>
      <c r="SPC9" s="87"/>
      <c r="SPD9" s="87"/>
      <c r="SPE9" s="87"/>
      <c r="SPF9" s="87"/>
      <c r="SPG9" s="87"/>
      <c r="SPH9" s="87"/>
      <c r="SPI9" s="87"/>
      <c r="SPJ9" s="87"/>
      <c r="SPK9" s="87"/>
      <c r="SPL9" s="87"/>
      <c r="SPM9" s="87"/>
      <c r="SPN9" s="87"/>
      <c r="SPO9" s="87"/>
      <c r="SPP9" s="87"/>
      <c r="SPQ9" s="87"/>
      <c r="SPR9" s="87"/>
      <c r="SPS9" s="87"/>
      <c r="SPT9" s="87"/>
      <c r="SPU9" s="87"/>
      <c r="SPV9" s="87"/>
      <c r="SPW9" s="87"/>
      <c r="SPX9" s="87"/>
      <c r="SPY9" s="87"/>
      <c r="SPZ9" s="87"/>
      <c r="SQA9" s="87"/>
      <c r="SQB9" s="87"/>
      <c r="SQC9" s="87"/>
      <c r="SQD9" s="87"/>
      <c r="SQE9" s="87"/>
      <c r="SQF9" s="87"/>
      <c r="SQG9" s="87"/>
      <c r="SQH9" s="87"/>
      <c r="SQI9" s="87"/>
      <c r="SQJ9" s="87"/>
      <c r="SQK9" s="87"/>
      <c r="SQL9" s="87"/>
      <c r="SQM9" s="87"/>
      <c r="SQN9" s="87"/>
      <c r="SQO9" s="87"/>
      <c r="SQP9" s="87"/>
      <c r="SQQ9" s="87"/>
      <c r="SQR9" s="87"/>
      <c r="SQS9" s="87"/>
      <c r="SQT9" s="87"/>
      <c r="SQU9" s="87"/>
      <c r="SQV9" s="87"/>
      <c r="SQW9" s="87"/>
      <c r="SQX9" s="87"/>
      <c r="SQY9" s="87"/>
      <c r="SQZ9" s="87"/>
      <c r="SRA9" s="87"/>
      <c r="SRB9" s="87"/>
      <c r="SRC9" s="87"/>
      <c r="SRD9" s="87"/>
      <c r="SRE9" s="87"/>
      <c r="SRF9" s="87"/>
      <c r="SRG9" s="87"/>
      <c r="SRH9" s="87"/>
      <c r="SRI9" s="87"/>
      <c r="SRJ9" s="87"/>
      <c r="SRK9" s="87"/>
      <c r="SRL9" s="87"/>
      <c r="SRM9" s="87"/>
      <c r="SRN9" s="87"/>
      <c r="SRO9" s="87"/>
      <c r="SRP9" s="87"/>
      <c r="SRQ9" s="87"/>
      <c r="SRR9" s="87"/>
      <c r="SRS9" s="87"/>
      <c r="SRT9" s="87"/>
      <c r="SRU9" s="87"/>
      <c r="SRV9" s="87"/>
      <c r="SRW9" s="87"/>
      <c r="SRX9" s="87"/>
      <c r="SRY9" s="87"/>
      <c r="SRZ9" s="87"/>
      <c r="SSA9" s="87"/>
      <c r="SSB9" s="87"/>
      <c r="SSC9" s="87"/>
      <c r="SSD9" s="87"/>
      <c r="SSE9" s="87"/>
      <c r="SSF9" s="87"/>
      <c r="SSG9" s="87"/>
      <c r="SSH9" s="87"/>
      <c r="SSI9" s="87"/>
      <c r="SSJ9" s="87"/>
      <c r="SSK9" s="87"/>
      <c r="SSL9" s="87"/>
      <c r="SSM9" s="87"/>
      <c r="SSN9" s="87"/>
      <c r="SSO9" s="87"/>
      <c r="SSP9" s="87"/>
      <c r="SSQ9" s="87"/>
      <c r="SSR9" s="87"/>
      <c r="SSS9" s="87"/>
      <c r="SST9" s="87"/>
      <c r="SSU9" s="87"/>
      <c r="SSV9" s="87"/>
      <c r="SSW9" s="87"/>
      <c r="SSX9" s="87"/>
      <c r="SSY9" s="87"/>
      <c r="SSZ9" s="87"/>
      <c r="STA9" s="87"/>
      <c r="STB9" s="87"/>
      <c r="STC9" s="87"/>
      <c r="STD9" s="87"/>
      <c r="STE9" s="87"/>
      <c r="STF9" s="87"/>
      <c r="STG9" s="87"/>
      <c r="STH9" s="87"/>
      <c r="STI9" s="87"/>
      <c r="STJ9" s="87"/>
      <c r="STK9" s="87"/>
      <c r="STL9" s="87"/>
      <c r="STM9" s="87"/>
      <c r="STN9" s="87"/>
      <c r="STO9" s="87"/>
      <c r="STP9" s="87"/>
      <c r="STQ9" s="87"/>
      <c r="STR9" s="87"/>
      <c r="STS9" s="87"/>
      <c r="STT9" s="87"/>
      <c r="STU9" s="87"/>
      <c r="STV9" s="87"/>
      <c r="STW9" s="87"/>
      <c r="STX9" s="87"/>
      <c r="STY9" s="87"/>
      <c r="STZ9" s="87"/>
      <c r="SUA9" s="87"/>
      <c r="SUB9" s="87"/>
      <c r="SUC9" s="87"/>
      <c r="SUD9" s="87"/>
      <c r="SUE9" s="87"/>
      <c r="SUF9" s="87"/>
      <c r="SUG9" s="87"/>
      <c r="SUH9" s="87"/>
      <c r="SUI9" s="87"/>
      <c r="SUJ9" s="87"/>
      <c r="SUK9" s="87"/>
      <c r="SUL9" s="87"/>
      <c r="SUM9" s="87"/>
      <c r="SUN9" s="87"/>
      <c r="SUO9" s="87"/>
      <c r="SUP9" s="87"/>
      <c r="SUQ9" s="87"/>
      <c r="SUR9" s="87"/>
      <c r="SUS9" s="87"/>
      <c r="SUT9" s="87"/>
      <c r="SUU9" s="87"/>
      <c r="SUV9" s="87"/>
      <c r="SUW9" s="87"/>
      <c r="SUX9" s="87"/>
      <c r="SUY9" s="87"/>
      <c r="SUZ9" s="87"/>
      <c r="SVA9" s="87"/>
      <c r="SVB9" s="87"/>
      <c r="SVC9" s="87"/>
      <c r="SVD9" s="87"/>
      <c r="SVE9" s="87"/>
      <c r="SVF9" s="87"/>
      <c r="SVG9" s="87"/>
      <c r="SVH9" s="87"/>
      <c r="SVI9" s="87"/>
      <c r="SVJ9" s="87"/>
      <c r="SVK9" s="87"/>
      <c r="SVL9" s="87"/>
      <c r="SVM9" s="87"/>
      <c r="SVN9" s="87"/>
      <c r="SVO9" s="87"/>
      <c r="SVP9" s="87"/>
      <c r="SVQ9" s="87"/>
      <c r="SVR9" s="87"/>
      <c r="SVS9" s="87"/>
      <c r="SVT9" s="87"/>
      <c r="SVU9" s="87"/>
      <c r="SVV9" s="87"/>
      <c r="SVW9" s="87"/>
      <c r="SVX9" s="87"/>
      <c r="SVY9" s="87"/>
      <c r="SVZ9" s="87"/>
      <c r="SWA9" s="87"/>
      <c r="SWB9" s="87"/>
      <c r="SWC9" s="87"/>
      <c r="SWD9" s="87"/>
      <c r="SWE9" s="87"/>
      <c r="SWF9" s="87"/>
      <c r="SWG9" s="87"/>
      <c r="SWH9" s="87"/>
      <c r="SWI9" s="87"/>
      <c r="SWJ9" s="87"/>
      <c r="SWK9" s="87"/>
      <c r="SWL9" s="87"/>
      <c r="SWM9" s="87"/>
      <c r="SWN9" s="87"/>
      <c r="SWO9" s="87"/>
      <c r="SWP9" s="87"/>
      <c r="SWQ9" s="87"/>
      <c r="SWR9" s="87"/>
      <c r="SWS9" s="87"/>
      <c r="SWT9" s="87"/>
      <c r="SWU9" s="87"/>
      <c r="SWV9" s="87"/>
      <c r="SWW9" s="87"/>
      <c r="SWX9" s="87"/>
      <c r="SWY9" s="87"/>
      <c r="SWZ9" s="87"/>
      <c r="SXA9" s="87"/>
      <c r="SXB9" s="87"/>
      <c r="SXC9" s="87"/>
      <c r="SXD9" s="87"/>
      <c r="SXE9" s="87"/>
      <c r="SXF9" s="87"/>
      <c r="SXG9" s="87"/>
      <c r="SXH9" s="87"/>
      <c r="SXI9" s="87"/>
      <c r="SXJ9" s="87"/>
      <c r="SXK9" s="87"/>
      <c r="SXL9" s="87"/>
      <c r="SXM9" s="87"/>
      <c r="SXN9" s="87"/>
      <c r="SXO9" s="87"/>
      <c r="SXP9" s="87"/>
      <c r="SXQ9" s="87"/>
      <c r="SXR9" s="87"/>
      <c r="SXS9" s="87"/>
      <c r="SXT9" s="87"/>
      <c r="SXU9" s="87"/>
      <c r="SXV9" s="87"/>
      <c r="SXW9" s="87"/>
      <c r="SXX9" s="87"/>
      <c r="SXY9" s="87"/>
      <c r="SXZ9" s="87"/>
      <c r="SYA9" s="87"/>
      <c r="SYB9" s="87"/>
      <c r="SYC9" s="87"/>
      <c r="SYD9" s="87"/>
      <c r="SYE9" s="87"/>
      <c r="SYF9" s="87"/>
      <c r="SYG9" s="87"/>
      <c r="SYH9" s="87"/>
      <c r="SYI9" s="87"/>
      <c r="SYJ9" s="87"/>
      <c r="SYK9" s="87"/>
      <c r="SYL9" s="87"/>
      <c r="SYM9" s="87"/>
      <c r="SYN9" s="87"/>
      <c r="SYO9" s="87"/>
      <c r="SYP9" s="87"/>
      <c r="SYQ9" s="87"/>
      <c r="SYR9" s="87"/>
      <c r="SYS9" s="87"/>
      <c r="SYT9" s="87"/>
      <c r="SYU9" s="87"/>
      <c r="SYV9" s="87"/>
      <c r="SYW9" s="87"/>
      <c r="SYX9" s="87"/>
      <c r="SYY9" s="87"/>
      <c r="SYZ9" s="87"/>
      <c r="SZA9" s="87"/>
      <c r="SZB9" s="87"/>
      <c r="SZC9" s="87"/>
      <c r="SZD9" s="87"/>
      <c r="SZE9" s="87"/>
      <c r="SZF9" s="87"/>
      <c r="SZG9" s="87"/>
      <c r="SZH9" s="87"/>
      <c r="SZI9" s="87"/>
      <c r="SZJ9" s="87"/>
      <c r="SZK9" s="87"/>
      <c r="SZL9" s="87"/>
      <c r="SZM9" s="87"/>
      <c r="SZN9" s="87"/>
      <c r="SZO9" s="87"/>
      <c r="SZP9" s="87"/>
      <c r="SZQ9" s="87"/>
      <c r="SZR9" s="87"/>
      <c r="SZS9" s="87"/>
      <c r="SZT9" s="87"/>
      <c r="SZU9" s="87"/>
      <c r="SZV9" s="87"/>
      <c r="SZW9" s="87"/>
      <c r="SZX9" s="87"/>
      <c r="SZY9" s="87"/>
      <c r="SZZ9" s="87"/>
      <c r="TAA9" s="87"/>
      <c r="TAB9" s="87"/>
      <c r="TAC9" s="87"/>
      <c r="TAD9" s="87"/>
      <c r="TAE9" s="87"/>
      <c r="TAF9" s="87"/>
      <c r="TAG9" s="87"/>
      <c r="TAH9" s="87"/>
      <c r="TAI9" s="87"/>
      <c r="TAJ9" s="87"/>
      <c r="TAK9" s="87"/>
      <c r="TAL9" s="87"/>
      <c r="TAM9" s="87"/>
      <c r="TAN9" s="87"/>
      <c r="TAO9" s="87"/>
      <c r="TAP9" s="87"/>
      <c r="TAQ9" s="87"/>
      <c r="TAR9" s="87"/>
      <c r="TAS9" s="87"/>
      <c r="TAT9" s="87"/>
      <c r="TAU9" s="87"/>
      <c r="TAV9" s="87"/>
      <c r="TAW9" s="87"/>
      <c r="TAX9" s="87"/>
      <c r="TAY9" s="87"/>
      <c r="TAZ9" s="87"/>
      <c r="TBA9" s="87"/>
      <c r="TBB9" s="87"/>
      <c r="TBC9" s="87"/>
      <c r="TBD9" s="87"/>
      <c r="TBE9" s="87"/>
      <c r="TBF9" s="87"/>
      <c r="TBG9" s="87"/>
      <c r="TBH9" s="87"/>
      <c r="TBI9" s="87"/>
      <c r="TBJ9" s="87"/>
      <c r="TBK9" s="87"/>
      <c r="TBL9" s="87"/>
      <c r="TBM9" s="87"/>
      <c r="TBN9" s="87"/>
      <c r="TBO9" s="87"/>
      <c r="TBP9" s="87"/>
      <c r="TBQ9" s="87"/>
      <c r="TBR9" s="87"/>
      <c r="TBS9" s="87"/>
      <c r="TBT9" s="87"/>
      <c r="TBU9" s="87"/>
      <c r="TBV9" s="87"/>
      <c r="TBW9" s="87"/>
      <c r="TBX9" s="87"/>
      <c r="TBY9" s="87"/>
      <c r="TBZ9" s="87"/>
      <c r="TCA9" s="87"/>
      <c r="TCB9" s="87"/>
      <c r="TCC9" s="87"/>
      <c r="TCD9" s="87"/>
      <c r="TCE9" s="87"/>
      <c r="TCF9" s="87"/>
      <c r="TCG9" s="87"/>
      <c r="TCH9" s="87"/>
      <c r="TCI9" s="87"/>
      <c r="TCJ9" s="87"/>
      <c r="TCK9" s="87"/>
      <c r="TCL9" s="87"/>
      <c r="TCM9" s="87"/>
      <c r="TCN9" s="87"/>
      <c r="TCO9" s="87"/>
      <c r="TCP9" s="87"/>
      <c r="TCQ9" s="87"/>
      <c r="TCR9" s="87"/>
      <c r="TCS9" s="87"/>
      <c r="TCT9" s="87"/>
      <c r="TCU9" s="87"/>
      <c r="TCV9" s="87"/>
      <c r="TCW9" s="87"/>
      <c r="TCX9" s="87"/>
      <c r="TCY9" s="87"/>
      <c r="TCZ9" s="87"/>
      <c r="TDA9" s="87"/>
      <c r="TDB9" s="87"/>
      <c r="TDC9" s="87"/>
      <c r="TDD9" s="87"/>
      <c r="TDE9" s="87"/>
      <c r="TDF9" s="87"/>
      <c r="TDG9" s="87"/>
      <c r="TDH9" s="87"/>
      <c r="TDI9" s="87"/>
      <c r="TDJ9" s="87"/>
      <c r="TDK9" s="87"/>
      <c r="TDL9" s="87"/>
      <c r="TDM9" s="87"/>
      <c r="TDN9" s="87"/>
      <c r="TDO9" s="87"/>
      <c r="TDP9" s="87"/>
      <c r="TDQ9" s="87"/>
      <c r="TDR9" s="87"/>
      <c r="TDS9" s="87"/>
      <c r="TDT9" s="87"/>
      <c r="TDU9" s="87"/>
      <c r="TDV9" s="87"/>
      <c r="TDW9" s="87"/>
      <c r="TDX9" s="87"/>
      <c r="TDY9" s="87"/>
      <c r="TDZ9" s="87"/>
      <c r="TEA9" s="87"/>
      <c r="TEB9" s="87"/>
      <c r="TEC9" s="87"/>
      <c r="TED9" s="87"/>
      <c r="TEE9" s="87"/>
      <c r="TEF9" s="87"/>
      <c r="TEG9" s="87"/>
      <c r="TEH9" s="87"/>
      <c r="TEI9" s="87"/>
      <c r="TEJ9" s="87"/>
      <c r="TEK9" s="87"/>
      <c r="TEL9" s="87"/>
      <c r="TEM9" s="87"/>
      <c r="TEN9" s="87"/>
      <c r="TEO9" s="87"/>
      <c r="TEP9" s="87"/>
      <c r="TEQ9" s="87"/>
      <c r="TER9" s="87"/>
      <c r="TES9" s="87"/>
      <c r="TET9" s="87"/>
      <c r="TEU9" s="87"/>
      <c r="TEV9" s="87"/>
      <c r="TEW9" s="87"/>
      <c r="TEX9" s="87"/>
      <c r="TEY9" s="87"/>
      <c r="TEZ9" s="87"/>
      <c r="TFA9" s="87"/>
      <c r="TFB9" s="87"/>
      <c r="TFC9" s="87"/>
      <c r="TFD9" s="87"/>
      <c r="TFE9" s="87"/>
      <c r="TFF9" s="87"/>
      <c r="TFG9" s="87"/>
      <c r="TFH9" s="87"/>
      <c r="TFI9" s="87"/>
      <c r="TFJ9" s="87"/>
      <c r="TFK9" s="87"/>
      <c r="TFL9" s="87"/>
      <c r="TFM9" s="87"/>
      <c r="TFN9" s="87"/>
      <c r="TFO9" s="87"/>
      <c r="TFP9" s="87"/>
      <c r="TFQ9" s="87"/>
      <c r="TFR9" s="87"/>
      <c r="TFS9" s="87"/>
      <c r="TFT9" s="87"/>
      <c r="TFU9" s="87"/>
      <c r="TFV9" s="87"/>
      <c r="TFW9" s="87"/>
      <c r="TFX9" s="87"/>
      <c r="TFY9" s="87"/>
      <c r="TFZ9" s="87"/>
      <c r="TGA9" s="87"/>
      <c r="TGB9" s="87"/>
      <c r="TGC9" s="87"/>
      <c r="TGD9" s="87"/>
      <c r="TGE9" s="87"/>
      <c r="TGF9" s="87"/>
      <c r="TGG9" s="87"/>
      <c r="TGH9" s="87"/>
      <c r="TGI9" s="87"/>
      <c r="TGJ9" s="87"/>
      <c r="TGK9" s="87"/>
      <c r="TGL9" s="87"/>
      <c r="TGM9" s="87"/>
      <c r="TGN9" s="87"/>
      <c r="TGO9" s="87"/>
      <c r="TGP9" s="87"/>
      <c r="TGQ9" s="87"/>
      <c r="TGR9" s="87"/>
      <c r="TGS9" s="87"/>
      <c r="TGT9" s="87"/>
      <c r="TGU9" s="87"/>
      <c r="TGV9" s="87"/>
      <c r="TGW9" s="87"/>
      <c r="TGX9" s="87"/>
      <c r="TGY9" s="87"/>
      <c r="TGZ9" s="87"/>
      <c r="THA9" s="87"/>
      <c r="THB9" s="87"/>
      <c r="THC9" s="87"/>
      <c r="THD9" s="87"/>
      <c r="THE9" s="87"/>
      <c r="THF9" s="87"/>
      <c r="THG9" s="87"/>
      <c r="THH9" s="87"/>
      <c r="THI9" s="87"/>
      <c r="THJ9" s="87"/>
      <c r="THK9" s="87"/>
      <c r="THL9" s="87"/>
      <c r="THM9" s="87"/>
      <c r="THN9" s="87"/>
      <c r="THO9" s="87"/>
      <c r="THP9" s="87"/>
      <c r="THQ9" s="87"/>
      <c r="THR9" s="87"/>
      <c r="THS9" s="87"/>
      <c r="THT9" s="87"/>
      <c r="THU9" s="87"/>
      <c r="THV9" s="87"/>
      <c r="THW9" s="87"/>
      <c r="THX9" s="87"/>
      <c r="THY9" s="87"/>
      <c r="THZ9" s="87"/>
      <c r="TIA9" s="87"/>
      <c r="TIB9" s="87"/>
      <c r="TIC9" s="87"/>
      <c r="TID9" s="87"/>
      <c r="TIE9" s="87"/>
      <c r="TIF9" s="87"/>
      <c r="TIG9" s="87"/>
      <c r="TIH9" s="87"/>
      <c r="TII9" s="87"/>
      <c r="TIJ9" s="87"/>
      <c r="TIK9" s="87"/>
      <c r="TIL9" s="87"/>
      <c r="TIM9" s="87"/>
      <c r="TIN9" s="87"/>
      <c r="TIO9" s="87"/>
      <c r="TIP9" s="87"/>
      <c r="TIQ9" s="87"/>
      <c r="TIR9" s="87"/>
      <c r="TIS9" s="87"/>
      <c r="TIT9" s="87"/>
      <c r="TIU9" s="87"/>
      <c r="TIV9" s="87"/>
      <c r="TIW9" s="87"/>
      <c r="TIX9" s="87"/>
      <c r="TIY9" s="87"/>
      <c r="TIZ9" s="87"/>
      <c r="TJA9" s="87"/>
      <c r="TJB9" s="87"/>
      <c r="TJC9" s="87"/>
      <c r="TJD9" s="87"/>
      <c r="TJE9" s="87"/>
      <c r="TJF9" s="87"/>
      <c r="TJG9" s="87"/>
      <c r="TJH9" s="87"/>
      <c r="TJI9" s="87"/>
      <c r="TJJ9" s="87"/>
      <c r="TJK9" s="87"/>
      <c r="TJL9" s="87"/>
      <c r="TJM9" s="87"/>
      <c r="TJN9" s="87"/>
      <c r="TJO9" s="87"/>
      <c r="TJP9" s="87"/>
      <c r="TJQ9" s="87"/>
      <c r="TJR9" s="87"/>
      <c r="TJS9" s="87"/>
      <c r="TJT9" s="87"/>
      <c r="TJU9" s="87"/>
      <c r="TJV9" s="87"/>
      <c r="TJW9" s="87"/>
      <c r="TJX9" s="87"/>
      <c r="TJY9" s="87"/>
      <c r="TJZ9" s="87"/>
      <c r="TKA9" s="87"/>
      <c r="TKB9" s="87"/>
      <c r="TKC9" s="87"/>
      <c r="TKD9" s="87"/>
      <c r="TKE9" s="87"/>
      <c r="TKF9" s="87"/>
      <c r="TKG9" s="87"/>
      <c r="TKH9" s="87"/>
      <c r="TKI9" s="87"/>
      <c r="TKJ9" s="87"/>
      <c r="TKK9" s="87"/>
      <c r="TKL9" s="87"/>
      <c r="TKM9" s="87"/>
      <c r="TKN9" s="87"/>
      <c r="TKO9" s="87"/>
      <c r="TKP9" s="87"/>
      <c r="TKQ9" s="87"/>
      <c r="TKR9" s="87"/>
      <c r="TKS9" s="87"/>
      <c r="TKT9" s="87"/>
      <c r="TKU9" s="87"/>
      <c r="TKV9" s="87"/>
      <c r="TKW9" s="87"/>
      <c r="TKX9" s="87"/>
      <c r="TKY9" s="87"/>
      <c r="TKZ9" s="87"/>
      <c r="TLA9" s="87"/>
      <c r="TLB9" s="87"/>
      <c r="TLC9" s="87"/>
      <c r="TLD9" s="87"/>
      <c r="TLE9" s="87"/>
      <c r="TLF9" s="87"/>
      <c r="TLG9" s="87"/>
      <c r="TLH9" s="87"/>
      <c r="TLI9" s="87"/>
      <c r="TLJ9" s="87"/>
      <c r="TLK9" s="87"/>
      <c r="TLL9" s="87"/>
      <c r="TLM9" s="87"/>
      <c r="TLN9" s="87"/>
      <c r="TLO9" s="87"/>
      <c r="TLP9" s="87"/>
      <c r="TLQ9" s="87"/>
      <c r="TLR9" s="87"/>
      <c r="TLS9" s="87"/>
      <c r="TLT9" s="87"/>
      <c r="TLU9" s="87"/>
      <c r="TLV9" s="87"/>
      <c r="TLW9" s="87"/>
      <c r="TLX9" s="87"/>
      <c r="TLY9" s="87"/>
      <c r="TLZ9" s="87"/>
      <c r="TMA9" s="87"/>
      <c r="TMB9" s="87"/>
      <c r="TMC9" s="87"/>
      <c r="TMD9" s="87"/>
      <c r="TME9" s="87"/>
      <c r="TMF9" s="87"/>
      <c r="TMG9" s="87"/>
      <c r="TMH9" s="87"/>
      <c r="TMI9" s="87"/>
      <c r="TMJ9" s="87"/>
      <c r="TMK9" s="87"/>
      <c r="TML9" s="87"/>
      <c r="TMM9" s="87"/>
      <c r="TMN9" s="87"/>
      <c r="TMO9" s="87"/>
      <c r="TMP9" s="87"/>
      <c r="TMQ9" s="87"/>
      <c r="TMR9" s="87"/>
      <c r="TMS9" s="87"/>
      <c r="TMT9" s="87"/>
      <c r="TMU9" s="87"/>
      <c r="TMV9" s="87"/>
      <c r="TMW9" s="87"/>
      <c r="TMX9" s="87"/>
      <c r="TMY9" s="87"/>
      <c r="TMZ9" s="87"/>
      <c r="TNA9" s="87"/>
      <c r="TNB9" s="87"/>
      <c r="TNC9" s="87"/>
      <c r="TND9" s="87"/>
      <c r="TNE9" s="87"/>
      <c r="TNF9" s="87"/>
      <c r="TNG9" s="87"/>
      <c r="TNH9" s="87"/>
      <c r="TNI9" s="87"/>
      <c r="TNJ9" s="87"/>
      <c r="TNK9" s="87"/>
      <c r="TNL9" s="87"/>
      <c r="TNM9" s="87"/>
      <c r="TNN9" s="87"/>
      <c r="TNO9" s="87"/>
      <c r="TNP9" s="87"/>
      <c r="TNQ9" s="87"/>
      <c r="TNR9" s="87"/>
      <c r="TNS9" s="87"/>
      <c r="TNT9" s="87"/>
      <c r="TNU9" s="87"/>
      <c r="TNV9" s="87"/>
      <c r="TNW9" s="87"/>
      <c r="TNX9" s="87"/>
      <c r="TNY9" s="87"/>
      <c r="TNZ9" s="87"/>
      <c r="TOA9" s="87"/>
      <c r="TOB9" s="87"/>
      <c r="TOC9" s="87"/>
      <c r="TOD9" s="87"/>
      <c r="TOE9" s="87"/>
      <c r="TOF9" s="87"/>
      <c r="TOG9" s="87"/>
      <c r="TOH9" s="87"/>
      <c r="TOI9" s="87"/>
      <c r="TOJ9" s="87"/>
      <c r="TOK9" s="87"/>
      <c r="TOL9" s="87"/>
      <c r="TOM9" s="87"/>
      <c r="TON9" s="87"/>
      <c r="TOO9" s="87"/>
      <c r="TOP9" s="87"/>
      <c r="TOQ9" s="87"/>
      <c r="TOR9" s="87"/>
      <c r="TOS9" s="87"/>
      <c r="TOT9" s="87"/>
      <c r="TOU9" s="87"/>
      <c r="TOV9" s="87"/>
      <c r="TOW9" s="87"/>
      <c r="TOX9" s="87"/>
      <c r="TOY9" s="87"/>
      <c r="TOZ9" s="87"/>
      <c r="TPA9" s="87"/>
      <c r="TPB9" s="87"/>
      <c r="TPC9" s="87"/>
      <c r="TPD9" s="87"/>
      <c r="TPE9" s="87"/>
      <c r="TPF9" s="87"/>
      <c r="TPG9" s="87"/>
      <c r="TPH9" s="87"/>
      <c r="TPI9" s="87"/>
      <c r="TPJ9" s="87"/>
      <c r="TPK9" s="87"/>
      <c r="TPL9" s="87"/>
      <c r="TPM9" s="87"/>
      <c r="TPN9" s="87"/>
      <c r="TPO9" s="87"/>
      <c r="TPP9" s="87"/>
      <c r="TPQ9" s="87"/>
      <c r="TPR9" s="87"/>
      <c r="TPS9" s="87"/>
      <c r="TPT9" s="87"/>
      <c r="TPU9" s="87"/>
      <c r="TPV9" s="87"/>
      <c r="TPW9" s="87"/>
      <c r="TPX9" s="87"/>
      <c r="TPY9" s="87"/>
      <c r="TPZ9" s="87"/>
      <c r="TQA9" s="87"/>
      <c r="TQB9" s="87"/>
      <c r="TQC9" s="87"/>
      <c r="TQD9" s="87"/>
      <c r="TQE9" s="87"/>
      <c r="TQF9" s="87"/>
      <c r="TQG9" s="87"/>
      <c r="TQH9" s="87"/>
      <c r="TQI9" s="87"/>
      <c r="TQJ9" s="87"/>
      <c r="TQK9" s="87"/>
      <c r="TQL9" s="87"/>
      <c r="TQM9" s="87"/>
      <c r="TQN9" s="87"/>
      <c r="TQO9" s="87"/>
      <c r="TQP9" s="87"/>
      <c r="TQQ9" s="87"/>
      <c r="TQR9" s="87"/>
      <c r="TQS9" s="87"/>
      <c r="TQT9" s="87"/>
      <c r="TQU9" s="87"/>
      <c r="TQV9" s="87"/>
      <c r="TQW9" s="87"/>
      <c r="TQX9" s="87"/>
      <c r="TQY9" s="87"/>
      <c r="TQZ9" s="87"/>
      <c r="TRA9" s="87"/>
      <c r="TRB9" s="87"/>
      <c r="TRC9" s="87"/>
      <c r="TRD9" s="87"/>
      <c r="TRE9" s="87"/>
      <c r="TRF9" s="87"/>
      <c r="TRG9" s="87"/>
      <c r="TRH9" s="87"/>
      <c r="TRI9" s="87"/>
      <c r="TRJ9" s="87"/>
      <c r="TRK9" s="87"/>
      <c r="TRL9" s="87"/>
      <c r="TRM9" s="87"/>
      <c r="TRN9" s="87"/>
      <c r="TRO9" s="87"/>
      <c r="TRP9" s="87"/>
      <c r="TRQ9" s="87"/>
      <c r="TRR9" s="87"/>
      <c r="TRS9" s="87"/>
      <c r="TRT9" s="87"/>
      <c r="TRU9" s="87"/>
      <c r="TRV9" s="87"/>
      <c r="TRW9" s="87"/>
      <c r="TRX9" s="87"/>
      <c r="TRY9" s="87"/>
      <c r="TRZ9" s="87"/>
      <c r="TSA9" s="87"/>
      <c r="TSB9" s="87"/>
      <c r="TSC9" s="87"/>
      <c r="TSD9" s="87"/>
      <c r="TSE9" s="87"/>
      <c r="TSF9" s="87"/>
      <c r="TSG9" s="87"/>
      <c r="TSH9" s="87"/>
      <c r="TSI9" s="87"/>
      <c r="TSJ9" s="87"/>
      <c r="TSK9" s="87"/>
      <c r="TSL9" s="87"/>
      <c r="TSM9" s="87"/>
      <c r="TSN9" s="87"/>
      <c r="TSO9" s="87"/>
      <c r="TSP9" s="87"/>
      <c r="TSQ9" s="87"/>
      <c r="TSR9" s="87"/>
      <c r="TSS9" s="87"/>
      <c r="TST9" s="87"/>
      <c r="TSU9" s="87"/>
      <c r="TSV9" s="87"/>
      <c r="TSW9" s="87"/>
      <c r="TSX9" s="87"/>
      <c r="TSY9" s="87"/>
      <c r="TSZ9" s="87"/>
      <c r="TTA9" s="87"/>
      <c r="TTB9" s="87"/>
      <c r="TTC9" s="87"/>
      <c r="TTD9" s="87"/>
      <c r="TTE9" s="87"/>
      <c r="TTF9" s="87"/>
      <c r="TTG9" s="87"/>
      <c r="TTH9" s="87"/>
      <c r="TTI9" s="87"/>
      <c r="TTJ9" s="87"/>
      <c r="TTK9" s="87"/>
      <c r="TTL9" s="87"/>
      <c r="TTM9" s="87"/>
      <c r="TTN9" s="87"/>
      <c r="TTO9" s="87"/>
      <c r="TTP9" s="87"/>
      <c r="TTQ9" s="87"/>
      <c r="TTR9" s="87"/>
      <c r="TTS9" s="87"/>
      <c r="TTT9" s="87"/>
      <c r="TTU9" s="87"/>
      <c r="TTV9" s="87"/>
      <c r="TTW9" s="87"/>
      <c r="TTX9" s="87"/>
      <c r="TTY9" s="87"/>
      <c r="TTZ9" s="87"/>
      <c r="TUA9" s="87"/>
      <c r="TUB9" s="87"/>
      <c r="TUC9" s="87"/>
      <c r="TUD9" s="87"/>
      <c r="TUE9" s="87"/>
      <c r="TUF9" s="87"/>
      <c r="TUG9" s="87"/>
      <c r="TUH9" s="87"/>
      <c r="TUI9" s="87"/>
      <c r="TUJ9" s="87"/>
      <c r="TUK9" s="87"/>
      <c r="TUL9" s="87"/>
      <c r="TUM9" s="87"/>
      <c r="TUN9" s="87"/>
      <c r="TUO9" s="87"/>
      <c r="TUP9" s="87"/>
      <c r="TUQ9" s="87"/>
      <c r="TUR9" s="87"/>
      <c r="TUS9" s="87"/>
      <c r="TUT9" s="87"/>
      <c r="TUU9" s="87"/>
      <c r="TUV9" s="87"/>
      <c r="TUW9" s="87"/>
      <c r="TUX9" s="87"/>
      <c r="TUY9" s="87"/>
      <c r="TUZ9" s="87"/>
      <c r="TVA9" s="87"/>
      <c r="TVB9" s="87"/>
      <c r="TVC9" s="87"/>
      <c r="TVD9" s="87"/>
      <c r="TVE9" s="87"/>
      <c r="TVF9" s="87"/>
      <c r="TVG9" s="87"/>
      <c r="TVH9" s="87"/>
      <c r="TVI9" s="87"/>
      <c r="TVJ9" s="87"/>
      <c r="TVK9" s="87"/>
      <c r="TVL9" s="87"/>
      <c r="TVM9" s="87"/>
      <c r="TVN9" s="87"/>
      <c r="TVO9" s="87"/>
      <c r="TVP9" s="87"/>
      <c r="TVQ9" s="87"/>
      <c r="TVR9" s="87"/>
      <c r="TVS9" s="87"/>
      <c r="TVT9" s="87"/>
      <c r="TVU9" s="87"/>
      <c r="TVV9" s="87"/>
      <c r="TVW9" s="87"/>
      <c r="TVX9" s="87"/>
      <c r="TVY9" s="87"/>
      <c r="TVZ9" s="87"/>
      <c r="TWA9" s="87"/>
      <c r="TWB9" s="87"/>
      <c r="TWC9" s="87"/>
      <c r="TWD9" s="87"/>
      <c r="TWE9" s="87"/>
      <c r="TWF9" s="87"/>
      <c r="TWG9" s="87"/>
      <c r="TWH9" s="87"/>
      <c r="TWI9" s="87"/>
      <c r="TWJ9" s="87"/>
      <c r="TWK9" s="87"/>
      <c r="TWL9" s="87"/>
      <c r="TWM9" s="87"/>
      <c r="TWN9" s="87"/>
      <c r="TWO9" s="87"/>
      <c r="TWP9" s="87"/>
      <c r="TWQ9" s="87"/>
      <c r="TWR9" s="87"/>
      <c r="TWS9" s="87"/>
      <c r="TWT9" s="87"/>
      <c r="TWU9" s="87"/>
      <c r="TWV9" s="87"/>
      <c r="TWW9" s="87"/>
      <c r="TWX9" s="87"/>
      <c r="TWY9" s="87"/>
      <c r="TWZ9" s="87"/>
      <c r="TXA9" s="87"/>
      <c r="TXB9" s="87"/>
      <c r="TXC9" s="87"/>
      <c r="TXD9" s="87"/>
      <c r="TXE9" s="87"/>
      <c r="TXF9" s="87"/>
      <c r="TXG9" s="87"/>
      <c r="TXH9" s="87"/>
      <c r="TXI9" s="87"/>
      <c r="TXJ9" s="87"/>
      <c r="TXK9" s="87"/>
      <c r="TXL9" s="87"/>
      <c r="TXM9" s="87"/>
      <c r="TXN9" s="87"/>
      <c r="TXO9" s="87"/>
      <c r="TXP9" s="87"/>
      <c r="TXQ9" s="87"/>
      <c r="TXR9" s="87"/>
      <c r="TXS9" s="87"/>
      <c r="TXT9" s="87"/>
      <c r="TXU9" s="87"/>
      <c r="TXV9" s="87"/>
      <c r="TXW9" s="87"/>
      <c r="TXX9" s="87"/>
      <c r="TXY9" s="87"/>
      <c r="TXZ9" s="87"/>
      <c r="TYA9" s="87"/>
      <c r="TYB9" s="87"/>
      <c r="TYC9" s="87"/>
      <c r="TYD9" s="87"/>
      <c r="TYE9" s="87"/>
      <c r="TYF9" s="87"/>
      <c r="TYG9" s="87"/>
      <c r="TYH9" s="87"/>
      <c r="TYI9" s="87"/>
      <c r="TYJ9" s="87"/>
      <c r="TYK9" s="87"/>
      <c r="TYL9" s="87"/>
      <c r="TYM9" s="87"/>
      <c r="TYN9" s="87"/>
      <c r="TYO9" s="87"/>
      <c r="TYP9" s="87"/>
      <c r="TYQ9" s="87"/>
      <c r="TYR9" s="87"/>
      <c r="TYS9" s="87"/>
      <c r="TYT9" s="87"/>
      <c r="TYU9" s="87"/>
      <c r="TYV9" s="87"/>
      <c r="TYW9" s="87"/>
      <c r="TYX9" s="87"/>
      <c r="TYY9" s="87"/>
      <c r="TYZ9" s="87"/>
      <c r="TZA9" s="87"/>
      <c r="TZB9" s="87"/>
      <c r="TZC9" s="87"/>
      <c r="TZD9" s="87"/>
      <c r="TZE9" s="87"/>
      <c r="TZF9" s="87"/>
      <c r="TZG9" s="87"/>
      <c r="TZH9" s="87"/>
      <c r="TZI9" s="87"/>
      <c r="TZJ9" s="87"/>
      <c r="TZK9" s="87"/>
      <c r="TZL9" s="87"/>
      <c r="TZM9" s="87"/>
      <c r="TZN9" s="87"/>
      <c r="TZO9" s="87"/>
      <c r="TZP9" s="87"/>
      <c r="TZQ9" s="87"/>
      <c r="TZR9" s="87"/>
      <c r="TZS9" s="87"/>
      <c r="TZT9" s="87"/>
      <c r="TZU9" s="87"/>
      <c r="TZV9" s="87"/>
      <c r="TZW9" s="87"/>
      <c r="TZX9" s="87"/>
      <c r="TZY9" s="87"/>
      <c r="TZZ9" s="87"/>
      <c r="UAA9" s="87"/>
      <c r="UAB9" s="87"/>
      <c r="UAC9" s="87"/>
      <c r="UAD9" s="87"/>
      <c r="UAE9" s="87"/>
      <c r="UAF9" s="87"/>
      <c r="UAG9" s="87"/>
      <c r="UAH9" s="87"/>
      <c r="UAI9" s="87"/>
      <c r="UAJ9" s="87"/>
      <c r="UAK9" s="87"/>
      <c r="UAL9" s="87"/>
      <c r="UAM9" s="87"/>
      <c r="UAN9" s="87"/>
      <c r="UAO9" s="87"/>
      <c r="UAP9" s="87"/>
      <c r="UAQ9" s="87"/>
      <c r="UAR9" s="87"/>
      <c r="UAS9" s="87"/>
      <c r="UAT9" s="87"/>
      <c r="UAU9" s="87"/>
      <c r="UAV9" s="87"/>
      <c r="UAW9" s="87"/>
      <c r="UAX9" s="87"/>
      <c r="UAY9" s="87"/>
      <c r="UAZ9" s="87"/>
      <c r="UBA9" s="87"/>
      <c r="UBB9" s="87"/>
      <c r="UBC9" s="87"/>
      <c r="UBD9" s="87"/>
      <c r="UBE9" s="87"/>
      <c r="UBF9" s="87"/>
      <c r="UBG9" s="87"/>
      <c r="UBH9" s="87"/>
      <c r="UBI9" s="87"/>
      <c r="UBJ9" s="87"/>
      <c r="UBK9" s="87"/>
      <c r="UBL9" s="87"/>
      <c r="UBM9" s="87"/>
      <c r="UBN9" s="87"/>
      <c r="UBO9" s="87"/>
      <c r="UBP9" s="87"/>
      <c r="UBQ9" s="87"/>
      <c r="UBR9" s="87"/>
      <c r="UBS9" s="87"/>
      <c r="UBT9" s="87"/>
      <c r="UBU9" s="87"/>
      <c r="UBV9" s="87"/>
      <c r="UBW9" s="87"/>
      <c r="UBX9" s="87"/>
      <c r="UBY9" s="87"/>
      <c r="UBZ9" s="87"/>
      <c r="UCA9" s="87"/>
      <c r="UCB9" s="87"/>
      <c r="UCC9" s="87"/>
      <c r="UCD9" s="87"/>
      <c r="UCE9" s="87"/>
      <c r="UCF9" s="87"/>
      <c r="UCG9" s="87"/>
      <c r="UCH9" s="87"/>
      <c r="UCI9" s="87"/>
      <c r="UCJ9" s="87"/>
      <c r="UCK9" s="87"/>
      <c r="UCL9" s="87"/>
      <c r="UCM9" s="87"/>
      <c r="UCN9" s="87"/>
      <c r="UCO9" s="87"/>
      <c r="UCP9" s="87"/>
      <c r="UCQ9" s="87"/>
      <c r="UCR9" s="87"/>
      <c r="UCS9" s="87"/>
      <c r="UCT9" s="87"/>
      <c r="UCU9" s="87"/>
      <c r="UCV9" s="87"/>
      <c r="UCW9" s="87"/>
      <c r="UCX9" s="87"/>
      <c r="UCY9" s="87"/>
      <c r="UCZ9" s="87"/>
      <c r="UDA9" s="87"/>
      <c r="UDB9" s="87"/>
      <c r="UDC9" s="87"/>
      <c r="UDD9" s="87"/>
      <c r="UDE9" s="87"/>
      <c r="UDF9" s="87"/>
      <c r="UDG9" s="87"/>
      <c r="UDH9" s="87"/>
      <c r="UDI9" s="87"/>
      <c r="UDJ9" s="87"/>
      <c r="UDK9" s="87"/>
      <c r="UDL9" s="87"/>
      <c r="UDM9" s="87"/>
      <c r="UDN9" s="87"/>
      <c r="UDO9" s="87"/>
      <c r="UDP9" s="87"/>
      <c r="UDQ9" s="87"/>
      <c r="UDR9" s="87"/>
      <c r="UDS9" s="87"/>
      <c r="UDT9" s="87"/>
      <c r="UDU9" s="87"/>
      <c r="UDV9" s="87"/>
      <c r="UDW9" s="87"/>
      <c r="UDX9" s="87"/>
      <c r="UDY9" s="87"/>
      <c r="UDZ9" s="87"/>
      <c r="UEA9" s="87"/>
      <c r="UEB9" s="87"/>
      <c r="UEC9" s="87"/>
      <c r="UED9" s="87"/>
      <c r="UEE9" s="87"/>
      <c r="UEF9" s="87"/>
      <c r="UEG9" s="87"/>
      <c r="UEH9" s="87"/>
      <c r="UEI9" s="87"/>
      <c r="UEJ9" s="87"/>
      <c r="UEK9" s="87"/>
      <c r="UEL9" s="87"/>
      <c r="UEM9" s="87"/>
      <c r="UEN9" s="87"/>
      <c r="UEO9" s="87"/>
      <c r="UEP9" s="87"/>
      <c r="UEQ9" s="87"/>
      <c r="UER9" s="87"/>
      <c r="UES9" s="87"/>
      <c r="UET9" s="87"/>
      <c r="UEU9" s="87"/>
      <c r="UEV9" s="87"/>
      <c r="UEW9" s="87"/>
      <c r="UEX9" s="87"/>
      <c r="UEY9" s="87"/>
      <c r="UEZ9" s="87"/>
      <c r="UFA9" s="87"/>
      <c r="UFB9" s="87"/>
      <c r="UFC9" s="87"/>
      <c r="UFD9" s="87"/>
      <c r="UFE9" s="87"/>
      <c r="UFF9" s="87"/>
      <c r="UFG9" s="87"/>
      <c r="UFH9" s="87"/>
      <c r="UFI9" s="87"/>
      <c r="UFJ9" s="87"/>
      <c r="UFK9" s="87"/>
      <c r="UFL9" s="87"/>
      <c r="UFM9" s="87"/>
      <c r="UFN9" s="87"/>
      <c r="UFO9" s="87"/>
      <c r="UFP9" s="87"/>
      <c r="UFQ9" s="87"/>
      <c r="UFR9" s="87"/>
      <c r="UFS9" s="87"/>
      <c r="UFT9" s="87"/>
      <c r="UFU9" s="87"/>
      <c r="UFV9" s="87"/>
      <c r="UFW9" s="87"/>
      <c r="UFX9" s="87"/>
      <c r="UFY9" s="87"/>
      <c r="UFZ9" s="87"/>
      <c r="UGA9" s="87"/>
      <c r="UGB9" s="87"/>
      <c r="UGC9" s="87"/>
      <c r="UGD9" s="87"/>
      <c r="UGE9" s="87"/>
      <c r="UGF9" s="87"/>
      <c r="UGG9" s="87"/>
      <c r="UGH9" s="87"/>
      <c r="UGI9" s="87"/>
      <c r="UGJ9" s="87"/>
      <c r="UGK9" s="87"/>
      <c r="UGL9" s="87"/>
      <c r="UGM9" s="87"/>
      <c r="UGN9" s="87"/>
      <c r="UGO9" s="87"/>
      <c r="UGP9" s="87"/>
      <c r="UGQ9" s="87"/>
      <c r="UGR9" s="87"/>
      <c r="UGS9" s="87"/>
      <c r="UGT9" s="87"/>
      <c r="UGU9" s="87"/>
      <c r="UGV9" s="87"/>
      <c r="UGW9" s="87"/>
      <c r="UGX9" s="87"/>
      <c r="UGY9" s="87"/>
      <c r="UGZ9" s="87"/>
      <c r="UHA9" s="87"/>
      <c r="UHB9" s="87"/>
      <c r="UHC9" s="87"/>
      <c r="UHD9" s="87"/>
      <c r="UHE9" s="87"/>
      <c r="UHF9" s="87"/>
      <c r="UHG9" s="87"/>
      <c r="UHH9" s="87"/>
      <c r="UHI9" s="87"/>
      <c r="UHJ9" s="87"/>
      <c r="UHK9" s="87"/>
      <c r="UHL9" s="87"/>
      <c r="UHM9" s="87"/>
      <c r="UHN9" s="87"/>
      <c r="UHO9" s="87"/>
      <c r="UHP9" s="87"/>
      <c r="UHQ9" s="87"/>
      <c r="UHR9" s="87"/>
      <c r="UHS9" s="87"/>
      <c r="UHT9" s="87"/>
      <c r="UHU9" s="87"/>
      <c r="UHV9" s="87"/>
      <c r="UHW9" s="87"/>
      <c r="UHX9" s="87"/>
      <c r="UHY9" s="87"/>
      <c r="UHZ9" s="87"/>
      <c r="UIA9" s="87"/>
      <c r="UIB9" s="87"/>
      <c r="UIC9" s="87"/>
      <c r="UID9" s="87"/>
      <c r="UIE9" s="87"/>
      <c r="UIF9" s="87"/>
      <c r="UIG9" s="87"/>
      <c r="UIH9" s="87"/>
      <c r="UII9" s="87"/>
      <c r="UIJ9" s="87"/>
      <c r="UIK9" s="87"/>
      <c r="UIL9" s="87"/>
      <c r="UIM9" s="87"/>
      <c r="UIN9" s="87"/>
      <c r="UIO9" s="87"/>
      <c r="UIP9" s="87"/>
      <c r="UIQ9" s="87"/>
      <c r="UIR9" s="87"/>
      <c r="UIS9" s="87"/>
      <c r="UIT9" s="87"/>
      <c r="UIU9" s="87"/>
      <c r="UIV9" s="87"/>
      <c r="UIW9" s="87"/>
      <c r="UIX9" s="87"/>
      <c r="UIY9" s="87"/>
      <c r="UIZ9" s="87"/>
      <c r="UJA9" s="87"/>
      <c r="UJB9" s="87"/>
      <c r="UJC9" s="87"/>
      <c r="UJD9" s="87"/>
      <c r="UJE9" s="87"/>
      <c r="UJF9" s="87"/>
      <c r="UJG9" s="87"/>
      <c r="UJH9" s="87"/>
      <c r="UJI9" s="87"/>
      <c r="UJJ9" s="87"/>
      <c r="UJK9" s="87"/>
      <c r="UJL9" s="87"/>
      <c r="UJM9" s="87"/>
      <c r="UJN9" s="87"/>
      <c r="UJO9" s="87"/>
      <c r="UJP9" s="87"/>
      <c r="UJQ9" s="87"/>
      <c r="UJR9" s="87"/>
      <c r="UJS9" s="87"/>
      <c r="UJT9" s="87"/>
      <c r="UJU9" s="87"/>
      <c r="UJV9" s="87"/>
      <c r="UJW9" s="87"/>
      <c r="UJX9" s="87"/>
      <c r="UJY9" s="87"/>
      <c r="UJZ9" s="87"/>
      <c r="UKA9" s="87"/>
      <c r="UKB9" s="87"/>
      <c r="UKC9" s="87"/>
      <c r="UKD9" s="87"/>
      <c r="UKE9" s="87"/>
      <c r="UKF9" s="87"/>
      <c r="UKG9" s="87"/>
      <c r="UKH9" s="87"/>
      <c r="UKI9" s="87"/>
      <c r="UKJ9" s="87"/>
      <c r="UKK9" s="87"/>
      <c r="UKL9" s="87"/>
      <c r="UKM9" s="87"/>
      <c r="UKN9" s="87"/>
      <c r="UKO9" s="87"/>
      <c r="UKP9" s="87"/>
      <c r="UKQ9" s="87"/>
      <c r="UKR9" s="87"/>
      <c r="UKS9" s="87"/>
      <c r="UKT9" s="87"/>
      <c r="UKU9" s="87"/>
      <c r="UKV9" s="87"/>
      <c r="UKW9" s="87"/>
      <c r="UKX9" s="87"/>
      <c r="UKY9" s="87"/>
      <c r="UKZ9" s="87"/>
      <c r="ULA9" s="87"/>
      <c r="ULB9" s="87"/>
      <c r="ULC9" s="87"/>
      <c r="ULD9" s="87"/>
      <c r="ULE9" s="87"/>
      <c r="ULF9" s="87"/>
      <c r="ULG9" s="87"/>
      <c r="ULH9" s="87"/>
      <c r="ULI9" s="87"/>
      <c r="ULJ9" s="87"/>
      <c r="ULK9" s="87"/>
      <c r="ULL9" s="87"/>
      <c r="ULM9" s="87"/>
      <c r="ULN9" s="87"/>
      <c r="ULO9" s="87"/>
      <c r="ULP9" s="87"/>
      <c r="ULQ9" s="87"/>
      <c r="ULR9" s="87"/>
      <c r="ULS9" s="87"/>
      <c r="ULT9" s="87"/>
      <c r="ULU9" s="87"/>
      <c r="ULV9" s="87"/>
      <c r="ULW9" s="87"/>
      <c r="ULX9" s="87"/>
      <c r="ULY9" s="87"/>
      <c r="ULZ9" s="87"/>
      <c r="UMA9" s="87"/>
      <c r="UMB9" s="87"/>
      <c r="UMC9" s="87"/>
      <c r="UMD9" s="87"/>
      <c r="UME9" s="87"/>
      <c r="UMF9" s="87"/>
      <c r="UMG9" s="87"/>
      <c r="UMH9" s="87"/>
      <c r="UMI9" s="87"/>
      <c r="UMJ9" s="87"/>
      <c r="UMK9" s="87"/>
      <c r="UML9" s="87"/>
      <c r="UMM9" s="87"/>
      <c r="UMN9" s="87"/>
      <c r="UMO9" s="87"/>
      <c r="UMP9" s="87"/>
      <c r="UMQ9" s="87"/>
      <c r="UMR9" s="87"/>
      <c r="UMS9" s="87"/>
      <c r="UMT9" s="87"/>
      <c r="UMU9" s="87"/>
      <c r="UMV9" s="87"/>
      <c r="UMW9" s="87"/>
      <c r="UMX9" s="87"/>
      <c r="UMY9" s="87"/>
      <c r="UMZ9" s="87"/>
      <c r="UNA9" s="87"/>
      <c r="UNB9" s="87"/>
      <c r="UNC9" s="87"/>
      <c r="UND9" s="87"/>
      <c r="UNE9" s="87"/>
      <c r="UNF9" s="87"/>
      <c r="UNG9" s="87"/>
      <c r="UNH9" s="87"/>
      <c r="UNI9" s="87"/>
      <c r="UNJ9" s="87"/>
      <c r="UNK9" s="87"/>
      <c r="UNL9" s="87"/>
      <c r="UNM9" s="87"/>
      <c r="UNN9" s="87"/>
      <c r="UNO9" s="87"/>
      <c r="UNP9" s="87"/>
      <c r="UNQ9" s="87"/>
      <c r="UNR9" s="87"/>
      <c r="UNS9" s="87"/>
      <c r="UNT9" s="87"/>
      <c r="UNU9" s="87"/>
      <c r="UNV9" s="87"/>
      <c r="UNW9" s="87"/>
      <c r="UNX9" s="87"/>
      <c r="UNY9" s="87"/>
      <c r="UNZ9" s="87"/>
      <c r="UOA9" s="87"/>
      <c r="UOB9" s="87"/>
      <c r="UOC9" s="87"/>
      <c r="UOD9" s="87"/>
      <c r="UOE9" s="87"/>
      <c r="UOF9" s="87"/>
      <c r="UOG9" s="87"/>
      <c r="UOH9" s="87"/>
      <c r="UOI9" s="87"/>
      <c r="UOJ9" s="87"/>
      <c r="UOK9" s="87"/>
      <c r="UOL9" s="87"/>
      <c r="UOM9" s="87"/>
      <c r="UON9" s="87"/>
      <c r="UOO9" s="87"/>
      <c r="UOP9" s="87"/>
      <c r="UOQ9" s="87"/>
      <c r="UOR9" s="87"/>
      <c r="UOS9" s="87"/>
      <c r="UOT9" s="87"/>
      <c r="UOU9" s="87"/>
      <c r="UOV9" s="87"/>
      <c r="UOW9" s="87"/>
      <c r="UOX9" s="87"/>
      <c r="UOY9" s="87"/>
      <c r="UOZ9" s="87"/>
      <c r="UPA9" s="87"/>
      <c r="UPB9" s="87"/>
      <c r="UPC9" s="87"/>
      <c r="UPD9" s="87"/>
      <c r="UPE9" s="87"/>
      <c r="UPF9" s="87"/>
      <c r="UPG9" s="87"/>
      <c r="UPH9" s="87"/>
      <c r="UPI9" s="87"/>
      <c r="UPJ9" s="87"/>
      <c r="UPK9" s="87"/>
      <c r="UPL9" s="87"/>
      <c r="UPM9" s="87"/>
      <c r="UPN9" s="87"/>
      <c r="UPO9" s="87"/>
      <c r="UPP9" s="87"/>
      <c r="UPQ9" s="87"/>
      <c r="UPR9" s="87"/>
      <c r="UPS9" s="87"/>
      <c r="UPT9" s="87"/>
      <c r="UPU9" s="87"/>
      <c r="UPV9" s="87"/>
      <c r="UPW9" s="87"/>
      <c r="UPX9" s="87"/>
      <c r="UPY9" s="87"/>
      <c r="UPZ9" s="87"/>
      <c r="UQA9" s="87"/>
      <c r="UQB9" s="87"/>
      <c r="UQC9" s="87"/>
      <c r="UQD9" s="87"/>
      <c r="UQE9" s="87"/>
      <c r="UQF9" s="87"/>
      <c r="UQG9" s="87"/>
      <c r="UQH9" s="87"/>
      <c r="UQI9" s="87"/>
      <c r="UQJ9" s="87"/>
      <c r="UQK9" s="87"/>
      <c r="UQL9" s="87"/>
      <c r="UQM9" s="87"/>
      <c r="UQN9" s="87"/>
      <c r="UQO9" s="87"/>
      <c r="UQP9" s="87"/>
      <c r="UQQ9" s="87"/>
      <c r="UQR9" s="87"/>
      <c r="UQS9" s="87"/>
      <c r="UQT9" s="87"/>
      <c r="UQU9" s="87"/>
      <c r="UQV9" s="87"/>
      <c r="UQW9" s="87"/>
      <c r="UQX9" s="87"/>
      <c r="UQY9" s="87"/>
      <c r="UQZ9" s="87"/>
      <c r="URA9" s="87"/>
      <c r="URB9" s="87"/>
      <c r="URC9" s="87"/>
      <c r="URD9" s="87"/>
      <c r="URE9" s="87"/>
      <c r="URF9" s="87"/>
      <c r="URG9" s="87"/>
      <c r="URH9" s="87"/>
      <c r="URI9" s="87"/>
      <c r="URJ9" s="87"/>
      <c r="URK9" s="87"/>
      <c r="URL9" s="87"/>
      <c r="URM9" s="87"/>
      <c r="URN9" s="87"/>
      <c r="URO9" s="87"/>
      <c r="URP9" s="87"/>
      <c r="URQ9" s="87"/>
      <c r="URR9" s="87"/>
      <c r="URS9" s="87"/>
      <c r="URT9" s="87"/>
      <c r="URU9" s="87"/>
      <c r="URV9" s="87"/>
      <c r="URW9" s="87"/>
      <c r="URX9" s="87"/>
      <c r="URY9" s="87"/>
      <c r="URZ9" s="87"/>
      <c r="USA9" s="87"/>
      <c r="USB9" s="87"/>
      <c r="USC9" s="87"/>
      <c r="USD9" s="87"/>
      <c r="USE9" s="87"/>
      <c r="USF9" s="87"/>
      <c r="USG9" s="87"/>
      <c r="USH9" s="87"/>
      <c r="USI9" s="87"/>
      <c r="USJ9" s="87"/>
      <c r="USK9" s="87"/>
      <c r="USL9" s="87"/>
      <c r="USM9" s="87"/>
      <c r="USN9" s="87"/>
      <c r="USO9" s="87"/>
      <c r="USP9" s="87"/>
      <c r="USQ9" s="87"/>
      <c r="USR9" s="87"/>
      <c r="USS9" s="87"/>
      <c r="UST9" s="87"/>
      <c r="USU9" s="87"/>
      <c r="USV9" s="87"/>
      <c r="USW9" s="87"/>
      <c r="USX9" s="87"/>
      <c r="USY9" s="87"/>
      <c r="USZ9" s="87"/>
      <c r="UTA9" s="87"/>
      <c r="UTB9" s="87"/>
      <c r="UTC9" s="87"/>
      <c r="UTD9" s="87"/>
      <c r="UTE9" s="87"/>
      <c r="UTF9" s="87"/>
      <c r="UTG9" s="87"/>
      <c r="UTH9" s="87"/>
      <c r="UTI9" s="87"/>
      <c r="UTJ9" s="87"/>
      <c r="UTK9" s="87"/>
      <c r="UTL9" s="87"/>
      <c r="UTM9" s="87"/>
      <c r="UTN9" s="87"/>
      <c r="UTO9" s="87"/>
      <c r="UTP9" s="87"/>
      <c r="UTQ9" s="87"/>
      <c r="UTR9" s="87"/>
      <c r="UTS9" s="87"/>
      <c r="UTT9" s="87"/>
      <c r="UTU9" s="87"/>
      <c r="UTV9" s="87"/>
      <c r="UTW9" s="87"/>
      <c r="UTX9" s="87"/>
      <c r="UTY9" s="87"/>
      <c r="UTZ9" s="87"/>
      <c r="UUA9" s="87"/>
      <c r="UUB9" s="87"/>
      <c r="UUC9" s="87"/>
      <c r="UUD9" s="87"/>
      <c r="UUE9" s="87"/>
      <c r="UUF9" s="87"/>
      <c r="UUG9" s="87"/>
      <c r="UUH9" s="87"/>
      <c r="UUI9" s="87"/>
      <c r="UUJ9" s="87"/>
      <c r="UUK9" s="87"/>
      <c r="UUL9" s="87"/>
      <c r="UUM9" s="87"/>
      <c r="UUN9" s="87"/>
      <c r="UUO9" s="87"/>
      <c r="UUP9" s="87"/>
      <c r="UUQ9" s="87"/>
      <c r="UUR9" s="87"/>
      <c r="UUS9" s="87"/>
      <c r="UUT9" s="87"/>
      <c r="UUU9" s="87"/>
      <c r="UUV9" s="87"/>
      <c r="UUW9" s="87"/>
      <c r="UUX9" s="87"/>
      <c r="UUY9" s="87"/>
      <c r="UUZ9" s="87"/>
      <c r="UVA9" s="87"/>
      <c r="UVB9" s="87"/>
      <c r="UVC9" s="87"/>
      <c r="UVD9" s="87"/>
      <c r="UVE9" s="87"/>
      <c r="UVF9" s="87"/>
      <c r="UVG9" s="87"/>
      <c r="UVH9" s="87"/>
      <c r="UVI9" s="87"/>
      <c r="UVJ9" s="87"/>
      <c r="UVK9" s="87"/>
      <c r="UVL9" s="87"/>
      <c r="UVM9" s="87"/>
      <c r="UVN9" s="87"/>
      <c r="UVO9" s="87"/>
      <c r="UVP9" s="87"/>
      <c r="UVQ9" s="87"/>
      <c r="UVR9" s="87"/>
      <c r="UVS9" s="87"/>
      <c r="UVT9" s="87"/>
      <c r="UVU9" s="87"/>
      <c r="UVV9" s="87"/>
      <c r="UVW9" s="87"/>
      <c r="UVX9" s="87"/>
      <c r="UVY9" s="87"/>
      <c r="UVZ9" s="87"/>
      <c r="UWA9" s="87"/>
      <c r="UWB9" s="87"/>
      <c r="UWC9" s="87"/>
      <c r="UWD9" s="87"/>
      <c r="UWE9" s="87"/>
      <c r="UWF9" s="87"/>
      <c r="UWG9" s="87"/>
      <c r="UWH9" s="87"/>
      <c r="UWI9" s="87"/>
      <c r="UWJ9" s="87"/>
      <c r="UWK9" s="87"/>
      <c r="UWL9" s="87"/>
      <c r="UWM9" s="87"/>
      <c r="UWN9" s="87"/>
      <c r="UWO9" s="87"/>
      <c r="UWP9" s="87"/>
      <c r="UWQ9" s="87"/>
      <c r="UWR9" s="87"/>
      <c r="UWS9" s="87"/>
      <c r="UWT9" s="87"/>
      <c r="UWU9" s="87"/>
      <c r="UWV9" s="87"/>
      <c r="UWW9" s="87"/>
      <c r="UWX9" s="87"/>
      <c r="UWY9" s="87"/>
      <c r="UWZ9" s="87"/>
      <c r="UXA9" s="87"/>
      <c r="UXB9" s="87"/>
      <c r="UXC9" s="87"/>
      <c r="UXD9" s="87"/>
      <c r="UXE9" s="87"/>
      <c r="UXF9" s="87"/>
      <c r="UXG9" s="87"/>
      <c r="UXH9" s="87"/>
      <c r="UXI9" s="87"/>
      <c r="UXJ9" s="87"/>
      <c r="UXK9" s="87"/>
      <c r="UXL9" s="87"/>
      <c r="UXM9" s="87"/>
      <c r="UXN9" s="87"/>
      <c r="UXO9" s="87"/>
      <c r="UXP9" s="87"/>
      <c r="UXQ9" s="87"/>
      <c r="UXR9" s="87"/>
      <c r="UXS9" s="87"/>
      <c r="UXT9" s="87"/>
      <c r="UXU9" s="87"/>
      <c r="UXV9" s="87"/>
      <c r="UXW9" s="87"/>
      <c r="UXX9" s="87"/>
      <c r="UXY9" s="87"/>
      <c r="UXZ9" s="87"/>
      <c r="UYA9" s="87"/>
      <c r="UYB9" s="87"/>
      <c r="UYC9" s="87"/>
      <c r="UYD9" s="87"/>
      <c r="UYE9" s="87"/>
      <c r="UYF9" s="87"/>
      <c r="UYG9" s="87"/>
      <c r="UYH9" s="87"/>
      <c r="UYI9" s="87"/>
      <c r="UYJ9" s="87"/>
      <c r="UYK9" s="87"/>
      <c r="UYL9" s="87"/>
      <c r="UYM9" s="87"/>
      <c r="UYN9" s="87"/>
      <c r="UYO9" s="87"/>
      <c r="UYP9" s="87"/>
      <c r="UYQ9" s="87"/>
      <c r="UYR9" s="87"/>
      <c r="UYS9" s="87"/>
      <c r="UYT9" s="87"/>
      <c r="UYU9" s="87"/>
      <c r="UYV9" s="87"/>
      <c r="UYW9" s="87"/>
      <c r="UYX9" s="87"/>
      <c r="UYY9" s="87"/>
      <c r="UYZ9" s="87"/>
      <c r="UZA9" s="87"/>
      <c r="UZB9" s="87"/>
      <c r="UZC9" s="87"/>
      <c r="UZD9" s="87"/>
      <c r="UZE9" s="87"/>
      <c r="UZF9" s="87"/>
      <c r="UZG9" s="87"/>
      <c r="UZH9" s="87"/>
      <c r="UZI9" s="87"/>
      <c r="UZJ9" s="87"/>
      <c r="UZK9" s="87"/>
      <c r="UZL9" s="87"/>
      <c r="UZM9" s="87"/>
      <c r="UZN9" s="87"/>
      <c r="UZO9" s="87"/>
      <c r="UZP9" s="87"/>
      <c r="UZQ9" s="87"/>
      <c r="UZR9" s="87"/>
      <c r="UZS9" s="87"/>
      <c r="UZT9" s="87"/>
      <c r="UZU9" s="87"/>
      <c r="UZV9" s="87"/>
      <c r="UZW9" s="87"/>
      <c r="UZX9" s="87"/>
      <c r="UZY9" s="87"/>
      <c r="UZZ9" s="87"/>
      <c r="VAA9" s="87"/>
      <c r="VAB9" s="87"/>
      <c r="VAC9" s="87"/>
      <c r="VAD9" s="87"/>
      <c r="VAE9" s="87"/>
      <c r="VAF9" s="87"/>
      <c r="VAG9" s="87"/>
      <c r="VAH9" s="87"/>
      <c r="VAI9" s="87"/>
      <c r="VAJ9" s="87"/>
      <c r="VAK9" s="87"/>
      <c r="VAL9" s="87"/>
      <c r="VAM9" s="87"/>
      <c r="VAN9" s="87"/>
      <c r="VAO9" s="87"/>
      <c r="VAP9" s="87"/>
      <c r="VAQ9" s="87"/>
      <c r="VAR9" s="87"/>
      <c r="VAS9" s="87"/>
      <c r="VAT9" s="87"/>
      <c r="VAU9" s="87"/>
      <c r="VAV9" s="87"/>
      <c r="VAW9" s="87"/>
      <c r="VAX9" s="87"/>
      <c r="VAY9" s="87"/>
      <c r="VAZ9" s="87"/>
      <c r="VBA9" s="87"/>
      <c r="VBB9" s="87"/>
      <c r="VBC9" s="87"/>
      <c r="VBD9" s="87"/>
      <c r="VBE9" s="87"/>
      <c r="VBF9" s="87"/>
      <c r="VBG9" s="87"/>
      <c r="VBH9" s="87"/>
      <c r="VBI9" s="87"/>
      <c r="VBJ9" s="87"/>
      <c r="VBK9" s="87"/>
      <c r="VBL9" s="87"/>
      <c r="VBM9" s="87"/>
      <c r="VBN9" s="87"/>
      <c r="VBO9" s="87"/>
      <c r="VBP9" s="87"/>
      <c r="VBQ9" s="87"/>
      <c r="VBR9" s="87"/>
      <c r="VBS9" s="87"/>
      <c r="VBT9" s="87"/>
      <c r="VBU9" s="87"/>
      <c r="VBV9" s="87"/>
      <c r="VBW9" s="87"/>
      <c r="VBX9" s="87"/>
      <c r="VBY9" s="87"/>
      <c r="VBZ9" s="87"/>
      <c r="VCA9" s="87"/>
      <c r="VCB9" s="87"/>
      <c r="VCC9" s="87"/>
      <c r="VCD9" s="87"/>
      <c r="VCE9" s="87"/>
      <c r="VCF9" s="87"/>
      <c r="VCG9" s="87"/>
      <c r="VCH9" s="87"/>
      <c r="VCI9" s="87"/>
      <c r="VCJ9" s="87"/>
      <c r="VCK9" s="87"/>
      <c r="VCL9" s="87"/>
      <c r="VCM9" s="87"/>
      <c r="VCN9" s="87"/>
      <c r="VCO9" s="87"/>
      <c r="VCP9" s="87"/>
      <c r="VCQ9" s="87"/>
      <c r="VCR9" s="87"/>
      <c r="VCS9" s="87"/>
      <c r="VCT9" s="87"/>
      <c r="VCU9" s="87"/>
      <c r="VCV9" s="87"/>
      <c r="VCW9" s="87"/>
      <c r="VCX9" s="87"/>
      <c r="VCY9" s="87"/>
      <c r="VCZ9" s="87"/>
      <c r="VDA9" s="87"/>
      <c r="VDB9" s="87"/>
      <c r="VDC9" s="87"/>
      <c r="VDD9" s="87"/>
      <c r="VDE9" s="87"/>
      <c r="VDF9" s="87"/>
      <c r="VDG9" s="87"/>
      <c r="VDH9" s="87"/>
      <c r="VDI9" s="87"/>
      <c r="VDJ9" s="87"/>
      <c r="VDK9" s="87"/>
      <c r="VDL9" s="87"/>
      <c r="VDM9" s="87"/>
      <c r="VDN9" s="87"/>
      <c r="VDO9" s="87"/>
      <c r="VDP9" s="87"/>
      <c r="VDQ9" s="87"/>
      <c r="VDR9" s="87"/>
      <c r="VDS9" s="87"/>
      <c r="VDT9" s="87"/>
      <c r="VDU9" s="87"/>
      <c r="VDV9" s="87"/>
      <c r="VDW9" s="87"/>
      <c r="VDX9" s="87"/>
      <c r="VDY9" s="87"/>
      <c r="VDZ9" s="87"/>
      <c r="VEA9" s="87"/>
      <c r="VEB9" s="87"/>
      <c r="VEC9" s="87"/>
      <c r="VED9" s="87"/>
      <c r="VEE9" s="87"/>
      <c r="VEF9" s="87"/>
      <c r="VEG9" s="87"/>
      <c r="VEH9" s="87"/>
      <c r="VEI9" s="87"/>
      <c r="VEJ9" s="87"/>
      <c r="VEK9" s="87"/>
      <c r="VEL9" s="87"/>
      <c r="VEM9" s="87"/>
      <c r="VEN9" s="87"/>
      <c r="VEO9" s="87"/>
      <c r="VEP9" s="87"/>
      <c r="VEQ9" s="87"/>
      <c r="VER9" s="87"/>
      <c r="VES9" s="87"/>
      <c r="VET9" s="87"/>
      <c r="VEU9" s="87"/>
      <c r="VEV9" s="87"/>
      <c r="VEW9" s="87"/>
      <c r="VEX9" s="87"/>
      <c r="VEY9" s="87"/>
      <c r="VEZ9" s="87"/>
      <c r="VFA9" s="87"/>
      <c r="VFB9" s="87"/>
      <c r="VFC9" s="87"/>
      <c r="VFD9" s="87"/>
      <c r="VFE9" s="87"/>
      <c r="VFF9" s="87"/>
      <c r="VFG9" s="87"/>
      <c r="VFH9" s="87"/>
      <c r="VFI9" s="87"/>
      <c r="VFJ9" s="87"/>
      <c r="VFK9" s="87"/>
      <c r="VFL9" s="87"/>
      <c r="VFM9" s="87"/>
      <c r="VFN9" s="87"/>
      <c r="VFO9" s="87"/>
      <c r="VFP9" s="87"/>
      <c r="VFQ9" s="87"/>
      <c r="VFR9" s="87"/>
      <c r="VFS9" s="87"/>
      <c r="VFT9" s="87"/>
      <c r="VFU9" s="87"/>
      <c r="VFV9" s="87"/>
      <c r="VFW9" s="87"/>
      <c r="VFX9" s="87"/>
      <c r="VFY9" s="87"/>
      <c r="VFZ9" s="87"/>
      <c r="VGA9" s="87"/>
      <c r="VGB9" s="87"/>
      <c r="VGC9" s="87"/>
      <c r="VGD9" s="87"/>
      <c r="VGE9" s="87"/>
      <c r="VGF9" s="87"/>
      <c r="VGG9" s="87"/>
      <c r="VGH9" s="87"/>
      <c r="VGI9" s="87"/>
      <c r="VGJ9" s="87"/>
      <c r="VGK9" s="87"/>
      <c r="VGL9" s="87"/>
      <c r="VGM9" s="87"/>
      <c r="VGN9" s="87"/>
      <c r="VGO9" s="87"/>
      <c r="VGP9" s="87"/>
      <c r="VGQ9" s="87"/>
      <c r="VGR9" s="87"/>
      <c r="VGS9" s="87"/>
      <c r="VGT9" s="87"/>
      <c r="VGU9" s="87"/>
      <c r="VGV9" s="87"/>
      <c r="VGW9" s="87"/>
      <c r="VGX9" s="87"/>
      <c r="VGY9" s="87"/>
      <c r="VGZ9" s="87"/>
      <c r="VHA9" s="87"/>
      <c r="VHB9" s="87"/>
      <c r="VHC9" s="87"/>
      <c r="VHD9" s="87"/>
      <c r="VHE9" s="87"/>
      <c r="VHF9" s="87"/>
      <c r="VHG9" s="87"/>
      <c r="VHH9" s="87"/>
      <c r="VHI9" s="87"/>
      <c r="VHJ9" s="87"/>
      <c r="VHK9" s="87"/>
      <c r="VHL9" s="87"/>
      <c r="VHM9" s="87"/>
      <c r="VHN9" s="87"/>
      <c r="VHO9" s="87"/>
      <c r="VHP9" s="87"/>
      <c r="VHQ9" s="87"/>
      <c r="VHR9" s="87"/>
      <c r="VHS9" s="87"/>
      <c r="VHT9" s="87"/>
      <c r="VHU9" s="87"/>
      <c r="VHV9" s="87"/>
      <c r="VHW9" s="87"/>
      <c r="VHX9" s="87"/>
      <c r="VHY9" s="87"/>
      <c r="VHZ9" s="87"/>
      <c r="VIA9" s="87"/>
      <c r="VIB9" s="87"/>
      <c r="VIC9" s="87"/>
      <c r="VID9" s="87"/>
      <c r="VIE9" s="87"/>
      <c r="VIF9" s="87"/>
      <c r="VIG9" s="87"/>
      <c r="VIH9" s="87"/>
      <c r="VII9" s="87"/>
      <c r="VIJ9" s="87"/>
      <c r="VIK9" s="87"/>
      <c r="VIL9" s="87"/>
      <c r="VIM9" s="87"/>
      <c r="VIN9" s="87"/>
      <c r="VIO9" s="87"/>
      <c r="VIP9" s="87"/>
      <c r="VIQ9" s="87"/>
      <c r="VIR9" s="87"/>
      <c r="VIS9" s="87"/>
      <c r="VIT9" s="87"/>
      <c r="VIU9" s="87"/>
      <c r="VIV9" s="87"/>
      <c r="VIW9" s="87"/>
      <c r="VIX9" s="87"/>
      <c r="VIY9" s="87"/>
      <c r="VIZ9" s="87"/>
      <c r="VJA9" s="87"/>
      <c r="VJB9" s="87"/>
      <c r="VJC9" s="87"/>
      <c r="VJD9" s="87"/>
      <c r="VJE9" s="87"/>
      <c r="VJF9" s="87"/>
      <c r="VJG9" s="87"/>
      <c r="VJH9" s="87"/>
      <c r="VJI9" s="87"/>
      <c r="VJJ9" s="87"/>
      <c r="VJK9" s="87"/>
      <c r="VJL9" s="87"/>
      <c r="VJM9" s="87"/>
      <c r="VJN9" s="87"/>
      <c r="VJO9" s="87"/>
      <c r="VJP9" s="87"/>
      <c r="VJQ9" s="87"/>
      <c r="VJR9" s="87"/>
      <c r="VJS9" s="87"/>
      <c r="VJT9" s="87"/>
      <c r="VJU9" s="87"/>
      <c r="VJV9" s="87"/>
      <c r="VJW9" s="87"/>
      <c r="VJX9" s="87"/>
      <c r="VJY9" s="87"/>
      <c r="VJZ9" s="87"/>
      <c r="VKA9" s="87"/>
      <c r="VKB9" s="87"/>
      <c r="VKC9" s="87"/>
      <c r="VKD9" s="87"/>
      <c r="VKE9" s="87"/>
      <c r="VKF9" s="87"/>
      <c r="VKG9" s="87"/>
      <c r="VKH9" s="87"/>
      <c r="VKI9" s="87"/>
      <c r="VKJ9" s="87"/>
      <c r="VKK9" s="87"/>
      <c r="VKL9" s="87"/>
      <c r="VKM9" s="87"/>
      <c r="VKN9" s="87"/>
      <c r="VKO9" s="87"/>
      <c r="VKP9" s="87"/>
      <c r="VKQ9" s="87"/>
      <c r="VKR9" s="87"/>
      <c r="VKS9" s="87"/>
      <c r="VKT9" s="87"/>
      <c r="VKU9" s="87"/>
      <c r="VKV9" s="87"/>
      <c r="VKW9" s="87"/>
      <c r="VKX9" s="87"/>
      <c r="VKY9" s="87"/>
      <c r="VKZ9" s="87"/>
      <c r="VLA9" s="87"/>
      <c r="VLB9" s="87"/>
      <c r="VLC9" s="87"/>
      <c r="VLD9" s="87"/>
      <c r="VLE9" s="87"/>
      <c r="VLF9" s="87"/>
      <c r="VLG9" s="87"/>
      <c r="VLH9" s="87"/>
      <c r="VLI9" s="87"/>
      <c r="VLJ9" s="87"/>
      <c r="VLK9" s="87"/>
      <c r="VLL9" s="87"/>
      <c r="VLM9" s="87"/>
      <c r="VLN9" s="87"/>
      <c r="VLO9" s="87"/>
      <c r="VLP9" s="87"/>
      <c r="VLQ9" s="87"/>
      <c r="VLR9" s="87"/>
      <c r="VLS9" s="87"/>
      <c r="VLT9" s="87"/>
      <c r="VLU9" s="87"/>
      <c r="VLV9" s="87"/>
      <c r="VLW9" s="87"/>
      <c r="VLX9" s="87"/>
      <c r="VLY9" s="87"/>
      <c r="VLZ9" s="87"/>
      <c r="VMA9" s="87"/>
      <c r="VMB9" s="87"/>
      <c r="VMC9" s="87"/>
      <c r="VMD9" s="87"/>
      <c r="VME9" s="87"/>
      <c r="VMF9" s="87"/>
      <c r="VMG9" s="87"/>
      <c r="VMH9" s="87"/>
      <c r="VMI9" s="87"/>
      <c r="VMJ9" s="87"/>
      <c r="VMK9" s="87"/>
      <c r="VML9" s="87"/>
      <c r="VMM9" s="87"/>
      <c r="VMN9" s="87"/>
      <c r="VMO9" s="87"/>
      <c r="VMP9" s="87"/>
      <c r="VMQ9" s="87"/>
      <c r="VMR9" s="87"/>
      <c r="VMS9" s="87"/>
      <c r="VMT9" s="87"/>
      <c r="VMU9" s="87"/>
      <c r="VMV9" s="87"/>
      <c r="VMW9" s="87"/>
      <c r="VMX9" s="87"/>
      <c r="VMY9" s="87"/>
      <c r="VMZ9" s="87"/>
      <c r="VNA9" s="87"/>
      <c r="VNB9" s="87"/>
      <c r="VNC9" s="87"/>
      <c r="VND9" s="87"/>
      <c r="VNE9" s="87"/>
      <c r="VNF9" s="87"/>
      <c r="VNG9" s="87"/>
      <c r="VNH9" s="87"/>
      <c r="VNI9" s="87"/>
      <c r="VNJ9" s="87"/>
      <c r="VNK9" s="87"/>
      <c r="VNL9" s="87"/>
      <c r="VNM9" s="87"/>
      <c r="VNN9" s="87"/>
      <c r="VNO9" s="87"/>
      <c r="VNP9" s="87"/>
      <c r="VNQ9" s="87"/>
      <c r="VNR9" s="87"/>
      <c r="VNS9" s="87"/>
      <c r="VNT9" s="87"/>
      <c r="VNU9" s="87"/>
      <c r="VNV9" s="87"/>
      <c r="VNW9" s="87"/>
      <c r="VNX9" s="87"/>
      <c r="VNY9" s="87"/>
      <c r="VNZ9" s="87"/>
      <c r="VOA9" s="87"/>
      <c r="VOB9" s="87"/>
      <c r="VOC9" s="87"/>
      <c r="VOD9" s="87"/>
      <c r="VOE9" s="87"/>
      <c r="VOF9" s="87"/>
      <c r="VOG9" s="87"/>
      <c r="VOH9" s="87"/>
      <c r="VOI9" s="87"/>
      <c r="VOJ9" s="87"/>
      <c r="VOK9" s="87"/>
      <c r="VOL9" s="87"/>
      <c r="VOM9" s="87"/>
      <c r="VON9" s="87"/>
      <c r="VOO9" s="87"/>
      <c r="VOP9" s="87"/>
      <c r="VOQ9" s="87"/>
      <c r="VOR9" s="87"/>
      <c r="VOS9" s="87"/>
      <c r="VOT9" s="87"/>
      <c r="VOU9" s="87"/>
      <c r="VOV9" s="87"/>
      <c r="VOW9" s="87"/>
      <c r="VOX9" s="87"/>
      <c r="VOY9" s="87"/>
      <c r="VOZ9" s="87"/>
      <c r="VPA9" s="87"/>
      <c r="VPB9" s="87"/>
      <c r="VPC9" s="87"/>
      <c r="VPD9" s="87"/>
      <c r="VPE9" s="87"/>
      <c r="VPF9" s="87"/>
      <c r="VPG9" s="87"/>
      <c r="VPH9" s="87"/>
      <c r="VPI9" s="87"/>
      <c r="VPJ9" s="87"/>
      <c r="VPK9" s="87"/>
      <c r="VPL9" s="87"/>
      <c r="VPM9" s="87"/>
      <c r="VPN9" s="87"/>
      <c r="VPO9" s="87"/>
      <c r="VPP9" s="87"/>
      <c r="VPQ9" s="87"/>
      <c r="VPR9" s="87"/>
      <c r="VPS9" s="87"/>
      <c r="VPT9" s="87"/>
      <c r="VPU9" s="87"/>
      <c r="VPV9" s="87"/>
      <c r="VPW9" s="87"/>
      <c r="VPX9" s="87"/>
      <c r="VPY9" s="87"/>
      <c r="VPZ9" s="87"/>
      <c r="VQA9" s="87"/>
      <c r="VQB9" s="87"/>
      <c r="VQC9" s="87"/>
      <c r="VQD9" s="87"/>
      <c r="VQE9" s="87"/>
      <c r="VQF9" s="87"/>
      <c r="VQG9" s="87"/>
      <c r="VQH9" s="87"/>
      <c r="VQI9" s="87"/>
      <c r="VQJ9" s="87"/>
      <c r="VQK9" s="87"/>
      <c r="VQL9" s="87"/>
      <c r="VQM9" s="87"/>
      <c r="VQN9" s="87"/>
      <c r="VQO9" s="87"/>
      <c r="VQP9" s="87"/>
      <c r="VQQ9" s="87"/>
      <c r="VQR9" s="87"/>
      <c r="VQS9" s="87"/>
      <c r="VQT9" s="87"/>
      <c r="VQU9" s="87"/>
      <c r="VQV9" s="87"/>
      <c r="VQW9" s="87"/>
      <c r="VQX9" s="87"/>
      <c r="VQY9" s="87"/>
      <c r="VQZ9" s="87"/>
      <c r="VRA9" s="87"/>
      <c r="VRB9" s="87"/>
      <c r="VRC9" s="87"/>
      <c r="VRD9" s="87"/>
      <c r="VRE9" s="87"/>
      <c r="VRF9" s="87"/>
      <c r="VRG9" s="87"/>
      <c r="VRH9" s="87"/>
      <c r="VRI9" s="87"/>
      <c r="VRJ9" s="87"/>
      <c r="VRK9" s="87"/>
      <c r="VRL9" s="87"/>
      <c r="VRM9" s="87"/>
      <c r="VRN9" s="87"/>
      <c r="VRO9" s="87"/>
      <c r="VRP9" s="87"/>
      <c r="VRQ9" s="87"/>
      <c r="VRR9" s="87"/>
      <c r="VRS9" s="87"/>
      <c r="VRT9" s="87"/>
      <c r="VRU9" s="87"/>
      <c r="VRV9" s="87"/>
      <c r="VRW9" s="87"/>
      <c r="VRX9" s="87"/>
      <c r="VRY9" s="87"/>
      <c r="VRZ9" s="87"/>
      <c r="VSA9" s="87"/>
      <c r="VSB9" s="87"/>
      <c r="VSC9" s="87"/>
      <c r="VSD9" s="87"/>
      <c r="VSE9" s="87"/>
      <c r="VSF9" s="87"/>
      <c r="VSG9" s="87"/>
      <c r="VSH9" s="87"/>
      <c r="VSI9" s="87"/>
      <c r="VSJ9" s="87"/>
      <c r="VSK9" s="87"/>
      <c r="VSL9" s="87"/>
      <c r="VSM9" s="87"/>
      <c r="VSN9" s="87"/>
      <c r="VSO9" s="87"/>
      <c r="VSP9" s="87"/>
      <c r="VSQ9" s="87"/>
      <c r="VSR9" s="87"/>
      <c r="VSS9" s="87"/>
      <c r="VST9" s="87"/>
      <c r="VSU9" s="87"/>
      <c r="VSV9" s="87"/>
      <c r="VSW9" s="87"/>
      <c r="VSX9" s="87"/>
      <c r="VSY9" s="87"/>
      <c r="VSZ9" s="87"/>
      <c r="VTA9" s="87"/>
      <c r="VTB9" s="87"/>
      <c r="VTC9" s="87"/>
      <c r="VTD9" s="87"/>
      <c r="VTE9" s="87"/>
      <c r="VTF9" s="87"/>
      <c r="VTG9" s="87"/>
      <c r="VTH9" s="87"/>
      <c r="VTI9" s="87"/>
      <c r="VTJ9" s="87"/>
      <c r="VTK9" s="87"/>
      <c r="VTL9" s="87"/>
      <c r="VTM9" s="87"/>
      <c r="VTN9" s="87"/>
      <c r="VTO9" s="87"/>
      <c r="VTP9" s="87"/>
      <c r="VTQ9" s="87"/>
      <c r="VTR9" s="87"/>
      <c r="VTS9" s="87"/>
      <c r="VTT9" s="87"/>
      <c r="VTU9" s="87"/>
      <c r="VTV9" s="87"/>
      <c r="VTW9" s="87"/>
      <c r="VTX9" s="87"/>
      <c r="VTY9" s="87"/>
      <c r="VTZ9" s="87"/>
      <c r="VUA9" s="87"/>
      <c r="VUB9" s="87"/>
      <c r="VUC9" s="87"/>
      <c r="VUD9" s="87"/>
      <c r="VUE9" s="87"/>
      <c r="VUF9" s="87"/>
      <c r="VUG9" s="87"/>
      <c r="VUH9" s="87"/>
      <c r="VUI9" s="87"/>
      <c r="VUJ9" s="87"/>
      <c r="VUK9" s="87"/>
      <c r="VUL9" s="87"/>
      <c r="VUM9" s="87"/>
      <c r="VUN9" s="87"/>
      <c r="VUO9" s="87"/>
      <c r="VUP9" s="87"/>
      <c r="VUQ9" s="87"/>
      <c r="VUR9" s="87"/>
      <c r="VUS9" s="87"/>
      <c r="VUT9" s="87"/>
      <c r="VUU9" s="87"/>
      <c r="VUV9" s="87"/>
      <c r="VUW9" s="87"/>
      <c r="VUX9" s="87"/>
      <c r="VUY9" s="87"/>
      <c r="VUZ9" s="87"/>
      <c r="VVA9" s="87"/>
      <c r="VVB9" s="87"/>
      <c r="VVC9" s="87"/>
      <c r="VVD9" s="87"/>
      <c r="VVE9" s="87"/>
      <c r="VVF9" s="87"/>
      <c r="VVG9" s="87"/>
      <c r="VVH9" s="87"/>
      <c r="VVI9" s="87"/>
      <c r="VVJ9" s="87"/>
      <c r="VVK9" s="87"/>
      <c r="VVL9" s="87"/>
      <c r="VVM9" s="87"/>
      <c r="VVN9" s="87"/>
      <c r="VVO9" s="87"/>
      <c r="VVP9" s="87"/>
      <c r="VVQ9" s="87"/>
      <c r="VVR9" s="87"/>
      <c r="VVS9" s="87"/>
      <c r="VVT9" s="87"/>
      <c r="VVU9" s="87"/>
      <c r="VVV9" s="87"/>
      <c r="VVW9" s="87"/>
      <c r="VVX9" s="87"/>
      <c r="VVY9" s="87"/>
      <c r="VVZ9" s="87"/>
      <c r="VWA9" s="87"/>
      <c r="VWB9" s="87"/>
      <c r="VWC9" s="87"/>
      <c r="VWD9" s="87"/>
      <c r="VWE9" s="87"/>
      <c r="VWF9" s="87"/>
      <c r="VWG9" s="87"/>
      <c r="VWH9" s="87"/>
      <c r="VWI9" s="87"/>
      <c r="VWJ9" s="87"/>
      <c r="VWK9" s="87"/>
      <c r="VWL9" s="87"/>
      <c r="VWM9" s="87"/>
      <c r="VWN9" s="87"/>
      <c r="VWO9" s="87"/>
      <c r="VWP9" s="87"/>
      <c r="VWQ9" s="87"/>
      <c r="VWR9" s="87"/>
      <c r="VWS9" s="87"/>
      <c r="VWT9" s="87"/>
      <c r="VWU9" s="87"/>
      <c r="VWV9" s="87"/>
      <c r="VWW9" s="87"/>
      <c r="VWX9" s="87"/>
      <c r="VWY9" s="87"/>
      <c r="VWZ9" s="87"/>
      <c r="VXA9" s="87"/>
      <c r="VXB9" s="87"/>
      <c r="VXC9" s="87"/>
      <c r="VXD9" s="87"/>
      <c r="VXE9" s="87"/>
      <c r="VXF9" s="87"/>
      <c r="VXG9" s="87"/>
      <c r="VXH9" s="87"/>
      <c r="VXI9" s="87"/>
      <c r="VXJ9" s="87"/>
      <c r="VXK9" s="87"/>
      <c r="VXL9" s="87"/>
      <c r="VXM9" s="87"/>
      <c r="VXN9" s="87"/>
      <c r="VXO9" s="87"/>
      <c r="VXP9" s="87"/>
      <c r="VXQ9" s="87"/>
      <c r="VXR9" s="87"/>
      <c r="VXS9" s="87"/>
      <c r="VXT9" s="87"/>
      <c r="VXU9" s="87"/>
      <c r="VXV9" s="87"/>
      <c r="VXW9" s="87"/>
      <c r="VXX9" s="87"/>
      <c r="VXY9" s="87"/>
      <c r="VXZ9" s="87"/>
      <c r="VYA9" s="87"/>
      <c r="VYB9" s="87"/>
      <c r="VYC9" s="87"/>
      <c r="VYD9" s="87"/>
      <c r="VYE9" s="87"/>
      <c r="VYF9" s="87"/>
      <c r="VYG9" s="87"/>
      <c r="VYH9" s="87"/>
      <c r="VYI9" s="87"/>
      <c r="VYJ9" s="87"/>
      <c r="VYK9" s="87"/>
      <c r="VYL9" s="87"/>
      <c r="VYM9" s="87"/>
      <c r="VYN9" s="87"/>
      <c r="VYO9" s="87"/>
      <c r="VYP9" s="87"/>
      <c r="VYQ9" s="87"/>
      <c r="VYR9" s="87"/>
      <c r="VYS9" s="87"/>
      <c r="VYT9" s="87"/>
      <c r="VYU9" s="87"/>
      <c r="VYV9" s="87"/>
      <c r="VYW9" s="87"/>
      <c r="VYX9" s="87"/>
      <c r="VYY9" s="87"/>
      <c r="VYZ9" s="87"/>
      <c r="VZA9" s="87"/>
      <c r="VZB9" s="87"/>
      <c r="VZC9" s="87"/>
      <c r="VZD9" s="87"/>
      <c r="VZE9" s="87"/>
      <c r="VZF9" s="87"/>
      <c r="VZG9" s="87"/>
      <c r="VZH9" s="87"/>
      <c r="VZI9" s="87"/>
      <c r="VZJ9" s="87"/>
      <c r="VZK9" s="87"/>
      <c r="VZL9" s="87"/>
      <c r="VZM9" s="87"/>
      <c r="VZN9" s="87"/>
      <c r="VZO9" s="87"/>
      <c r="VZP9" s="87"/>
      <c r="VZQ9" s="87"/>
      <c r="VZR9" s="87"/>
      <c r="VZS9" s="87"/>
      <c r="VZT9" s="87"/>
      <c r="VZU9" s="87"/>
      <c r="VZV9" s="87"/>
      <c r="VZW9" s="87"/>
      <c r="VZX9" s="87"/>
      <c r="VZY9" s="87"/>
      <c r="VZZ9" s="87"/>
      <c r="WAA9" s="87"/>
      <c r="WAB9" s="87"/>
      <c r="WAC9" s="87"/>
      <c r="WAD9" s="87"/>
      <c r="WAE9" s="87"/>
      <c r="WAF9" s="87"/>
      <c r="WAG9" s="87"/>
      <c r="WAH9" s="87"/>
      <c r="WAI9" s="87"/>
      <c r="WAJ9" s="87"/>
      <c r="WAK9" s="87"/>
      <c r="WAL9" s="87"/>
      <c r="WAM9" s="87"/>
      <c r="WAN9" s="87"/>
      <c r="WAO9" s="87"/>
      <c r="WAP9" s="87"/>
      <c r="WAQ9" s="87"/>
      <c r="WAR9" s="87"/>
      <c r="WAS9" s="87"/>
      <c r="WAT9" s="87"/>
      <c r="WAU9" s="87"/>
      <c r="WAV9" s="87"/>
      <c r="WAW9" s="87"/>
      <c r="WAX9" s="87"/>
      <c r="WAY9" s="87"/>
      <c r="WAZ9" s="87"/>
      <c r="WBA9" s="87"/>
      <c r="WBB9" s="87"/>
      <c r="WBC9" s="87"/>
      <c r="WBD9" s="87"/>
      <c r="WBE9" s="87"/>
      <c r="WBF9" s="87"/>
      <c r="WBG9" s="87"/>
      <c r="WBH9" s="87"/>
      <c r="WBI9" s="87"/>
      <c r="WBJ9" s="87"/>
      <c r="WBK9" s="87"/>
      <c r="WBL9" s="87"/>
      <c r="WBM9" s="87"/>
      <c r="WBN9" s="87"/>
      <c r="WBO9" s="87"/>
      <c r="WBP9" s="87"/>
      <c r="WBQ9" s="87"/>
      <c r="WBR9" s="87"/>
      <c r="WBS9" s="87"/>
      <c r="WBT9" s="87"/>
      <c r="WBU9" s="87"/>
      <c r="WBV9" s="87"/>
      <c r="WBW9" s="87"/>
      <c r="WBX9" s="87"/>
      <c r="WBY9" s="87"/>
      <c r="WBZ9" s="87"/>
      <c r="WCA9" s="87"/>
      <c r="WCB9" s="87"/>
      <c r="WCC9" s="87"/>
      <c r="WCD9" s="87"/>
      <c r="WCE9" s="87"/>
      <c r="WCF9" s="87"/>
      <c r="WCG9" s="87"/>
      <c r="WCH9" s="87"/>
      <c r="WCI9" s="87"/>
      <c r="WCJ9" s="87"/>
      <c r="WCK9" s="87"/>
      <c r="WCL9" s="87"/>
      <c r="WCM9" s="87"/>
      <c r="WCN9" s="87"/>
      <c r="WCO9" s="87"/>
      <c r="WCP9" s="87"/>
      <c r="WCQ9" s="87"/>
      <c r="WCR9" s="87"/>
      <c r="WCS9" s="87"/>
      <c r="WCT9" s="87"/>
      <c r="WCU9" s="87"/>
      <c r="WCV9" s="87"/>
      <c r="WCW9" s="87"/>
      <c r="WCX9" s="87"/>
      <c r="WCY9" s="87"/>
      <c r="WCZ9" s="87"/>
      <c r="WDA9" s="87"/>
      <c r="WDB9" s="87"/>
      <c r="WDC9" s="87"/>
      <c r="WDD9" s="87"/>
      <c r="WDE9" s="87"/>
      <c r="WDF9" s="87"/>
      <c r="WDG9" s="87"/>
      <c r="WDH9" s="87"/>
      <c r="WDI9" s="87"/>
      <c r="WDJ9" s="87"/>
      <c r="WDK9" s="87"/>
      <c r="WDL9" s="87"/>
      <c r="WDM9" s="87"/>
      <c r="WDN9" s="87"/>
      <c r="WDO9" s="87"/>
      <c r="WDP9" s="87"/>
      <c r="WDQ9" s="87"/>
      <c r="WDR9" s="87"/>
      <c r="WDS9" s="87"/>
      <c r="WDT9" s="87"/>
      <c r="WDU9" s="87"/>
      <c r="WDV9" s="87"/>
      <c r="WDW9" s="87"/>
      <c r="WDX9" s="87"/>
      <c r="WDY9" s="87"/>
      <c r="WDZ9" s="87"/>
      <c r="WEA9" s="87"/>
      <c r="WEB9" s="87"/>
      <c r="WEC9" s="87"/>
      <c r="WED9" s="87"/>
      <c r="WEE9" s="87"/>
      <c r="WEF9" s="87"/>
      <c r="WEG9" s="87"/>
      <c r="WEH9" s="87"/>
      <c r="WEI9" s="87"/>
      <c r="WEJ9" s="87"/>
      <c r="WEK9" s="87"/>
      <c r="WEL9" s="87"/>
      <c r="WEM9" s="87"/>
      <c r="WEN9" s="87"/>
      <c r="WEO9" s="87"/>
      <c r="WEP9" s="87"/>
      <c r="WEQ9" s="87"/>
      <c r="WER9" s="87"/>
      <c r="WES9" s="87"/>
      <c r="WET9" s="87"/>
      <c r="WEU9" s="87"/>
      <c r="WEV9" s="87"/>
      <c r="WEW9" s="87"/>
      <c r="WEX9" s="87"/>
      <c r="WEY9" s="87"/>
      <c r="WEZ9" s="87"/>
      <c r="WFA9" s="87"/>
      <c r="WFB9" s="87"/>
      <c r="WFC9" s="87"/>
      <c r="WFD9" s="87"/>
      <c r="WFE9" s="87"/>
      <c r="WFF9" s="87"/>
      <c r="WFG9" s="87"/>
      <c r="WFH9" s="87"/>
      <c r="WFI9" s="87"/>
      <c r="WFJ9" s="87"/>
      <c r="WFK9" s="87"/>
      <c r="WFL9" s="87"/>
      <c r="WFM9" s="87"/>
      <c r="WFN9" s="87"/>
      <c r="WFO9" s="87"/>
      <c r="WFP9" s="87"/>
      <c r="WFQ9" s="87"/>
      <c r="WFR9" s="87"/>
      <c r="WFS9" s="87"/>
      <c r="WFT9" s="87"/>
      <c r="WFU9" s="87"/>
      <c r="WFV9" s="87"/>
      <c r="WFW9" s="87"/>
      <c r="WFX9" s="87"/>
      <c r="WFY9" s="87"/>
      <c r="WFZ9" s="87"/>
      <c r="WGA9" s="87"/>
      <c r="WGB9" s="87"/>
      <c r="WGC9" s="87"/>
      <c r="WGD9" s="87"/>
      <c r="WGE9" s="87"/>
      <c r="WGF9" s="87"/>
      <c r="WGG9" s="87"/>
      <c r="WGH9" s="87"/>
      <c r="WGI9" s="87"/>
      <c r="WGJ9" s="87"/>
      <c r="WGK9" s="87"/>
      <c r="WGL9" s="87"/>
      <c r="WGM9" s="87"/>
      <c r="WGN9" s="87"/>
      <c r="WGO9" s="87"/>
      <c r="WGP9" s="87"/>
      <c r="WGQ9" s="87"/>
      <c r="WGR9" s="87"/>
      <c r="WGS9" s="87"/>
      <c r="WGT9" s="87"/>
      <c r="WGU9" s="87"/>
      <c r="WGV9" s="87"/>
      <c r="WGW9" s="87"/>
      <c r="WGX9" s="87"/>
      <c r="WGY9" s="87"/>
      <c r="WGZ9" s="87"/>
      <c r="WHA9" s="87"/>
      <c r="WHB9" s="87"/>
      <c r="WHC9" s="87"/>
      <c r="WHD9" s="87"/>
      <c r="WHE9" s="87"/>
      <c r="WHF9" s="87"/>
      <c r="WHG9" s="87"/>
      <c r="WHH9" s="87"/>
      <c r="WHI9" s="87"/>
      <c r="WHJ9" s="87"/>
      <c r="WHK9" s="87"/>
      <c r="WHL9" s="87"/>
      <c r="WHM9" s="87"/>
      <c r="WHN9" s="87"/>
      <c r="WHO9" s="87"/>
      <c r="WHP9" s="87"/>
      <c r="WHQ9" s="87"/>
      <c r="WHR9" s="87"/>
      <c r="WHS9" s="87"/>
      <c r="WHT9" s="87"/>
      <c r="WHU9" s="87"/>
      <c r="WHV9" s="87"/>
      <c r="WHW9" s="87"/>
      <c r="WHX9" s="87"/>
      <c r="WHY9" s="87"/>
      <c r="WHZ9" s="87"/>
      <c r="WIA9" s="87"/>
      <c r="WIB9" s="87"/>
      <c r="WIC9" s="87"/>
      <c r="WID9" s="87"/>
      <c r="WIE9" s="87"/>
      <c r="WIF9" s="87"/>
      <c r="WIG9" s="87"/>
      <c r="WIH9" s="87"/>
      <c r="WII9" s="87"/>
      <c r="WIJ9" s="87"/>
      <c r="WIK9" s="87"/>
      <c r="WIL9" s="87"/>
      <c r="WIM9" s="87"/>
      <c r="WIN9" s="87"/>
      <c r="WIO9" s="87"/>
      <c r="WIP9" s="87"/>
      <c r="WIQ9" s="87"/>
      <c r="WIR9" s="87"/>
      <c r="WIS9" s="87"/>
      <c r="WIT9" s="87"/>
      <c r="WIU9" s="87"/>
      <c r="WIV9" s="87"/>
      <c r="WIW9" s="87"/>
      <c r="WIX9" s="87"/>
      <c r="WIY9" s="87"/>
      <c r="WIZ9" s="87"/>
      <c r="WJA9" s="87"/>
      <c r="WJB9" s="87"/>
      <c r="WJC9" s="87"/>
      <c r="WJD9" s="87"/>
      <c r="WJE9" s="87"/>
      <c r="WJF9" s="87"/>
      <c r="WJG9" s="87"/>
      <c r="WJH9" s="87"/>
      <c r="WJI9" s="87"/>
      <c r="WJJ9" s="87"/>
      <c r="WJK9" s="87"/>
      <c r="WJL9" s="87"/>
      <c r="WJM9" s="87"/>
      <c r="WJN9" s="87"/>
      <c r="WJO9" s="87"/>
      <c r="WJP9" s="87"/>
      <c r="WJQ9" s="87"/>
      <c r="WJR9" s="87"/>
      <c r="WJS9" s="87"/>
      <c r="WJT9" s="87"/>
      <c r="WJU9" s="87"/>
      <c r="WJV9" s="87"/>
      <c r="WJW9" s="87"/>
      <c r="WJX9" s="87"/>
      <c r="WJY9" s="87"/>
      <c r="WJZ9" s="87"/>
      <c r="WKA9" s="87"/>
      <c r="WKB9" s="87"/>
      <c r="WKC9" s="87"/>
      <c r="WKD9" s="87"/>
      <c r="WKE9" s="87"/>
      <c r="WKF9" s="87"/>
      <c r="WKG9" s="87"/>
      <c r="WKH9" s="87"/>
      <c r="WKI9" s="87"/>
      <c r="WKJ9" s="87"/>
      <c r="WKK9" s="87"/>
      <c r="WKL9" s="87"/>
      <c r="WKM9" s="87"/>
      <c r="WKN9" s="87"/>
      <c r="WKO9" s="87"/>
      <c r="WKP9" s="87"/>
      <c r="WKQ9" s="87"/>
      <c r="WKR9" s="87"/>
      <c r="WKS9" s="87"/>
      <c r="WKT9" s="87"/>
      <c r="WKU9" s="87"/>
      <c r="WKV9" s="87"/>
      <c r="WKW9" s="87"/>
      <c r="WKX9" s="87"/>
      <c r="WKY9" s="87"/>
      <c r="WKZ9" s="87"/>
      <c r="WLA9" s="87"/>
      <c r="WLB9" s="87"/>
      <c r="WLC9" s="87"/>
      <c r="WLD9" s="87"/>
      <c r="WLE9" s="87"/>
      <c r="WLF9" s="87"/>
      <c r="WLG9" s="87"/>
      <c r="WLH9" s="87"/>
      <c r="WLI9" s="87"/>
      <c r="WLJ9" s="87"/>
      <c r="WLK9" s="87"/>
      <c r="WLL9" s="87"/>
      <c r="WLM9" s="87"/>
      <c r="WLN9" s="87"/>
      <c r="WLO9" s="87"/>
      <c r="WLP9" s="87"/>
      <c r="WLQ9" s="87"/>
      <c r="WLR9" s="87"/>
      <c r="WLS9" s="87"/>
      <c r="WLT9" s="87"/>
      <c r="WLU9" s="87"/>
      <c r="WLV9" s="87"/>
      <c r="WLW9" s="87"/>
      <c r="WLX9" s="87"/>
      <c r="WLY9" s="87"/>
      <c r="WLZ9" s="87"/>
      <c r="WMA9" s="87"/>
      <c r="WMB9" s="87"/>
      <c r="WMC9" s="87"/>
      <c r="WMD9" s="87"/>
      <c r="WME9" s="87"/>
      <c r="WMF9" s="87"/>
      <c r="WMG9" s="87"/>
      <c r="WMH9" s="87"/>
      <c r="WMI9" s="87"/>
      <c r="WMJ9" s="87"/>
      <c r="WMK9" s="87"/>
      <c r="WML9" s="87"/>
      <c r="WMM9" s="87"/>
      <c r="WMN9" s="87"/>
      <c r="WMO9" s="87"/>
      <c r="WMP9" s="87"/>
      <c r="WMQ9" s="87"/>
      <c r="WMR9" s="87"/>
      <c r="WMS9" s="87"/>
      <c r="WMT9" s="87"/>
      <c r="WMU9" s="87"/>
      <c r="WMV9" s="87"/>
      <c r="WMW9" s="87"/>
      <c r="WMX9" s="87"/>
      <c r="WMY9" s="87"/>
      <c r="WMZ9" s="87"/>
      <c r="WNA9" s="87"/>
      <c r="WNB9" s="87"/>
      <c r="WNC9" s="87"/>
      <c r="WND9" s="87"/>
      <c r="WNE9" s="87"/>
      <c r="WNF9" s="87"/>
      <c r="WNG9" s="87"/>
      <c r="WNH9" s="87"/>
      <c r="WNI9" s="87"/>
      <c r="WNJ9" s="87"/>
      <c r="WNK9" s="87"/>
      <c r="WNL9" s="87"/>
      <c r="WNM9" s="87"/>
      <c r="WNN9" s="87"/>
      <c r="WNO9" s="87"/>
      <c r="WNP9" s="87"/>
      <c r="WNQ9" s="87"/>
      <c r="WNR9" s="87"/>
      <c r="WNS9" s="87"/>
      <c r="WNT9" s="87"/>
      <c r="WNU9" s="87"/>
      <c r="WNV9" s="87"/>
      <c r="WNW9" s="87"/>
      <c r="WNX9" s="87"/>
      <c r="WNY9" s="87"/>
      <c r="WNZ9" s="87"/>
      <c r="WOA9" s="87"/>
      <c r="WOB9" s="87"/>
      <c r="WOC9" s="87"/>
      <c r="WOD9" s="87"/>
      <c r="WOE9" s="87"/>
      <c r="WOF9" s="87"/>
      <c r="WOG9" s="87"/>
      <c r="WOH9" s="87"/>
      <c r="WOI9" s="87"/>
      <c r="WOJ9" s="87"/>
      <c r="WOK9" s="87"/>
      <c r="WOL9" s="87"/>
      <c r="WOM9" s="87"/>
      <c r="WON9" s="87"/>
      <c r="WOO9" s="87"/>
      <c r="WOP9" s="87"/>
      <c r="WOQ9" s="87"/>
      <c r="WOR9" s="87"/>
      <c r="WOS9" s="87"/>
      <c r="WOT9" s="87"/>
      <c r="WOU9" s="87"/>
      <c r="WOV9" s="87"/>
      <c r="WOW9" s="87"/>
      <c r="WOX9" s="87"/>
      <c r="WOY9" s="87"/>
      <c r="WOZ9" s="87"/>
      <c r="WPA9" s="87"/>
      <c r="WPB9" s="87"/>
      <c r="WPC9" s="87"/>
      <c r="WPD9" s="87"/>
      <c r="WPE9" s="87"/>
      <c r="WPF9" s="87"/>
      <c r="WPG9" s="87"/>
      <c r="WPH9" s="87"/>
      <c r="WPI9" s="87"/>
      <c r="WPJ9" s="87"/>
      <c r="WPK9" s="87"/>
      <c r="WPL9" s="87"/>
      <c r="WPM9" s="87"/>
      <c r="WPN9" s="87"/>
      <c r="WPO9" s="87"/>
      <c r="WPP9" s="87"/>
      <c r="WPQ9" s="87"/>
      <c r="WPR9" s="87"/>
      <c r="WPS9" s="87"/>
      <c r="WPT9" s="87"/>
      <c r="WPU9" s="87"/>
      <c r="WPV9" s="87"/>
      <c r="WPW9" s="87"/>
      <c r="WPX9" s="87"/>
      <c r="WPY9" s="87"/>
      <c r="WPZ9" s="87"/>
      <c r="WQA9" s="87"/>
      <c r="WQB9" s="87"/>
      <c r="WQC9" s="87"/>
      <c r="WQD9" s="87"/>
      <c r="WQE9" s="87"/>
      <c r="WQF9" s="87"/>
      <c r="WQG9" s="87"/>
      <c r="WQH9" s="87"/>
      <c r="WQI9" s="87"/>
      <c r="WQJ9" s="87"/>
      <c r="WQK9" s="87"/>
      <c r="WQL9" s="87"/>
      <c r="WQM9" s="87"/>
      <c r="WQN9" s="87"/>
      <c r="WQO9" s="87"/>
      <c r="WQP9" s="87"/>
      <c r="WQQ9" s="87"/>
      <c r="WQR9" s="87"/>
      <c r="WQS9" s="87"/>
      <c r="WQT9" s="87"/>
      <c r="WQU9" s="87"/>
      <c r="WQV9" s="87"/>
      <c r="WQW9" s="87"/>
      <c r="WQX9" s="87"/>
      <c r="WQY9" s="87"/>
      <c r="WQZ9" s="87"/>
      <c r="WRA9" s="87"/>
      <c r="WRB9" s="87"/>
      <c r="WRC9" s="87"/>
      <c r="WRD9" s="87"/>
      <c r="WRE9" s="87"/>
      <c r="WRF9" s="87"/>
      <c r="WRG9" s="87"/>
      <c r="WRH9" s="87"/>
      <c r="WRI9" s="87"/>
      <c r="WRJ9" s="87"/>
      <c r="WRK9" s="87"/>
      <c r="WRL9" s="87"/>
      <c r="WRM9" s="87"/>
      <c r="WRN9" s="87"/>
      <c r="WRO9" s="87"/>
      <c r="WRP9" s="87"/>
      <c r="WRQ9" s="87"/>
      <c r="WRR9" s="87"/>
      <c r="WRS9" s="87"/>
      <c r="WRT9" s="87"/>
      <c r="WRU9" s="87"/>
      <c r="WRV9" s="87"/>
      <c r="WRW9" s="87"/>
      <c r="WRX9" s="87"/>
      <c r="WRY9" s="87"/>
      <c r="WRZ9" s="87"/>
      <c r="WSA9" s="87"/>
      <c r="WSB9" s="87"/>
      <c r="WSC9" s="87"/>
      <c r="WSD9" s="87"/>
      <c r="WSE9" s="87"/>
      <c r="WSF9" s="87"/>
      <c r="WSG9" s="87"/>
      <c r="WSH9" s="87"/>
      <c r="WSI9" s="87"/>
      <c r="WSJ9" s="87"/>
      <c r="WSK9" s="87"/>
      <c r="WSL9" s="87"/>
      <c r="WSM9" s="87"/>
      <c r="WSN9" s="87"/>
      <c r="WSO9" s="87"/>
      <c r="WSP9" s="87"/>
      <c r="WSQ9" s="87"/>
      <c r="WSR9" s="87"/>
      <c r="WSS9" s="87"/>
      <c r="WST9" s="87"/>
      <c r="WSU9" s="87"/>
      <c r="WSV9" s="87"/>
      <c r="WSW9" s="87"/>
      <c r="WSX9" s="87"/>
      <c r="WSY9" s="87"/>
      <c r="WSZ9" s="87"/>
      <c r="WTA9" s="87"/>
      <c r="WTB9" s="87"/>
      <c r="WTC9" s="87"/>
      <c r="WTD9" s="87"/>
      <c r="WTE9" s="87"/>
      <c r="WTF9" s="87"/>
      <c r="WTG9" s="87"/>
      <c r="WTH9" s="87"/>
      <c r="WTI9" s="87"/>
      <c r="WTJ9" s="87"/>
      <c r="WTK9" s="87"/>
      <c r="WTL9" s="87"/>
      <c r="WTM9" s="87"/>
      <c r="WTN9" s="87"/>
      <c r="WTO9" s="87"/>
      <c r="WTP9" s="87"/>
      <c r="WTQ9" s="87"/>
      <c r="WTR9" s="87"/>
      <c r="WTS9" s="87"/>
      <c r="WTT9" s="87"/>
      <c r="WTU9" s="87"/>
      <c r="WTV9" s="87"/>
      <c r="WTW9" s="87"/>
      <c r="WTX9" s="87"/>
      <c r="WTY9" s="87"/>
      <c r="WTZ9" s="87"/>
      <c r="WUA9" s="87"/>
      <c r="WUB9" s="87"/>
      <c r="WUC9" s="87"/>
      <c r="WUD9" s="87"/>
      <c r="WUE9" s="87"/>
      <c r="WUF9" s="87"/>
      <c r="WUG9" s="87"/>
      <c r="WUH9" s="87"/>
      <c r="WUI9" s="87"/>
      <c r="WUJ9" s="87"/>
      <c r="WUK9" s="87"/>
      <c r="WUL9" s="87"/>
      <c r="WUM9" s="87"/>
      <c r="WUN9" s="87"/>
      <c r="WUO9" s="87"/>
      <c r="WUP9" s="87"/>
      <c r="WUQ9" s="87"/>
      <c r="WUR9" s="87"/>
      <c r="WUS9" s="87"/>
      <c r="WUT9" s="87"/>
      <c r="WUU9" s="87"/>
      <c r="WUV9" s="87"/>
      <c r="WUW9" s="87"/>
      <c r="WUX9" s="87"/>
      <c r="WUY9" s="87"/>
      <c r="WUZ9" s="87"/>
      <c r="WVA9" s="87"/>
      <c r="WVB9" s="87"/>
      <c r="WVC9" s="87"/>
      <c r="WVD9" s="87"/>
      <c r="WVE9" s="87"/>
      <c r="WVF9" s="87"/>
      <c r="WVG9" s="87"/>
      <c r="WVH9" s="87"/>
      <c r="WVI9" s="87"/>
      <c r="WVJ9" s="87"/>
      <c r="WVK9" s="87"/>
      <c r="WVL9" s="87"/>
      <c r="WVM9" s="87"/>
      <c r="WVN9" s="87"/>
      <c r="WVO9" s="87"/>
      <c r="WVP9" s="87"/>
      <c r="WVQ9" s="87"/>
      <c r="WVR9" s="87"/>
      <c r="WVS9" s="87"/>
      <c r="WVT9" s="87"/>
      <c r="WVU9" s="87"/>
      <c r="WVV9" s="87"/>
      <c r="WVW9" s="87"/>
      <c r="WVX9" s="87"/>
      <c r="WVY9" s="87"/>
      <c r="WVZ9" s="87"/>
      <c r="WWA9" s="87"/>
      <c r="WWB9" s="87"/>
      <c r="WWC9" s="87"/>
      <c r="WWD9" s="87"/>
      <c r="WWE9" s="87"/>
      <c r="WWF9" s="87"/>
      <c r="WWG9" s="87"/>
      <c r="WWH9" s="87"/>
      <c r="WWI9" s="87"/>
      <c r="WWJ9" s="87"/>
      <c r="WWK9" s="87"/>
      <c r="WWL9" s="87"/>
      <c r="WWM9" s="87"/>
      <c r="WWN9" s="87"/>
      <c r="WWO9" s="87"/>
      <c r="WWP9" s="87"/>
      <c r="WWQ9" s="87"/>
      <c r="WWR9" s="87"/>
      <c r="WWS9" s="87"/>
      <c r="WWT9" s="87"/>
      <c r="WWU9" s="87"/>
      <c r="WWV9" s="87"/>
      <c r="WWW9" s="87"/>
      <c r="WWX9" s="87"/>
      <c r="WWY9" s="87"/>
      <c r="WWZ9" s="87"/>
      <c r="WXA9" s="87"/>
      <c r="WXB9" s="87"/>
      <c r="WXC9" s="87"/>
      <c r="WXD9" s="87"/>
      <c r="WXE9" s="87"/>
      <c r="WXF9" s="87"/>
      <c r="WXG9" s="87"/>
      <c r="WXH9" s="87"/>
      <c r="WXI9" s="87"/>
      <c r="WXJ9" s="87"/>
      <c r="WXK9" s="87"/>
      <c r="WXL9" s="87"/>
      <c r="WXM9" s="87"/>
      <c r="WXN9" s="87"/>
      <c r="WXO9" s="87"/>
      <c r="WXP9" s="87"/>
      <c r="WXQ9" s="87"/>
      <c r="WXR9" s="87"/>
      <c r="WXS9" s="87"/>
      <c r="WXT9" s="87"/>
      <c r="WXU9" s="87"/>
      <c r="WXV9" s="87"/>
      <c r="WXW9" s="87"/>
      <c r="WXX9" s="87"/>
      <c r="WXY9" s="87"/>
      <c r="WXZ9" s="87"/>
      <c r="WYA9" s="87"/>
      <c r="WYB9" s="87"/>
      <c r="WYC9" s="87"/>
      <c r="WYD9" s="87"/>
      <c r="WYE9" s="87"/>
      <c r="WYF9" s="87"/>
      <c r="WYG9" s="87"/>
      <c r="WYH9" s="87"/>
      <c r="WYI9" s="87"/>
      <c r="WYJ9" s="87"/>
      <c r="WYK9" s="87"/>
      <c r="WYL9" s="87"/>
      <c r="WYM9" s="87"/>
      <c r="WYN9" s="87"/>
      <c r="WYO9" s="87"/>
      <c r="WYP9" s="87"/>
      <c r="WYQ9" s="87"/>
      <c r="WYR9" s="87"/>
      <c r="WYS9" s="87"/>
      <c r="WYT9" s="87"/>
      <c r="WYU9" s="87"/>
      <c r="WYV9" s="87"/>
      <c r="WYW9" s="87"/>
      <c r="WYX9" s="87"/>
      <c r="WYY9" s="87"/>
      <c r="WYZ9" s="87"/>
      <c r="WZA9" s="87"/>
      <c r="WZB9" s="87"/>
      <c r="WZC9" s="87"/>
      <c r="WZD9" s="87"/>
      <c r="WZE9" s="87"/>
      <c r="WZF9" s="87"/>
      <c r="WZG9" s="87"/>
      <c r="WZH9" s="87"/>
      <c r="WZI9" s="87"/>
      <c r="WZJ9" s="87"/>
      <c r="WZK9" s="87"/>
      <c r="WZL9" s="87"/>
      <c r="WZM9" s="87"/>
      <c r="WZN9" s="87"/>
      <c r="WZO9" s="87"/>
      <c r="WZP9" s="87"/>
      <c r="WZQ9" s="87"/>
      <c r="WZR9" s="87"/>
      <c r="WZS9" s="87"/>
      <c r="WZT9" s="87"/>
      <c r="WZU9" s="87"/>
      <c r="WZV9" s="87"/>
      <c r="WZW9" s="87"/>
      <c r="WZX9" s="87"/>
      <c r="WZY9" s="87"/>
      <c r="WZZ9" s="87"/>
      <c r="XAA9" s="87"/>
      <c r="XAB9" s="87"/>
      <c r="XAC9" s="87"/>
      <c r="XAD9" s="87"/>
      <c r="XAE9" s="87"/>
      <c r="XAF9" s="87"/>
      <c r="XAG9" s="87"/>
      <c r="XAH9" s="87"/>
      <c r="XAI9" s="87"/>
      <c r="XAJ9" s="87"/>
      <c r="XAK9" s="87"/>
      <c r="XAL9" s="87"/>
      <c r="XAM9" s="87"/>
      <c r="XAN9" s="87"/>
      <c r="XAO9" s="87"/>
      <c r="XAP9" s="87"/>
      <c r="XAQ9" s="87"/>
      <c r="XAR9" s="87"/>
      <c r="XAS9" s="87"/>
      <c r="XAT9" s="87"/>
      <c r="XAU9" s="87"/>
      <c r="XAV9" s="87"/>
      <c r="XAW9" s="87"/>
      <c r="XAX9" s="87"/>
      <c r="XAY9" s="87"/>
      <c r="XAZ9" s="87"/>
      <c r="XBA9" s="87"/>
      <c r="XBB9" s="87"/>
      <c r="XBC9" s="87"/>
      <c r="XBD9" s="87"/>
      <c r="XBE9" s="87"/>
      <c r="XBF9" s="87"/>
      <c r="XBG9" s="87"/>
      <c r="XBH9" s="87"/>
      <c r="XBI9" s="87"/>
      <c r="XBJ9" s="87"/>
      <c r="XBK9" s="87"/>
      <c r="XBL9" s="87"/>
      <c r="XBM9" s="87"/>
      <c r="XBN9" s="87"/>
      <c r="XBO9" s="87"/>
      <c r="XBP9" s="87"/>
      <c r="XBQ9" s="87"/>
      <c r="XBR9" s="87"/>
      <c r="XBS9" s="87"/>
      <c r="XBT9" s="87"/>
      <c r="XBU9" s="87"/>
      <c r="XBV9" s="87"/>
      <c r="XBW9" s="87"/>
      <c r="XBX9" s="87"/>
      <c r="XBY9" s="87"/>
      <c r="XBZ9" s="87"/>
      <c r="XCA9" s="87"/>
      <c r="XCB9" s="87"/>
      <c r="XCC9" s="87"/>
      <c r="XCD9" s="87"/>
      <c r="XCE9" s="87"/>
      <c r="XCF9" s="87"/>
      <c r="XCG9" s="87"/>
      <c r="XCH9" s="87"/>
      <c r="XCI9" s="87"/>
      <c r="XCJ9" s="87"/>
      <c r="XCK9" s="87"/>
      <c r="XCL9" s="87"/>
      <c r="XCM9" s="87"/>
      <c r="XCN9" s="87"/>
      <c r="XCO9" s="87"/>
      <c r="XCP9" s="87"/>
      <c r="XCQ9" s="87"/>
      <c r="XCR9" s="87"/>
      <c r="XCS9" s="87"/>
      <c r="XCT9" s="87"/>
      <c r="XCU9" s="87"/>
      <c r="XCV9" s="87"/>
      <c r="XCW9" s="87"/>
      <c r="XCX9" s="87"/>
      <c r="XCY9" s="87"/>
      <c r="XCZ9" s="87"/>
      <c r="XDA9" s="87"/>
      <c r="XDB9" s="87"/>
      <c r="XDC9" s="87"/>
      <c r="XDD9" s="87"/>
      <c r="XDE9" s="87"/>
      <c r="XDF9" s="87"/>
      <c r="XDG9" s="87"/>
      <c r="XDH9" s="87"/>
      <c r="XDI9" s="87"/>
      <c r="XDJ9" s="87"/>
      <c r="XDK9" s="87"/>
      <c r="XDL9" s="87"/>
      <c r="XDM9" s="87"/>
      <c r="XDN9" s="87"/>
      <c r="XDO9" s="87"/>
      <c r="XDP9" s="87"/>
      <c r="XDQ9" s="87"/>
      <c r="XDR9" s="87"/>
      <c r="XDS9" s="87"/>
      <c r="XDT9" s="87"/>
      <c r="XDU9" s="87"/>
      <c r="XDV9" s="87"/>
      <c r="XDW9" s="87"/>
      <c r="XDX9" s="87"/>
      <c r="XDY9" s="87"/>
      <c r="XDZ9" s="87"/>
      <c r="XEA9" s="87"/>
      <c r="XEB9" s="87"/>
      <c r="XEC9" s="87"/>
      <c r="XED9" s="87"/>
      <c r="XEE9" s="87"/>
      <c r="XEF9" s="87"/>
      <c r="XEG9" s="87"/>
      <c r="XEH9" s="87"/>
      <c r="XEI9" s="87"/>
      <c r="XEJ9" s="87"/>
      <c r="XEK9" s="87"/>
    </row>
    <row r="10" spans="1:16365" s="355" customFormat="1" ht="409.6" thickBot="1" x14ac:dyDescent="0.3">
      <c r="A10" s="476" t="s">
        <v>219</v>
      </c>
      <c r="B10" s="292" t="s">
        <v>127</v>
      </c>
      <c r="C10" s="292" t="s">
        <v>73</v>
      </c>
      <c r="D10" s="292" t="s">
        <v>94</v>
      </c>
      <c r="E10" s="292" t="s">
        <v>95</v>
      </c>
      <c r="F10" s="292" t="s">
        <v>271</v>
      </c>
      <c r="G10" s="290" t="s">
        <v>272</v>
      </c>
      <c r="H10" s="292" t="s">
        <v>273</v>
      </c>
      <c r="I10" s="292" t="s">
        <v>274</v>
      </c>
      <c r="J10" s="292" t="s">
        <v>48</v>
      </c>
      <c r="K10" s="292">
        <v>0</v>
      </c>
      <c r="L10" s="477">
        <f t="shared" si="4"/>
        <v>0</v>
      </c>
      <c r="M10" s="292" t="s">
        <v>45</v>
      </c>
      <c r="N10" s="350">
        <f t="shared" si="5"/>
        <v>0.2</v>
      </c>
      <c r="O10" s="292" t="s">
        <v>63</v>
      </c>
      <c r="P10" s="350">
        <f t="shared" si="6"/>
        <v>0.4</v>
      </c>
      <c r="Q10" s="292" t="s">
        <v>88</v>
      </c>
      <c r="R10" s="350">
        <f t="shared" si="7"/>
        <v>0</v>
      </c>
      <c r="S10" s="476" t="s">
        <v>87</v>
      </c>
      <c r="T10" s="476" t="s">
        <v>76</v>
      </c>
      <c r="U10" s="476">
        <f t="shared" si="8"/>
        <v>0.4</v>
      </c>
      <c r="V10" s="478" t="str">
        <f>IF(L10&lt;=20%,"Muy baja",IF(L10&lt;=40%,"Baja",IF(L10&lt;=60%,"Media",IF(L10&lt;=80%,"Alta",IF(L10&lt;=100%,"Muy alta",IF(L10&gt;=100%,"Muy alta",""))))))</f>
        <v>Muy baja</v>
      </c>
      <c r="W10" s="479">
        <f>+IFERROR(VLOOKUP(V11,formulas!$F$1:$G$6,2,FALSE),"")</f>
        <v>0.2</v>
      </c>
      <c r="X10" s="480" t="str">
        <f>IF(U10=20%,"Leve",IF(U10=40%,"Menor",IF(U10=60%,"Moderado",IF(U10=80%,"Mayor",IF(U10=100%,"Catastrófico","")))))</f>
        <v>Menor</v>
      </c>
      <c r="Y10" s="479">
        <f>+IFERROR(VLOOKUP(X10,formulas!$H$1:$I$6,2,FALSE),"")</f>
        <v>0.4</v>
      </c>
      <c r="Z10" s="480" t="str">
        <f>+IFERROR(VLOOKUP(V10&amp;X10,formulas!$C$2:$D$26,2,FALSE),"")</f>
        <v>Bajo</v>
      </c>
      <c r="AA10" s="481">
        <f>IF(Z10="Bajo",25%,IF(Z10="Moderado",50%,IF(Z10="Alto",75%,IF(Z10="Extremo",100%,""))))</f>
        <v>0.25</v>
      </c>
      <c r="AB10" s="350" t="s">
        <v>275</v>
      </c>
      <c r="AC10" s="292" t="s">
        <v>276</v>
      </c>
      <c r="AD10" s="292"/>
      <c r="AE10" s="292" t="s">
        <v>72</v>
      </c>
      <c r="AF10" s="350">
        <f t="shared" si="0"/>
        <v>0.25</v>
      </c>
      <c r="AG10" s="292" t="s">
        <v>217</v>
      </c>
      <c r="AH10" s="350">
        <f t="shared" si="9"/>
        <v>0.15</v>
      </c>
      <c r="AI10" s="350">
        <f t="shared" ref="AI10" si="12">+AH10+AF10</f>
        <v>0.4</v>
      </c>
      <c r="AJ10" s="292" t="s">
        <v>218</v>
      </c>
      <c r="AK10" s="292" t="s">
        <v>219</v>
      </c>
      <c r="AL10" s="292" t="s">
        <v>277</v>
      </c>
      <c r="AM10" s="292" t="s">
        <v>56</v>
      </c>
      <c r="AN10" s="292"/>
      <c r="AO10" s="292" t="s">
        <v>40</v>
      </c>
      <c r="AP10" s="292" t="s">
        <v>81</v>
      </c>
      <c r="AQ10" s="482" t="s">
        <v>278</v>
      </c>
      <c r="AR10" s="292" t="s">
        <v>224</v>
      </c>
      <c r="AS10" s="292" t="s">
        <v>279</v>
      </c>
      <c r="AT10" s="292" t="s">
        <v>226</v>
      </c>
      <c r="AU10" s="280">
        <f t="shared" si="10"/>
        <v>0.1</v>
      </c>
      <c r="AV10" s="280">
        <f t="shared" si="11"/>
        <v>0.15</v>
      </c>
      <c r="AW10" s="480" t="str">
        <f t="shared" ref="AW10:AW30" si="13">+IF(C10="Corrupción","Moderado",IF(AV10&lt;=25%,"Bajo",IF(AV10&lt;=50%,"Moderado",IF(AV10&lt;=75%,"Alto",IF(AV10&gt;75%,"Extremo","")))))</f>
        <v>Moderado</v>
      </c>
      <c r="AX10" s="476" t="s">
        <v>74</v>
      </c>
      <c r="AY10" s="483">
        <v>1</v>
      </c>
      <c r="AZ10" s="482" t="s">
        <v>280</v>
      </c>
      <c r="BA10" s="292" t="s">
        <v>262</v>
      </c>
      <c r="BB10" s="484">
        <v>44876</v>
      </c>
      <c r="BC10" s="484">
        <v>44926</v>
      </c>
      <c r="BD10" s="292" t="s">
        <v>281</v>
      </c>
      <c r="BE10" s="485"/>
      <c r="BF10" s="485"/>
      <c r="BG10" s="485"/>
      <c r="BH10" s="485"/>
      <c r="BI10" s="485"/>
      <c r="BJ10" s="485"/>
      <c r="BK10" s="485"/>
      <c r="BL10" s="485"/>
      <c r="BM10" s="485"/>
      <c r="BN10" s="485"/>
      <c r="BO10" s="485"/>
      <c r="BP10" s="485"/>
      <c r="BQ10" s="485"/>
      <c r="BR10" s="485"/>
      <c r="BS10" s="485"/>
      <c r="BT10" s="485"/>
      <c r="BU10" s="485"/>
      <c r="BV10" s="485"/>
      <c r="BW10" s="485"/>
      <c r="BX10" s="485"/>
    </row>
    <row r="11" spans="1:16365" s="355" customFormat="1" ht="140.25" customHeight="1" thickBot="1" x14ac:dyDescent="0.3">
      <c r="A11" s="476" t="s">
        <v>66</v>
      </c>
      <c r="B11" s="292" t="s">
        <v>117</v>
      </c>
      <c r="C11" s="292" t="s">
        <v>73</v>
      </c>
      <c r="D11" s="292" t="s">
        <v>94</v>
      </c>
      <c r="E11" s="292" t="s">
        <v>51</v>
      </c>
      <c r="F11" s="292" t="s">
        <v>283</v>
      </c>
      <c r="G11" s="290" t="s">
        <v>284</v>
      </c>
      <c r="H11" s="292" t="s">
        <v>285</v>
      </c>
      <c r="I11" s="292" t="s">
        <v>286</v>
      </c>
      <c r="J11" s="292" t="s">
        <v>48</v>
      </c>
      <c r="K11" s="292">
        <v>0</v>
      </c>
      <c r="L11" s="477">
        <f t="shared" si="4"/>
        <v>0</v>
      </c>
      <c r="M11" s="292" t="s">
        <v>88</v>
      </c>
      <c r="N11" s="350">
        <f t="shared" si="5"/>
        <v>0</v>
      </c>
      <c r="O11" s="292" t="s">
        <v>46</v>
      </c>
      <c r="P11" s="350">
        <f t="shared" si="6"/>
        <v>0.2</v>
      </c>
      <c r="Q11" s="292" t="s">
        <v>88</v>
      </c>
      <c r="R11" s="350">
        <f t="shared" si="7"/>
        <v>0</v>
      </c>
      <c r="S11" s="476" t="s">
        <v>88</v>
      </c>
      <c r="T11" s="476" t="s">
        <v>76</v>
      </c>
      <c r="U11" s="476">
        <f t="shared" si="8"/>
        <v>0.2</v>
      </c>
      <c r="V11" s="478" t="str">
        <f t="shared" ref="V11:V30" si="14">IF(L11&lt;=20%,"Muy baja",IF(L11&lt;=40%,"Baja",IF(L11&lt;=60%,"Media",IF(L11&lt;=80%,"Alta",IF(L11&lt;=100%,"Muy alta",IF(L11&gt;=100%,"Muy alta",""))))))</f>
        <v>Muy baja</v>
      </c>
      <c r="W11" s="479">
        <f>+IFERROR(VLOOKUP(V11,[1]Fórmula!$F$1:$G$6,2,FALSE),"")</f>
        <v>0.2</v>
      </c>
      <c r="X11" s="480" t="str">
        <f t="shared" ref="X11:X30" si="15">IF(U11=20%,"Leve",IF(U11=40%,"Menor",IF(U11=60%,"Moderado",IF(U11=80%,"Mayor",IF(U11=100%,"Catastrófico","")))))</f>
        <v>Leve</v>
      </c>
      <c r="Y11" s="479">
        <f>+IFERROR(VLOOKUP(X11,formulas!$H$1:$I$6,2,FALSE),"")</f>
        <v>0.2</v>
      </c>
      <c r="Z11" s="480" t="str">
        <f>+IFERROR(VLOOKUP(V11&amp;X11,formulas!$C$2:$D$26,2,FALSE),"")</f>
        <v>Bajo</v>
      </c>
      <c r="AA11" s="481">
        <f t="shared" ref="AA11:AA30" si="16">IF(Z11="Bajo",25%,IF(Z11="Moderado",50%,IF(Z11="Alto",75%,IF(Z11="Extremo",100%,""))))</f>
        <v>0.25</v>
      </c>
      <c r="AB11" s="350"/>
      <c r="AC11" s="292" t="s">
        <v>287</v>
      </c>
      <c r="AD11" s="292" t="s">
        <v>288</v>
      </c>
      <c r="AE11" s="292" t="s">
        <v>72</v>
      </c>
      <c r="AF11" s="350">
        <v>0.25</v>
      </c>
      <c r="AG11" s="292" t="s">
        <v>217</v>
      </c>
      <c r="AH11" s="350">
        <v>0.15</v>
      </c>
      <c r="AI11" s="350">
        <v>0.4</v>
      </c>
      <c r="AJ11" s="292" t="s">
        <v>218</v>
      </c>
      <c r="AK11" s="292" t="s">
        <v>66</v>
      </c>
      <c r="AL11" s="292"/>
      <c r="AM11" s="292" t="s">
        <v>56</v>
      </c>
      <c r="AN11" s="292"/>
      <c r="AO11" s="292"/>
      <c r="AP11" s="292"/>
      <c r="AQ11" s="482"/>
      <c r="AR11" s="292"/>
      <c r="AS11" s="292"/>
      <c r="AT11" s="292"/>
      <c r="AU11" s="280">
        <f t="shared" si="10"/>
        <v>0.1</v>
      </c>
      <c r="AV11" s="280">
        <f t="shared" si="11"/>
        <v>0.15</v>
      </c>
      <c r="AW11" s="480" t="str">
        <f t="shared" si="13"/>
        <v>Moderado</v>
      </c>
      <c r="AX11" s="476" t="s">
        <v>74</v>
      </c>
      <c r="AY11" s="483"/>
      <c r="AZ11" s="482"/>
      <c r="BA11" s="292"/>
      <c r="BB11" s="484"/>
      <c r="BC11" s="484"/>
      <c r="BD11" s="292"/>
      <c r="BE11" s="485"/>
      <c r="BF11" s="485"/>
      <c r="BG11" s="485"/>
      <c r="BH11" s="485"/>
      <c r="BI11" s="485"/>
      <c r="BJ11" s="485"/>
      <c r="BK11" s="485"/>
      <c r="BL11" s="485"/>
      <c r="BM11" s="485"/>
      <c r="BN11" s="485"/>
      <c r="BO11" s="485"/>
      <c r="BP11" s="485"/>
      <c r="BQ11" s="485"/>
      <c r="BR11" s="485"/>
      <c r="BS11" s="485"/>
      <c r="BT11" s="485"/>
      <c r="BU11" s="485"/>
      <c r="BV11" s="485"/>
      <c r="BW11" s="485"/>
      <c r="BX11" s="485"/>
    </row>
    <row r="12" spans="1:16365" s="83" customFormat="1" ht="38.25" customHeight="1" x14ac:dyDescent="0.25">
      <c r="A12" s="823" t="s">
        <v>66</v>
      </c>
      <c r="B12" s="826" t="s">
        <v>117</v>
      </c>
      <c r="C12" s="826" t="s">
        <v>73</v>
      </c>
      <c r="D12" s="826" t="s">
        <v>94</v>
      </c>
      <c r="E12" s="826" t="s">
        <v>51</v>
      </c>
      <c r="F12" s="859" t="s">
        <v>289</v>
      </c>
      <c r="G12" s="859" t="s">
        <v>290</v>
      </c>
      <c r="H12" s="859" t="s">
        <v>291</v>
      </c>
      <c r="I12" s="859" t="s">
        <v>292</v>
      </c>
      <c r="J12" s="826" t="s">
        <v>81</v>
      </c>
      <c r="K12" s="826">
        <v>0</v>
      </c>
      <c r="L12" s="806">
        <f t="shared" si="4"/>
        <v>0</v>
      </c>
      <c r="M12" s="826" t="s">
        <v>45</v>
      </c>
      <c r="N12" s="806">
        <f t="shared" si="5"/>
        <v>0.2</v>
      </c>
      <c r="O12" s="826" t="s">
        <v>63</v>
      </c>
      <c r="P12" s="806">
        <f t="shared" si="6"/>
        <v>0.4</v>
      </c>
      <c r="Q12" s="826" t="s">
        <v>88</v>
      </c>
      <c r="R12" s="806">
        <f t="shared" si="7"/>
        <v>0</v>
      </c>
      <c r="S12" s="823" t="s">
        <v>88</v>
      </c>
      <c r="T12" s="823" t="s">
        <v>76</v>
      </c>
      <c r="U12" s="867">
        <f t="shared" si="8"/>
        <v>0.4</v>
      </c>
      <c r="V12" s="832" t="str">
        <f t="shared" si="14"/>
        <v>Muy baja</v>
      </c>
      <c r="W12" s="810">
        <f>+IFERROR(VLOOKUP(V12,[1]Fórmula!$F$1:$G$6,2,FALSE),"")</f>
        <v>0.2</v>
      </c>
      <c r="X12" s="808" t="str">
        <f t="shared" si="15"/>
        <v>Menor</v>
      </c>
      <c r="Y12" s="810">
        <f>+IFERROR(VLOOKUP(X12,formulas!$H$1:$I$6,2,FALSE),"")</f>
        <v>0.4</v>
      </c>
      <c r="Z12" s="813" t="str">
        <f>+IFERROR(VLOOKUP(V12&amp;X12,formulas!$C$2:$D$26,2,FALSE),"")</f>
        <v>Bajo</v>
      </c>
      <c r="AA12" s="845">
        <f t="shared" si="16"/>
        <v>0.25</v>
      </c>
      <c r="AB12" s="840"/>
      <c r="AC12" s="235" t="s">
        <v>293</v>
      </c>
      <c r="AD12" s="235" t="s">
        <v>294</v>
      </c>
      <c r="AE12" s="235" t="s">
        <v>72</v>
      </c>
      <c r="AF12" s="237">
        <v>0.25</v>
      </c>
      <c r="AG12" s="235" t="s">
        <v>217</v>
      </c>
      <c r="AH12" s="237">
        <v>0.15</v>
      </c>
      <c r="AI12" s="237">
        <v>0.4</v>
      </c>
      <c r="AJ12" s="235" t="s">
        <v>218</v>
      </c>
      <c r="AK12" s="235" t="s">
        <v>219</v>
      </c>
      <c r="AL12" s="235">
        <v>0</v>
      </c>
      <c r="AM12" s="235" t="s">
        <v>39</v>
      </c>
      <c r="AN12" s="235" t="s">
        <v>295</v>
      </c>
      <c r="AO12" s="284"/>
      <c r="AP12" s="486"/>
      <c r="AQ12" s="487"/>
      <c r="AR12" s="487"/>
      <c r="AS12" s="486"/>
      <c r="AT12" s="488"/>
      <c r="AU12" s="838">
        <f t="shared" si="10"/>
        <v>0.1</v>
      </c>
      <c r="AV12" s="836">
        <f t="shared" si="11"/>
        <v>0.15</v>
      </c>
      <c r="AW12" s="813" t="str">
        <f t="shared" si="13"/>
        <v>Moderado</v>
      </c>
      <c r="AX12" s="843"/>
      <c r="AY12" s="489"/>
      <c r="AZ12" s="224"/>
      <c r="BA12" s="224"/>
      <c r="BB12" s="489"/>
      <c r="BC12" s="224"/>
      <c r="BD12" s="224"/>
      <c r="BE12" s="489"/>
      <c r="BF12" s="224"/>
      <c r="BG12" s="224"/>
      <c r="BH12" s="489"/>
      <c r="BI12" s="489"/>
      <c r="BJ12" s="470"/>
      <c r="BK12" s="295"/>
      <c r="BL12" s="470"/>
      <c r="BM12" s="470"/>
      <c r="BN12" s="470"/>
      <c r="BO12" s="470"/>
      <c r="BP12" s="470"/>
      <c r="BQ12" s="470"/>
      <c r="BR12" s="470"/>
      <c r="BS12" s="470"/>
      <c r="BT12" s="470"/>
      <c r="BU12" s="470"/>
      <c r="BV12" s="470"/>
      <c r="BW12" s="470"/>
      <c r="BX12" s="470"/>
      <c r="BY12" s="87"/>
      <c r="BZ12" s="87"/>
      <c r="CA12" s="87"/>
      <c r="CB12" s="87"/>
      <c r="CC12" s="87"/>
      <c r="CD12" s="87"/>
      <c r="CE12" s="87"/>
      <c r="CF12" s="87"/>
      <c r="CG12" s="87"/>
      <c r="CH12" s="87"/>
      <c r="CI12" s="87"/>
      <c r="CJ12" s="87"/>
      <c r="CK12" s="87"/>
      <c r="CL12" s="87"/>
      <c r="CM12" s="87"/>
      <c r="CN12" s="87"/>
      <c r="CO12" s="87"/>
      <c r="CP12" s="87"/>
      <c r="CQ12" s="87"/>
      <c r="CR12" s="87"/>
      <c r="CS12" s="87"/>
      <c r="CT12" s="87"/>
      <c r="CU12" s="87"/>
      <c r="CV12" s="87"/>
      <c r="CW12" s="87"/>
      <c r="CX12" s="87"/>
      <c r="CY12" s="87"/>
      <c r="CZ12" s="87"/>
      <c r="DA12" s="87"/>
      <c r="DB12" s="87"/>
      <c r="DC12" s="87"/>
      <c r="DD12" s="87"/>
      <c r="DE12" s="87"/>
      <c r="DF12" s="87"/>
      <c r="DG12" s="87"/>
      <c r="DH12" s="87"/>
      <c r="DI12" s="87"/>
      <c r="DJ12" s="87"/>
      <c r="DK12" s="87"/>
      <c r="DL12" s="87"/>
      <c r="DM12" s="87"/>
      <c r="DN12" s="87"/>
      <c r="DO12" s="87"/>
      <c r="DP12" s="87"/>
      <c r="DQ12" s="87"/>
      <c r="DR12" s="87"/>
      <c r="DS12" s="87"/>
      <c r="DT12" s="87"/>
      <c r="DU12" s="87"/>
      <c r="DV12" s="87"/>
      <c r="DW12" s="87"/>
      <c r="DX12" s="87"/>
      <c r="DY12" s="87"/>
      <c r="DZ12" s="87"/>
      <c r="EA12" s="87"/>
      <c r="EB12" s="87"/>
      <c r="EC12" s="87"/>
      <c r="ED12" s="87"/>
      <c r="EE12" s="87"/>
      <c r="EF12" s="87"/>
      <c r="EG12" s="87"/>
      <c r="EH12" s="87"/>
      <c r="EI12" s="87"/>
      <c r="EJ12" s="87"/>
      <c r="EK12" s="87"/>
      <c r="EL12" s="87"/>
      <c r="EM12" s="87"/>
      <c r="EN12" s="87"/>
      <c r="EO12" s="87"/>
      <c r="EP12" s="87"/>
      <c r="EQ12" s="87"/>
      <c r="ER12" s="87"/>
      <c r="ES12" s="87"/>
      <c r="ET12" s="87"/>
      <c r="EU12" s="87"/>
      <c r="EV12" s="87"/>
      <c r="EW12" s="87"/>
      <c r="EX12" s="87"/>
      <c r="EY12" s="87"/>
      <c r="EZ12" s="87"/>
      <c r="FA12" s="87"/>
      <c r="FB12" s="87"/>
      <c r="FC12" s="87"/>
      <c r="FD12" s="87"/>
      <c r="FE12" s="87"/>
      <c r="FF12" s="87"/>
      <c r="FG12" s="87"/>
      <c r="FH12" s="87"/>
      <c r="FI12" s="87"/>
      <c r="FJ12" s="87"/>
      <c r="FK12" s="87"/>
      <c r="FL12" s="87"/>
      <c r="FM12" s="87"/>
      <c r="FN12" s="87"/>
      <c r="FO12" s="87"/>
      <c r="FP12" s="87"/>
      <c r="FQ12" s="87"/>
      <c r="FR12" s="87"/>
      <c r="FS12" s="87"/>
      <c r="FT12" s="87"/>
      <c r="FU12" s="87"/>
      <c r="FV12" s="87"/>
      <c r="FW12" s="87"/>
      <c r="FX12" s="87"/>
      <c r="FY12" s="87"/>
      <c r="FZ12" s="87"/>
      <c r="GA12" s="87"/>
      <c r="GB12" s="87"/>
      <c r="GC12" s="87"/>
      <c r="GD12" s="87"/>
      <c r="GE12" s="87"/>
      <c r="GF12" s="87"/>
      <c r="GG12" s="87"/>
      <c r="GH12" s="87"/>
      <c r="GI12" s="87"/>
      <c r="GJ12" s="87"/>
      <c r="GK12" s="87"/>
      <c r="GL12" s="87"/>
      <c r="GM12" s="87"/>
      <c r="GN12" s="87"/>
      <c r="GO12" s="87"/>
      <c r="GP12" s="87"/>
      <c r="GQ12" s="87"/>
      <c r="GR12" s="87"/>
      <c r="GS12" s="87"/>
      <c r="GT12" s="87"/>
      <c r="GU12" s="87"/>
      <c r="GV12" s="87"/>
      <c r="GW12" s="87"/>
      <c r="GX12" s="87"/>
      <c r="GY12" s="87"/>
      <c r="GZ12" s="87"/>
      <c r="HA12" s="87"/>
      <c r="HB12" s="87"/>
      <c r="HC12" s="87"/>
      <c r="HD12" s="87"/>
      <c r="HE12" s="87"/>
      <c r="HF12" s="87"/>
      <c r="HG12" s="87"/>
      <c r="HH12" s="87"/>
      <c r="HI12" s="87"/>
      <c r="HJ12" s="87"/>
      <c r="HK12" s="87"/>
      <c r="HL12" s="87"/>
      <c r="HM12" s="87"/>
      <c r="HN12" s="87"/>
      <c r="HO12" s="87"/>
      <c r="HP12" s="87"/>
      <c r="HQ12" s="87"/>
      <c r="HR12" s="87"/>
      <c r="HS12" s="87"/>
      <c r="HT12" s="87"/>
      <c r="HU12" s="87"/>
      <c r="HV12" s="87"/>
      <c r="HW12" s="87"/>
      <c r="HX12" s="87"/>
      <c r="HY12" s="87"/>
      <c r="HZ12" s="87"/>
      <c r="IA12" s="87"/>
      <c r="IB12" s="87"/>
      <c r="IC12" s="87"/>
      <c r="ID12" s="87"/>
      <c r="IE12" s="87"/>
      <c r="IF12" s="87"/>
      <c r="IG12" s="87"/>
      <c r="IH12" s="87"/>
      <c r="II12" s="87"/>
      <c r="IJ12" s="87"/>
      <c r="IK12" s="87"/>
      <c r="IL12" s="87"/>
      <c r="IM12" s="87"/>
      <c r="IN12" s="87"/>
      <c r="IO12" s="87"/>
      <c r="IP12" s="87"/>
      <c r="IQ12" s="87"/>
      <c r="IR12" s="87"/>
      <c r="IS12" s="87"/>
      <c r="IT12" s="87"/>
      <c r="IU12" s="87"/>
      <c r="IV12" s="87"/>
      <c r="IW12" s="87"/>
      <c r="IX12" s="87"/>
      <c r="IY12" s="87"/>
      <c r="IZ12" s="87"/>
      <c r="JA12" s="87"/>
      <c r="JB12" s="87"/>
      <c r="JC12" s="87"/>
      <c r="JD12" s="87"/>
      <c r="JE12" s="87"/>
      <c r="JF12" s="87"/>
      <c r="JG12" s="87"/>
      <c r="JH12" s="87"/>
      <c r="JI12" s="87"/>
      <c r="JJ12" s="87"/>
      <c r="JK12" s="87"/>
      <c r="JL12" s="87"/>
      <c r="JM12" s="87"/>
      <c r="JN12" s="87"/>
      <c r="JO12" s="87"/>
      <c r="JP12" s="87"/>
      <c r="JQ12" s="87"/>
      <c r="JR12" s="87"/>
      <c r="JS12" s="87"/>
      <c r="JT12" s="87"/>
      <c r="JU12" s="87"/>
      <c r="JV12" s="87"/>
      <c r="JW12" s="87"/>
      <c r="JX12" s="87"/>
      <c r="JY12" s="87"/>
      <c r="JZ12" s="87"/>
      <c r="KA12" s="87"/>
      <c r="KB12" s="87"/>
      <c r="KC12" s="87"/>
      <c r="KD12" s="87"/>
      <c r="KE12" s="87"/>
      <c r="KF12" s="87"/>
      <c r="KG12" s="87"/>
      <c r="KH12" s="87"/>
      <c r="KI12" s="87"/>
      <c r="KJ12" s="87"/>
      <c r="KK12" s="87"/>
      <c r="KL12" s="87"/>
      <c r="KM12" s="87"/>
      <c r="KN12" s="87"/>
      <c r="KO12" s="87"/>
      <c r="KP12" s="87"/>
      <c r="KQ12" s="87"/>
      <c r="KR12" s="87"/>
      <c r="KS12" s="87"/>
      <c r="KT12" s="87"/>
      <c r="KU12" s="87"/>
      <c r="KV12" s="87"/>
      <c r="KW12" s="87"/>
      <c r="KX12" s="87"/>
      <c r="KY12" s="87"/>
      <c r="KZ12" s="87"/>
      <c r="LA12" s="87"/>
      <c r="LB12" s="87"/>
      <c r="LC12" s="87"/>
      <c r="LD12" s="87"/>
      <c r="LE12" s="87"/>
      <c r="LF12" s="87"/>
      <c r="LG12" s="87"/>
      <c r="LH12" s="87"/>
      <c r="LI12" s="87"/>
      <c r="LJ12" s="87"/>
      <c r="LK12" s="87"/>
      <c r="LL12" s="87"/>
      <c r="LM12" s="87"/>
      <c r="LN12" s="87"/>
      <c r="LO12" s="87"/>
      <c r="LP12" s="87"/>
      <c r="LQ12" s="87"/>
      <c r="LR12" s="87"/>
      <c r="LS12" s="87"/>
      <c r="LT12" s="87"/>
      <c r="LU12" s="87"/>
      <c r="LV12" s="87"/>
      <c r="LW12" s="87"/>
      <c r="LX12" s="87"/>
      <c r="LY12" s="87"/>
      <c r="LZ12" s="87"/>
      <c r="MA12" s="87"/>
      <c r="MB12" s="87"/>
      <c r="MC12" s="87"/>
      <c r="MD12" s="87"/>
      <c r="ME12" s="87"/>
      <c r="MF12" s="87"/>
      <c r="MG12" s="87"/>
      <c r="MH12" s="87"/>
      <c r="MI12" s="87"/>
      <c r="MJ12" s="87"/>
      <c r="MK12" s="87"/>
      <c r="ML12" s="87"/>
      <c r="MM12" s="87"/>
      <c r="MN12" s="87"/>
      <c r="MO12" s="87"/>
      <c r="MP12" s="87"/>
      <c r="MQ12" s="87"/>
      <c r="MR12" s="87"/>
      <c r="MS12" s="87"/>
      <c r="MT12" s="87"/>
      <c r="MU12" s="87"/>
      <c r="MV12" s="87"/>
      <c r="MW12" s="87"/>
      <c r="MX12" s="87"/>
      <c r="MY12" s="87"/>
      <c r="MZ12" s="87"/>
      <c r="NA12" s="87"/>
      <c r="NB12" s="87"/>
      <c r="NC12" s="87"/>
      <c r="ND12" s="87"/>
      <c r="NE12" s="87"/>
      <c r="NF12" s="87"/>
      <c r="NG12" s="87"/>
      <c r="NH12" s="87"/>
      <c r="NI12" s="87"/>
      <c r="NJ12" s="87"/>
      <c r="NK12" s="87"/>
      <c r="NL12" s="87"/>
      <c r="NM12" s="87"/>
      <c r="NN12" s="87"/>
      <c r="NO12" s="87"/>
      <c r="NP12" s="87"/>
      <c r="NQ12" s="87"/>
      <c r="NR12" s="87"/>
      <c r="NS12" s="87"/>
      <c r="NT12" s="87"/>
      <c r="NU12" s="87"/>
      <c r="NV12" s="87"/>
      <c r="NW12" s="87"/>
      <c r="NX12" s="87"/>
      <c r="NY12" s="87"/>
      <c r="NZ12" s="87"/>
      <c r="OA12" s="87"/>
      <c r="OB12" s="87"/>
      <c r="OC12" s="87"/>
      <c r="OD12" s="87"/>
      <c r="OE12" s="87"/>
      <c r="OF12" s="87"/>
      <c r="OG12" s="87"/>
      <c r="OH12" s="87"/>
      <c r="OI12" s="87"/>
      <c r="OJ12" s="87"/>
      <c r="OK12" s="87"/>
      <c r="OL12" s="87"/>
      <c r="OM12" s="87"/>
      <c r="ON12" s="87"/>
      <c r="OO12" s="87"/>
      <c r="OP12" s="87"/>
      <c r="OQ12" s="87"/>
      <c r="OR12" s="87"/>
      <c r="OS12" s="87"/>
      <c r="OT12" s="87"/>
      <c r="OU12" s="87"/>
      <c r="OV12" s="87"/>
      <c r="OW12" s="87"/>
      <c r="OX12" s="87"/>
      <c r="OY12" s="87"/>
      <c r="OZ12" s="87"/>
      <c r="PA12" s="87"/>
      <c r="PB12" s="87"/>
      <c r="PC12" s="87"/>
      <c r="PD12" s="87"/>
      <c r="PE12" s="87"/>
      <c r="PF12" s="87"/>
      <c r="PG12" s="87"/>
      <c r="PH12" s="87"/>
      <c r="PI12" s="87"/>
      <c r="PJ12" s="87"/>
      <c r="PK12" s="87"/>
      <c r="PL12" s="87"/>
      <c r="PM12" s="87"/>
      <c r="PN12" s="87"/>
      <c r="PO12" s="87"/>
      <c r="PP12" s="87"/>
      <c r="PQ12" s="87"/>
      <c r="PR12" s="87"/>
      <c r="PS12" s="87"/>
      <c r="PT12" s="87"/>
      <c r="PU12" s="87"/>
      <c r="PV12" s="87"/>
      <c r="PW12" s="87"/>
      <c r="PX12" s="87"/>
      <c r="PY12" s="87"/>
      <c r="PZ12" s="87"/>
      <c r="QA12" s="87"/>
      <c r="QB12" s="87"/>
      <c r="QC12" s="87"/>
      <c r="QD12" s="87"/>
      <c r="QE12" s="87"/>
      <c r="QF12" s="87"/>
      <c r="QG12" s="87"/>
      <c r="QH12" s="87"/>
      <c r="QI12" s="87"/>
      <c r="QJ12" s="87"/>
      <c r="QK12" s="87"/>
      <c r="QL12" s="87"/>
      <c r="QM12" s="87"/>
      <c r="QN12" s="87"/>
      <c r="QO12" s="87"/>
      <c r="QP12" s="87"/>
      <c r="QQ12" s="87"/>
      <c r="QR12" s="87"/>
      <c r="QS12" s="87"/>
      <c r="QT12" s="87"/>
      <c r="QU12" s="87"/>
      <c r="QV12" s="87"/>
      <c r="QW12" s="87"/>
      <c r="QX12" s="87"/>
      <c r="QY12" s="87"/>
      <c r="QZ12" s="87"/>
      <c r="RA12" s="87"/>
      <c r="RB12" s="87"/>
      <c r="RC12" s="87"/>
      <c r="RD12" s="87"/>
      <c r="RE12" s="87"/>
      <c r="RF12" s="87"/>
      <c r="RG12" s="87"/>
      <c r="RH12" s="87"/>
      <c r="RI12" s="87"/>
      <c r="RJ12" s="87"/>
      <c r="RK12" s="87"/>
      <c r="RL12" s="87"/>
      <c r="RM12" s="87"/>
      <c r="RN12" s="87"/>
      <c r="RO12" s="87"/>
      <c r="RP12" s="87"/>
      <c r="RQ12" s="87"/>
      <c r="RR12" s="87"/>
      <c r="RS12" s="87"/>
      <c r="RT12" s="87"/>
      <c r="RU12" s="87"/>
      <c r="RV12" s="87"/>
      <c r="RW12" s="87"/>
      <c r="RX12" s="87"/>
      <c r="RY12" s="87"/>
      <c r="RZ12" s="87"/>
      <c r="SA12" s="87"/>
      <c r="SB12" s="87"/>
      <c r="SC12" s="87"/>
      <c r="SD12" s="87"/>
      <c r="SE12" s="87"/>
      <c r="SF12" s="87"/>
      <c r="SG12" s="87"/>
      <c r="SH12" s="87"/>
      <c r="SI12" s="87"/>
      <c r="SJ12" s="87"/>
      <c r="SK12" s="87"/>
      <c r="SL12" s="87"/>
      <c r="SM12" s="87"/>
      <c r="SN12" s="87"/>
      <c r="SO12" s="87"/>
      <c r="SP12" s="87"/>
      <c r="SQ12" s="87"/>
      <c r="SR12" s="87"/>
      <c r="SS12" s="87"/>
      <c r="ST12" s="87"/>
      <c r="SU12" s="87"/>
      <c r="SV12" s="87"/>
      <c r="SW12" s="87"/>
      <c r="SX12" s="87"/>
      <c r="SY12" s="87"/>
      <c r="SZ12" s="87"/>
      <c r="TA12" s="87"/>
      <c r="TB12" s="87"/>
      <c r="TC12" s="87"/>
      <c r="TD12" s="87"/>
      <c r="TE12" s="87"/>
      <c r="TF12" s="87"/>
      <c r="TG12" s="87"/>
      <c r="TH12" s="87"/>
      <c r="TI12" s="87"/>
      <c r="TJ12" s="87"/>
      <c r="TK12" s="87"/>
      <c r="TL12" s="87"/>
      <c r="TM12" s="87"/>
      <c r="TN12" s="87"/>
      <c r="TO12" s="87"/>
      <c r="TP12" s="87"/>
      <c r="TQ12" s="87"/>
      <c r="TR12" s="87"/>
      <c r="TS12" s="87"/>
      <c r="TT12" s="87"/>
      <c r="TU12" s="87"/>
      <c r="TV12" s="87"/>
      <c r="TW12" s="87"/>
      <c r="TX12" s="87"/>
      <c r="TY12" s="87"/>
      <c r="TZ12" s="87"/>
      <c r="UA12" s="87"/>
      <c r="UB12" s="87"/>
      <c r="UC12" s="87"/>
      <c r="UD12" s="87"/>
      <c r="UE12" s="87"/>
      <c r="UF12" s="87"/>
      <c r="UG12" s="87"/>
      <c r="UH12" s="87"/>
      <c r="UI12" s="87"/>
      <c r="UJ12" s="87"/>
      <c r="UK12" s="87"/>
      <c r="UL12" s="87"/>
      <c r="UM12" s="87"/>
      <c r="UN12" s="87"/>
      <c r="UO12" s="87"/>
      <c r="UP12" s="87"/>
      <c r="UQ12" s="87"/>
      <c r="UR12" s="87"/>
      <c r="US12" s="87"/>
      <c r="UT12" s="87"/>
      <c r="UU12" s="87"/>
      <c r="UV12" s="87"/>
      <c r="UW12" s="87"/>
      <c r="UX12" s="87"/>
      <c r="UY12" s="87"/>
      <c r="UZ12" s="87"/>
      <c r="VA12" s="87"/>
      <c r="VB12" s="87"/>
      <c r="VC12" s="87"/>
      <c r="VD12" s="87"/>
      <c r="VE12" s="87"/>
      <c r="VF12" s="87"/>
      <c r="VG12" s="87"/>
      <c r="VH12" s="87"/>
      <c r="VI12" s="87"/>
      <c r="VJ12" s="87"/>
      <c r="VK12" s="87"/>
      <c r="VL12" s="87"/>
      <c r="VM12" s="87"/>
      <c r="VN12" s="87"/>
      <c r="VO12" s="87"/>
      <c r="VP12" s="87"/>
      <c r="VQ12" s="87"/>
      <c r="VR12" s="87"/>
      <c r="VS12" s="87"/>
      <c r="VT12" s="87"/>
      <c r="VU12" s="87"/>
      <c r="VV12" s="87"/>
      <c r="VW12" s="87"/>
      <c r="VX12" s="87"/>
      <c r="VY12" s="87"/>
      <c r="VZ12" s="87"/>
      <c r="WA12" s="87"/>
      <c r="WB12" s="87"/>
      <c r="WC12" s="87"/>
      <c r="WD12" s="87"/>
      <c r="WE12" s="87"/>
      <c r="WF12" s="87"/>
      <c r="WG12" s="87"/>
      <c r="WH12" s="87"/>
      <c r="WI12" s="87"/>
      <c r="WJ12" s="87"/>
      <c r="WK12" s="87"/>
      <c r="WL12" s="87"/>
      <c r="WM12" s="87"/>
      <c r="WN12" s="87"/>
      <c r="WO12" s="87"/>
      <c r="WP12" s="87"/>
      <c r="WQ12" s="87"/>
      <c r="WR12" s="87"/>
      <c r="WS12" s="87"/>
      <c r="WT12" s="87"/>
      <c r="WU12" s="87"/>
      <c r="WV12" s="87"/>
      <c r="WW12" s="87"/>
      <c r="WX12" s="87"/>
      <c r="WY12" s="87"/>
      <c r="WZ12" s="87"/>
      <c r="XA12" s="87"/>
      <c r="XB12" s="87"/>
      <c r="XC12" s="87"/>
      <c r="XD12" s="87"/>
      <c r="XE12" s="87"/>
      <c r="XF12" s="87"/>
      <c r="XG12" s="87"/>
      <c r="XH12" s="87"/>
      <c r="XI12" s="87"/>
      <c r="XJ12" s="87"/>
      <c r="XK12" s="87"/>
      <c r="XL12" s="87"/>
      <c r="XM12" s="87"/>
      <c r="XN12" s="87"/>
      <c r="XO12" s="87"/>
      <c r="XP12" s="87"/>
      <c r="XQ12" s="87"/>
      <c r="XR12" s="87"/>
      <c r="XS12" s="87"/>
      <c r="XT12" s="87"/>
      <c r="XU12" s="87"/>
      <c r="XV12" s="87"/>
      <c r="XW12" s="87"/>
      <c r="XX12" s="87"/>
      <c r="XY12" s="87"/>
      <c r="XZ12" s="87"/>
      <c r="YA12" s="87"/>
      <c r="YB12" s="87"/>
      <c r="YC12" s="87"/>
      <c r="YD12" s="87"/>
      <c r="YE12" s="87"/>
      <c r="YF12" s="87"/>
      <c r="YG12" s="87"/>
      <c r="YH12" s="87"/>
      <c r="YI12" s="87"/>
      <c r="YJ12" s="87"/>
      <c r="YK12" s="87"/>
      <c r="YL12" s="87"/>
      <c r="YM12" s="87"/>
      <c r="YN12" s="87"/>
      <c r="YO12" s="87"/>
      <c r="YP12" s="87"/>
      <c r="YQ12" s="87"/>
      <c r="YR12" s="87"/>
      <c r="YS12" s="87"/>
      <c r="YT12" s="87"/>
      <c r="YU12" s="87"/>
      <c r="YV12" s="87"/>
      <c r="YW12" s="87"/>
      <c r="YX12" s="87"/>
      <c r="YY12" s="87"/>
      <c r="YZ12" s="87"/>
      <c r="ZA12" s="87"/>
      <c r="ZB12" s="87"/>
      <c r="ZC12" s="87"/>
      <c r="ZD12" s="87"/>
      <c r="ZE12" s="87"/>
      <c r="ZF12" s="87"/>
      <c r="ZG12" s="87"/>
      <c r="ZH12" s="87"/>
      <c r="ZI12" s="87"/>
      <c r="ZJ12" s="87"/>
      <c r="ZK12" s="87"/>
      <c r="ZL12" s="87"/>
      <c r="ZM12" s="87"/>
      <c r="ZN12" s="87"/>
      <c r="ZO12" s="87"/>
      <c r="ZP12" s="87"/>
      <c r="ZQ12" s="87"/>
      <c r="ZR12" s="87"/>
      <c r="ZS12" s="87"/>
      <c r="ZT12" s="87"/>
      <c r="ZU12" s="87"/>
      <c r="ZV12" s="87"/>
      <c r="ZW12" s="87"/>
      <c r="ZX12" s="87"/>
      <c r="ZY12" s="87"/>
      <c r="ZZ12" s="87"/>
      <c r="AAA12" s="87"/>
      <c r="AAB12" s="87"/>
      <c r="AAC12" s="87"/>
      <c r="AAD12" s="87"/>
      <c r="AAE12" s="87"/>
      <c r="AAF12" s="87"/>
      <c r="AAG12" s="87"/>
      <c r="AAH12" s="87"/>
      <c r="AAI12" s="87"/>
      <c r="AAJ12" s="87"/>
      <c r="AAK12" s="87"/>
      <c r="AAL12" s="87"/>
      <c r="AAM12" s="87"/>
      <c r="AAN12" s="87"/>
      <c r="AAO12" s="87"/>
      <c r="AAP12" s="87"/>
      <c r="AAQ12" s="87"/>
      <c r="AAR12" s="87"/>
      <c r="AAS12" s="87"/>
      <c r="AAT12" s="87"/>
      <c r="AAU12" s="87"/>
      <c r="AAV12" s="87"/>
      <c r="AAW12" s="87"/>
      <c r="AAX12" s="87"/>
      <c r="AAY12" s="87"/>
      <c r="AAZ12" s="87"/>
      <c r="ABA12" s="87"/>
      <c r="ABB12" s="87"/>
      <c r="ABC12" s="87"/>
      <c r="ABD12" s="87"/>
      <c r="ABE12" s="87"/>
      <c r="ABF12" s="87"/>
      <c r="ABG12" s="87"/>
      <c r="ABH12" s="87"/>
      <c r="ABI12" s="87"/>
      <c r="ABJ12" s="87"/>
      <c r="ABK12" s="87"/>
      <c r="ABL12" s="87"/>
      <c r="ABM12" s="87"/>
      <c r="ABN12" s="87"/>
      <c r="ABO12" s="87"/>
      <c r="ABP12" s="87"/>
      <c r="ABQ12" s="87"/>
      <c r="ABR12" s="87"/>
      <c r="ABS12" s="87"/>
      <c r="ABT12" s="87"/>
      <c r="ABU12" s="87"/>
      <c r="ABV12" s="87"/>
      <c r="ABW12" s="87"/>
      <c r="ABX12" s="87"/>
      <c r="ABY12" s="87"/>
      <c r="ABZ12" s="87"/>
      <c r="ACA12" s="87"/>
      <c r="ACB12" s="87"/>
      <c r="ACC12" s="87"/>
      <c r="ACD12" s="87"/>
      <c r="ACE12" s="87"/>
      <c r="ACF12" s="87"/>
      <c r="ACG12" s="87"/>
      <c r="ACH12" s="87"/>
      <c r="ACI12" s="87"/>
      <c r="ACJ12" s="87"/>
      <c r="ACK12" s="87"/>
      <c r="ACL12" s="87"/>
      <c r="ACM12" s="87"/>
      <c r="ACN12" s="87"/>
      <c r="ACO12" s="87"/>
      <c r="ACP12" s="87"/>
      <c r="ACQ12" s="87"/>
      <c r="ACR12" s="87"/>
      <c r="ACS12" s="87"/>
      <c r="ACT12" s="87"/>
      <c r="ACU12" s="87"/>
      <c r="ACV12" s="87"/>
      <c r="ACW12" s="87"/>
      <c r="ACX12" s="87"/>
      <c r="ACY12" s="87"/>
      <c r="ACZ12" s="87"/>
      <c r="ADA12" s="87"/>
      <c r="ADB12" s="87"/>
      <c r="ADC12" s="87"/>
      <c r="ADD12" s="87"/>
      <c r="ADE12" s="87"/>
      <c r="ADF12" s="87"/>
      <c r="ADG12" s="87"/>
      <c r="ADH12" s="87"/>
      <c r="ADI12" s="87"/>
      <c r="ADJ12" s="87"/>
      <c r="ADK12" s="87"/>
      <c r="ADL12" s="87"/>
      <c r="ADM12" s="87"/>
      <c r="ADN12" s="87"/>
      <c r="ADO12" s="87"/>
      <c r="ADP12" s="87"/>
      <c r="ADQ12" s="87"/>
      <c r="ADR12" s="87"/>
      <c r="ADS12" s="87"/>
      <c r="ADT12" s="87"/>
      <c r="ADU12" s="87"/>
      <c r="ADV12" s="87"/>
      <c r="ADW12" s="87"/>
      <c r="ADX12" s="87"/>
      <c r="ADY12" s="87"/>
      <c r="ADZ12" s="87"/>
      <c r="AEA12" s="87"/>
      <c r="AEB12" s="87"/>
      <c r="AEC12" s="87"/>
      <c r="AED12" s="87"/>
      <c r="AEE12" s="87"/>
      <c r="AEF12" s="87"/>
      <c r="AEG12" s="87"/>
      <c r="AEH12" s="87"/>
      <c r="AEI12" s="87"/>
      <c r="AEJ12" s="87"/>
      <c r="AEK12" s="87"/>
      <c r="AEL12" s="87"/>
      <c r="AEM12" s="87"/>
      <c r="AEN12" s="87"/>
      <c r="AEO12" s="87"/>
      <c r="AEP12" s="87"/>
      <c r="AEQ12" s="87"/>
      <c r="AER12" s="87"/>
      <c r="AES12" s="87"/>
      <c r="AET12" s="87"/>
      <c r="AEU12" s="87"/>
      <c r="AEV12" s="87"/>
      <c r="AEW12" s="87"/>
      <c r="AEX12" s="87"/>
      <c r="AEY12" s="87"/>
      <c r="AEZ12" s="87"/>
      <c r="AFA12" s="87"/>
      <c r="AFB12" s="87"/>
      <c r="AFC12" s="87"/>
      <c r="AFD12" s="87"/>
      <c r="AFE12" s="87"/>
      <c r="AFF12" s="87"/>
      <c r="AFG12" s="87"/>
      <c r="AFH12" s="87"/>
      <c r="AFI12" s="87"/>
      <c r="AFJ12" s="87"/>
      <c r="AFK12" s="87"/>
      <c r="AFL12" s="87"/>
      <c r="AFM12" s="87"/>
      <c r="AFN12" s="87"/>
      <c r="AFO12" s="87"/>
      <c r="AFP12" s="87"/>
      <c r="AFQ12" s="87"/>
      <c r="AFR12" s="87"/>
      <c r="AFS12" s="87"/>
      <c r="AFT12" s="87"/>
      <c r="AFU12" s="87"/>
      <c r="AFV12" s="87"/>
      <c r="AFW12" s="87"/>
      <c r="AFX12" s="87"/>
      <c r="AFY12" s="87"/>
      <c r="AFZ12" s="87"/>
      <c r="AGA12" s="87"/>
      <c r="AGB12" s="87"/>
      <c r="AGC12" s="87"/>
      <c r="AGD12" s="87"/>
      <c r="AGE12" s="87"/>
      <c r="AGF12" s="87"/>
      <c r="AGG12" s="87"/>
      <c r="AGH12" s="87"/>
      <c r="AGI12" s="87"/>
      <c r="AGJ12" s="87"/>
      <c r="AGK12" s="87"/>
      <c r="AGL12" s="87"/>
      <c r="AGM12" s="87"/>
      <c r="AGN12" s="87"/>
      <c r="AGO12" s="87"/>
      <c r="AGP12" s="87"/>
      <c r="AGQ12" s="87"/>
      <c r="AGR12" s="87"/>
      <c r="AGS12" s="87"/>
      <c r="AGT12" s="87"/>
      <c r="AGU12" s="87"/>
      <c r="AGV12" s="87"/>
      <c r="AGW12" s="87"/>
      <c r="AGX12" s="87"/>
      <c r="AGY12" s="87"/>
      <c r="AGZ12" s="87"/>
      <c r="AHA12" s="87"/>
      <c r="AHB12" s="87"/>
      <c r="AHC12" s="87"/>
      <c r="AHD12" s="87"/>
      <c r="AHE12" s="87"/>
      <c r="AHF12" s="87"/>
      <c r="AHG12" s="87"/>
      <c r="AHH12" s="87"/>
      <c r="AHI12" s="87"/>
      <c r="AHJ12" s="87"/>
      <c r="AHK12" s="87"/>
      <c r="AHL12" s="87"/>
      <c r="AHM12" s="87"/>
      <c r="AHN12" s="87"/>
      <c r="AHO12" s="87"/>
      <c r="AHP12" s="87"/>
      <c r="AHQ12" s="87"/>
      <c r="AHR12" s="87"/>
      <c r="AHS12" s="87"/>
      <c r="AHT12" s="87"/>
      <c r="AHU12" s="87"/>
      <c r="AHV12" s="87"/>
      <c r="AHW12" s="87"/>
      <c r="AHX12" s="87"/>
      <c r="AHY12" s="87"/>
      <c r="AHZ12" s="87"/>
      <c r="AIA12" s="87"/>
      <c r="AIB12" s="87"/>
      <c r="AIC12" s="87"/>
      <c r="AID12" s="87"/>
      <c r="AIE12" s="87"/>
      <c r="AIF12" s="87"/>
      <c r="AIG12" s="87"/>
      <c r="AIH12" s="87"/>
      <c r="AII12" s="87"/>
      <c r="AIJ12" s="87"/>
      <c r="AIK12" s="87"/>
      <c r="AIL12" s="87"/>
      <c r="AIM12" s="87"/>
      <c r="AIN12" s="87"/>
      <c r="AIO12" s="87"/>
      <c r="AIP12" s="87"/>
      <c r="AIQ12" s="87"/>
      <c r="AIR12" s="87"/>
      <c r="AIS12" s="87"/>
      <c r="AIT12" s="87"/>
      <c r="AIU12" s="87"/>
      <c r="AIV12" s="87"/>
      <c r="AIW12" s="87"/>
      <c r="AIX12" s="87"/>
      <c r="AIY12" s="87"/>
      <c r="AIZ12" s="87"/>
      <c r="AJA12" s="87"/>
      <c r="AJB12" s="87"/>
      <c r="AJC12" s="87"/>
      <c r="AJD12" s="87"/>
      <c r="AJE12" s="87"/>
      <c r="AJF12" s="87"/>
      <c r="AJG12" s="87"/>
      <c r="AJH12" s="87"/>
      <c r="AJI12" s="87"/>
      <c r="AJJ12" s="87"/>
      <c r="AJK12" s="87"/>
      <c r="AJL12" s="87"/>
      <c r="AJM12" s="87"/>
      <c r="AJN12" s="87"/>
      <c r="AJO12" s="87"/>
      <c r="AJP12" s="87"/>
      <c r="AJQ12" s="87"/>
      <c r="AJR12" s="87"/>
      <c r="AJS12" s="87"/>
      <c r="AJT12" s="87"/>
      <c r="AJU12" s="87"/>
      <c r="AJV12" s="87"/>
      <c r="AJW12" s="87"/>
      <c r="AJX12" s="87"/>
      <c r="AJY12" s="87"/>
      <c r="AJZ12" s="87"/>
      <c r="AKA12" s="87"/>
      <c r="AKB12" s="87"/>
      <c r="AKC12" s="87"/>
      <c r="AKD12" s="87"/>
      <c r="AKE12" s="87"/>
      <c r="AKF12" s="87"/>
      <c r="AKG12" s="87"/>
      <c r="AKH12" s="87"/>
      <c r="AKI12" s="87"/>
      <c r="AKJ12" s="87"/>
      <c r="AKK12" s="87"/>
      <c r="AKL12" s="87"/>
      <c r="AKM12" s="87"/>
      <c r="AKN12" s="87"/>
      <c r="AKO12" s="87"/>
      <c r="AKP12" s="87"/>
      <c r="AKQ12" s="87"/>
      <c r="AKR12" s="87"/>
      <c r="AKS12" s="87"/>
      <c r="AKT12" s="87"/>
      <c r="AKU12" s="87"/>
      <c r="AKV12" s="87"/>
      <c r="AKW12" s="87"/>
      <c r="AKX12" s="87"/>
      <c r="AKY12" s="87"/>
      <c r="AKZ12" s="87"/>
      <c r="ALA12" s="87"/>
      <c r="ALB12" s="87"/>
      <c r="ALC12" s="87"/>
      <c r="ALD12" s="87"/>
      <c r="ALE12" s="87"/>
      <c r="ALF12" s="87"/>
      <c r="ALG12" s="87"/>
      <c r="ALH12" s="87"/>
      <c r="ALI12" s="87"/>
      <c r="ALJ12" s="87"/>
      <c r="ALK12" s="87"/>
      <c r="ALL12" s="87"/>
      <c r="ALM12" s="87"/>
      <c r="ALN12" s="87"/>
      <c r="ALO12" s="87"/>
      <c r="ALP12" s="87"/>
      <c r="ALQ12" s="87"/>
      <c r="ALR12" s="87"/>
      <c r="ALS12" s="87"/>
      <c r="ALT12" s="87"/>
      <c r="ALU12" s="87"/>
      <c r="ALV12" s="87"/>
      <c r="ALW12" s="87"/>
      <c r="ALX12" s="87"/>
      <c r="ALY12" s="87"/>
      <c r="ALZ12" s="87"/>
      <c r="AMA12" s="87"/>
      <c r="AMB12" s="87"/>
      <c r="AMC12" s="87"/>
      <c r="AMD12" s="87"/>
      <c r="AME12" s="87"/>
      <c r="AMF12" s="87"/>
      <c r="AMG12" s="87"/>
      <c r="AMH12" s="87"/>
      <c r="AMI12" s="87"/>
      <c r="AMJ12" s="87"/>
      <c r="AMK12" s="87"/>
      <c r="AML12" s="87"/>
      <c r="AMM12" s="87"/>
      <c r="AMN12" s="87"/>
      <c r="AMO12" s="87"/>
      <c r="AMP12" s="87"/>
      <c r="AMQ12" s="87"/>
      <c r="AMR12" s="87"/>
      <c r="AMS12" s="87"/>
      <c r="AMT12" s="87"/>
      <c r="AMU12" s="87"/>
      <c r="AMV12" s="87"/>
      <c r="AMW12" s="87"/>
      <c r="AMX12" s="87"/>
      <c r="AMY12" s="87"/>
      <c r="AMZ12" s="87"/>
      <c r="ANA12" s="87"/>
      <c r="ANB12" s="87"/>
      <c r="ANC12" s="87"/>
      <c r="AND12" s="87"/>
      <c r="ANE12" s="87"/>
      <c r="ANF12" s="87"/>
      <c r="ANG12" s="87"/>
      <c r="ANH12" s="87"/>
      <c r="ANI12" s="87"/>
      <c r="ANJ12" s="87"/>
      <c r="ANK12" s="87"/>
      <c r="ANL12" s="87"/>
      <c r="ANM12" s="87"/>
      <c r="ANN12" s="87"/>
      <c r="ANO12" s="87"/>
      <c r="ANP12" s="87"/>
      <c r="ANQ12" s="87"/>
      <c r="ANR12" s="87"/>
      <c r="ANS12" s="87"/>
      <c r="ANT12" s="87"/>
      <c r="ANU12" s="87"/>
      <c r="ANV12" s="87"/>
      <c r="ANW12" s="87"/>
      <c r="ANX12" s="87"/>
      <c r="ANY12" s="87"/>
      <c r="ANZ12" s="87"/>
      <c r="AOA12" s="87"/>
      <c r="AOB12" s="87"/>
      <c r="AOC12" s="87"/>
      <c r="AOD12" s="87"/>
      <c r="AOE12" s="87"/>
      <c r="AOF12" s="87"/>
      <c r="AOG12" s="87"/>
      <c r="AOH12" s="87"/>
      <c r="AOI12" s="87"/>
      <c r="AOJ12" s="87"/>
      <c r="AOK12" s="87"/>
      <c r="AOL12" s="87"/>
      <c r="AOM12" s="87"/>
      <c r="AON12" s="87"/>
      <c r="AOO12" s="87"/>
      <c r="AOP12" s="87"/>
      <c r="AOQ12" s="87"/>
      <c r="AOR12" s="87"/>
      <c r="AOS12" s="87"/>
      <c r="AOT12" s="87"/>
      <c r="AOU12" s="87"/>
      <c r="AOV12" s="87"/>
      <c r="AOW12" s="87"/>
      <c r="AOX12" s="87"/>
      <c r="AOY12" s="87"/>
      <c r="AOZ12" s="87"/>
      <c r="APA12" s="87"/>
      <c r="APB12" s="87"/>
      <c r="APC12" s="87"/>
      <c r="APD12" s="87"/>
      <c r="APE12" s="87"/>
      <c r="APF12" s="87"/>
      <c r="APG12" s="87"/>
      <c r="APH12" s="87"/>
      <c r="API12" s="87"/>
      <c r="APJ12" s="87"/>
      <c r="APK12" s="87"/>
      <c r="APL12" s="87"/>
      <c r="APM12" s="87"/>
      <c r="APN12" s="87"/>
      <c r="APO12" s="87"/>
      <c r="APP12" s="87"/>
      <c r="APQ12" s="87"/>
      <c r="APR12" s="87"/>
      <c r="APS12" s="87"/>
      <c r="APT12" s="87"/>
      <c r="APU12" s="87"/>
      <c r="APV12" s="87"/>
      <c r="APW12" s="87"/>
      <c r="APX12" s="87"/>
      <c r="APY12" s="87"/>
      <c r="APZ12" s="87"/>
      <c r="AQA12" s="87"/>
      <c r="AQB12" s="87"/>
      <c r="AQC12" s="87"/>
      <c r="AQD12" s="87"/>
      <c r="AQE12" s="87"/>
      <c r="AQF12" s="87"/>
      <c r="AQG12" s="87"/>
      <c r="AQH12" s="87"/>
      <c r="AQI12" s="87"/>
      <c r="AQJ12" s="87"/>
      <c r="AQK12" s="87"/>
      <c r="AQL12" s="87"/>
      <c r="AQM12" s="87"/>
      <c r="AQN12" s="87"/>
      <c r="AQO12" s="87"/>
      <c r="AQP12" s="87"/>
      <c r="AQQ12" s="87"/>
      <c r="AQR12" s="87"/>
      <c r="AQS12" s="87"/>
      <c r="AQT12" s="87"/>
      <c r="AQU12" s="87"/>
      <c r="AQV12" s="87"/>
      <c r="AQW12" s="87"/>
      <c r="AQX12" s="87"/>
      <c r="AQY12" s="87"/>
      <c r="AQZ12" s="87"/>
      <c r="ARA12" s="87"/>
      <c r="ARB12" s="87"/>
      <c r="ARC12" s="87"/>
      <c r="ARD12" s="87"/>
      <c r="ARE12" s="87"/>
      <c r="ARF12" s="87"/>
      <c r="ARG12" s="87"/>
      <c r="ARH12" s="87"/>
      <c r="ARI12" s="87"/>
      <c r="ARJ12" s="87"/>
      <c r="ARK12" s="87"/>
      <c r="ARL12" s="87"/>
      <c r="ARM12" s="87"/>
      <c r="ARN12" s="87"/>
      <c r="ARO12" s="87"/>
      <c r="ARP12" s="87"/>
      <c r="ARQ12" s="87"/>
      <c r="ARR12" s="87"/>
      <c r="ARS12" s="87"/>
      <c r="ART12" s="87"/>
      <c r="ARU12" s="87"/>
      <c r="ARV12" s="87"/>
      <c r="ARW12" s="87"/>
      <c r="ARX12" s="87"/>
      <c r="ARY12" s="87"/>
      <c r="ARZ12" s="87"/>
      <c r="ASA12" s="87"/>
      <c r="ASB12" s="87"/>
      <c r="ASC12" s="87"/>
      <c r="ASD12" s="87"/>
      <c r="ASE12" s="87"/>
      <c r="ASF12" s="87"/>
      <c r="ASG12" s="87"/>
      <c r="ASH12" s="87"/>
      <c r="ASI12" s="87"/>
      <c r="ASJ12" s="87"/>
      <c r="ASK12" s="87"/>
      <c r="ASL12" s="87"/>
      <c r="ASM12" s="87"/>
      <c r="ASN12" s="87"/>
      <c r="ASO12" s="87"/>
      <c r="ASP12" s="87"/>
      <c r="ASQ12" s="87"/>
      <c r="ASR12" s="87"/>
      <c r="ASS12" s="87"/>
      <c r="AST12" s="87"/>
      <c r="ASU12" s="87"/>
      <c r="ASV12" s="87"/>
      <c r="ASW12" s="87"/>
      <c r="ASX12" s="87"/>
      <c r="ASY12" s="87"/>
      <c r="ASZ12" s="87"/>
      <c r="ATA12" s="87"/>
      <c r="ATB12" s="87"/>
      <c r="ATC12" s="87"/>
      <c r="ATD12" s="87"/>
      <c r="ATE12" s="87"/>
      <c r="ATF12" s="87"/>
      <c r="ATG12" s="87"/>
      <c r="ATH12" s="87"/>
      <c r="ATI12" s="87"/>
      <c r="ATJ12" s="87"/>
      <c r="ATK12" s="87"/>
      <c r="ATL12" s="87"/>
      <c r="ATM12" s="87"/>
      <c r="ATN12" s="87"/>
      <c r="ATO12" s="87"/>
      <c r="ATP12" s="87"/>
      <c r="ATQ12" s="87"/>
      <c r="ATR12" s="87"/>
      <c r="ATS12" s="87"/>
      <c r="ATT12" s="87"/>
      <c r="ATU12" s="87"/>
      <c r="ATV12" s="87"/>
      <c r="ATW12" s="87"/>
      <c r="ATX12" s="87"/>
      <c r="ATY12" s="87"/>
      <c r="ATZ12" s="87"/>
      <c r="AUA12" s="87"/>
      <c r="AUB12" s="87"/>
      <c r="AUC12" s="87"/>
      <c r="AUD12" s="87"/>
      <c r="AUE12" s="87"/>
      <c r="AUF12" s="87"/>
      <c r="AUG12" s="87"/>
      <c r="AUH12" s="87"/>
      <c r="AUI12" s="87"/>
      <c r="AUJ12" s="87"/>
      <c r="AUK12" s="87"/>
      <c r="AUL12" s="87"/>
      <c r="AUM12" s="87"/>
      <c r="AUN12" s="87"/>
      <c r="AUO12" s="87"/>
      <c r="AUP12" s="87"/>
      <c r="AUQ12" s="87"/>
      <c r="AUR12" s="87"/>
      <c r="AUS12" s="87"/>
      <c r="AUT12" s="87"/>
      <c r="AUU12" s="87"/>
      <c r="AUV12" s="87"/>
      <c r="AUW12" s="87"/>
      <c r="AUX12" s="87"/>
      <c r="AUY12" s="87"/>
      <c r="AUZ12" s="87"/>
      <c r="AVA12" s="87"/>
      <c r="AVB12" s="87"/>
      <c r="AVC12" s="87"/>
      <c r="AVD12" s="87"/>
      <c r="AVE12" s="87"/>
      <c r="AVF12" s="87"/>
      <c r="AVG12" s="87"/>
      <c r="AVH12" s="87"/>
      <c r="AVI12" s="87"/>
      <c r="AVJ12" s="87"/>
      <c r="AVK12" s="87"/>
      <c r="AVL12" s="87"/>
      <c r="AVM12" s="87"/>
      <c r="AVN12" s="87"/>
      <c r="AVO12" s="87"/>
      <c r="AVP12" s="87"/>
      <c r="AVQ12" s="87"/>
      <c r="AVR12" s="87"/>
      <c r="AVS12" s="87"/>
      <c r="AVT12" s="87"/>
      <c r="AVU12" s="87"/>
      <c r="AVV12" s="87"/>
      <c r="AVW12" s="87"/>
      <c r="AVX12" s="87"/>
      <c r="AVY12" s="87"/>
      <c r="AVZ12" s="87"/>
      <c r="AWA12" s="87"/>
      <c r="AWB12" s="87"/>
      <c r="AWC12" s="87"/>
      <c r="AWD12" s="87"/>
      <c r="AWE12" s="87"/>
      <c r="AWF12" s="87"/>
      <c r="AWG12" s="87"/>
      <c r="AWH12" s="87"/>
      <c r="AWI12" s="87"/>
      <c r="AWJ12" s="87"/>
      <c r="AWK12" s="87"/>
      <c r="AWL12" s="87"/>
      <c r="AWM12" s="87"/>
      <c r="AWN12" s="87"/>
      <c r="AWO12" s="87"/>
      <c r="AWP12" s="87"/>
      <c r="AWQ12" s="87"/>
      <c r="AWR12" s="87"/>
      <c r="AWS12" s="87"/>
      <c r="AWT12" s="87"/>
      <c r="AWU12" s="87"/>
      <c r="AWV12" s="87"/>
      <c r="AWW12" s="87"/>
      <c r="AWX12" s="87"/>
      <c r="AWY12" s="87"/>
      <c r="AWZ12" s="87"/>
      <c r="AXA12" s="87"/>
      <c r="AXB12" s="87"/>
      <c r="AXC12" s="87"/>
      <c r="AXD12" s="87"/>
      <c r="AXE12" s="87"/>
      <c r="AXF12" s="87"/>
      <c r="AXG12" s="87"/>
      <c r="AXH12" s="87"/>
      <c r="AXI12" s="87"/>
      <c r="AXJ12" s="87"/>
      <c r="AXK12" s="87"/>
      <c r="AXL12" s="87"/>
      <c r="AXM12" s="87"/>
      <c r="AXN12" s="87"/>
      <c r="AXO12" s="87"/>
      <c r="AXP12" s="87"/>
      <c r="AXQ12" s="87"/>
      <c r="AXR12" s="87"/>
      <c r="AXS12" s="87"/>
      <c r="AXT12" s="87"/>
      <c r="AXU12" s="87"/>
      <c r="AXV12" s="87"/>
      <c r="AXW12" s="87"/>
      <c r="AXX12" s="87"/>
      <c r="AXY12" s="87"/>
      <c r="AXZ12" s="87"/>
      <c r="AYA12" s="87"/>
      <c r="AYB12" s="87"/>
      <c r="AYC12" s="87"/>
      <c r="AYD12" s="87"/>
      <c r="AYE12" s="87"/>
      <c r="AYF12" s="87"/>
      <c r="AYG12" s="87"/>
      <c r="AYH12" s="87"/>
      <c r="AYI12" s="87"/>
      <c r="AYJ12" s="87"/>
      <c r="AYK12" s="87"/>
      <c r="AYL12" s="87"/>
      <c r="AYM12" s="87"/>
      <c r="AYN12" s="87"/>
      <c r="AYO12" s="87"/>
      <c r="AYP12" s="87"/>
      <c r="AYQ12" s="87"/>
      <c r="AYR12" s="87"/>
      <c r="AYS12" s="87"/>
      <c r="AYT12" s="87"/>
      <c r="AYU12" s="87"/>
      <c r="AYV12" s="87"/>
      <c r="AYW12" s="87"/>
      <c r="AYX12" s="87"/>
      <c r="AYY12" s="87"/>
      <c r="AYZ12" s="87"/>
      <c r="AZA12" s="87"/>
      <c r="AZB12" s="87"/>
      <c r="AZC12" s="87"/>
      <c r="AZD12" s="87"/>
      <c r="AZE12" s="87"/>
      <c r="AZF12" s="87"/>
      <c r="AZG12" s="87"/>
      <c r="AZH12" s="87"/>
      <c r="AZI12" s="87"/>
      <c r="AZJ12" s="87"/>
      <c r="AZK12" s="87"/>
      <c r="AZL12" s="87"/>
      <c r="AZM12" s="87"/>
      <c r="AZN12" s="87"/>
      <c r="AZO12" s="87"/>
      <c r="AZP12" s="87"/>
      <c r="AZQ12" s="87"/>
      <c r="AZR12" s="87"/>
      <c r="AZS12" s="87"/>
      <c r="AZT12" s="87"/>
      <c r="AZU12" s="87"/>
      <c r="AZV12" s="87"/>
      <c r="AZW12" s="87"/>
      <c r="AZX12" s="87"/>
      <c r="AZY12" s="87"/>
      <c r="AZZ12" s="87"/>
      <c r="BAA12" s="87"/>
      <c r="BAB12" s="87"/>
      <c r="BAC12" s="87"/>
      <c r="BAD12" s="87"/>
      <c r="BAE12" s="87"/>
      <c r="BAF12" s="87"/>
      <c r="BAG12" s="87"/>
      <c r="BAH12" s="87"/>
      <c r="BAI12" s="87"/>
      <c r="BAJ12" s="87"/>
      <c r="BAK12" s="87"/>
      <c r="BAL12" s="87"/>
      <c r="BAM12" s="87"/>
      <c r="BAN12" s="87"/>
      <c r="BAO12" s="87"/>
      <c r="BAP12" s="87"/>
      <c r="BAQ12" s="87"/>
      <c r="BAR12" s="87"/>
      <c r="BAS12" s="87"/>
      <c r="BAT12" s="87"/>
      <c r="BAU12" s="87"/>
      <c r="BAV12" s="87"/>
      <c r="BAW12" s="87"/>
      <c r="BAX12" s="87"/>
      <c r="BAY12" s="87"/>
      <c r="BAZ12" s="87"/>
      <c r="BBA12" s="87"/>
      <c r="BBB12" s="87"/>
      <c r="BBC12" s="87"/>
      <c r="BBD12" s="87"/>
      <c r="BBE12" s="87"/>
      <c r="BBF12" s="87"/>
      <c r="BBG12" s="87"/>
      <c r="BBH12" s="87"/>
      <c r="BBI12" s="87"/>
      <c r="BBJ12" s="87"/>
      <c r="BBK12" s="87"/>
      <c r="BBL12" s="87"/>
      <c r="BBM12" s="87"/>
      <c r="BBN12" s="87"/>
      <c r="BBO12" s="87"/>
      <c r="BBP12" s="87"/>
      <c r="BBQ12" s="87"/>
      <c r="BBR12" s="87"/>
      <c r="BBS12" s="87"/>
      <c r="BBT12" s="87"/>
      <c r="BBU12" s="87"/>
      <c r="BBV12" s="87"/>
      <c r="BBW12" s="87"/>
      <c r="BBX12" s="87"/>
      <c r="BBY12" s="87"/>
      <c r="BBZ12" s="87"/>
      <c r="BCA12" s="87"/>
      <c r="BCB12" s="87"/>
      <c r="BCC12" s="87"/>
      <c r="BCD12" s="87"/>
      <c r="BCE12" s="87"/>
      <c r="BCF12" s="87"/>
      <c r="BCG12" s="87"/>
      <c r="BCH12" s="87"/>
      <c r="BCI12" s="87"/>
      <c r="BCJ12" s="87"/>
      <c r="BCK12" s="87"/>
      <c r="BCL12" s="87"/>
      <c r="BCM12" s="87"/>
      <c r="BCN12" s="87"/>
      <c r="BCO12" s="87"/>
      <c r="BCP12" s="87"/>
      <c r="BCQ12" s="87"/>
      <c r="BCR12" s="87"/>
      <c r="BCS12" s="87"/>
      <c r="BCT12" s="87"/>
      <c r="BCU12" s="87"/>
      <c r="BCV12" s="87"/>
      <c r="BCW12" s="87"/>
      <c r="BCX12" s="87"/>
      <c r="BCY12" s="87"/>
      <c r="BCZ12" s="87"/>
      <c r="BDA12" s="87"/>
      <c r="BDB12" s="87"/>
      <c r="BDC12" s="87"/>
      <c r="BDD12" s="87"/>
      <c r="BDE12" s="87"/>
      <c r="BDF12" s="87"/>
      <c r="BDG12" s="87"/>
      <c r="BDH12" s="87"/>
      <c r="BDI12" s="87"/>
      <c r="BDJ12" s="87"/>
      <c r="BDK12" s="87"/>
      <c r="BDL12" s="87"/>
      <c r="BDM12" s="87"/>
      <c r="BDN12" s="87"/>
      <c r="BDO12" s="87"/>
      <c r="BDP12" s="87"/>
      <c r="BDQ12" s="87"/>
      <c r="BDR12" s="87"/>
      <c r="BDS12" s="87"/>
      <c r="BDT12" s="87"/>
      <c r="BDU12" s="87"/>
      <c r="BDV12" s="87"/>
      <c r="BDW12" s="87"/>
      <c r="BDX12" s="87"/>
      <c r="BDY12" s="87"/>
      <c r="BDZ12" s="87"/>
      <c r="BEA12" s="87"/>
      <c r="BEB12" s="87"/>
      <c r="BEC12" s="87"/>
      <c r="BED12" s="87"/>
      <c r="BEE12" s="87"/>
      <c r="BEF12" s="87"/>
      <c r="BEG12" s="87"/>
      <c r="BEH12" s="87"/>
      <c r="BEI12" s="87"/>
      <c r="BEJ12" s="87"/>
      <c r="BEK12" s="87"/>
      <c r="BEL12" s="87"/>
      <c r="BEM12" s="87"/>
      <c r="BEN12" s="87"/>
      <c r="BEO12" s="87"/>
      <c r="BEP12" s="87"/>
      <c r="BEQ12" s="87"/>
      <c r="BER12" s="87"/>
      <c r="BES12" s="87"/>
      <c r="BET12" s="87"/>
      <c r="BEU12" s="87"/>
      <c r="BEV12" s="87"/>
      <c r="BEW12" s="87"/>
      <c r="BEX12" s="87"/>
      <c r="BEY12" s="87"/>
      <c r="BEZ12" s="87"/>
      <c r="BFA12" s="87"/>
      <c r="BFB12" s="87"/>
      <c r="BFC12" s="87"/>
      <c r="BFD12" s="87"/>
      <c r="BFE12" s="87"/>
      <c r="BFF12" s="87"/>
      <c r="BFG12" s="87"/>
      <c r="BFH12" s="87"/>
      <c r="BFI12" s="87"/>
      <c r="BFJ12" s="87"/>
      <c r="BFK12" s="87"/>
      <c r="BFL12" s="87"/>
      <c r="BFM12" s="87"/>
      <c r="BFN12" s="87"/>
      <c r="BFO12" s="87"/>
      <c r="BFP12" s="87"/>
      <c r="BFQ12" s="87"/>
      <c r="BFR12" s="87"/>
      <c r="BFS12" s="87"/>
      <c r="BFT12" s="87"/>
      <c r="BFU12" s="87"/>
      <c r="BFV12" s="87"/>
      <c r="BFW12" s="87"/>
      <c r="BFX12" s="87"/>
      <c r="BFY12" s="87"/>
      <c r="BFZ12" s="87"/>
      <c r="BGA12" s="87"/>
      <c r="BGB12" s="87"/>
      <c r="BGC12" s="87"/>
      <c r="BGD12" s="87"/>
      <c r="BGE12" s="87"/>
      <c r="BGF12" s="87"/>
      <c r="BGG12" s="87"/>
      <c r="BGH12" s="87"/>
      <c r="BGI12" s="87"/>
      <c r="BGJ12" s="87"/>
      <c r="BGK12" s="87"/>
      <c r="BGL12" s="87"/>
      <c r="BGM12" s="87"/>
      <c r="BGN12" s="87"/>
      <c r="BGO12" s="87"/>
      <c r="BGP12" s="87"/>
      <c r="BGQ12" s="87"/>
      <c r="BGR12" s="87"/>
      <c r="BGS12" s="87"/>
      <c r="BGT12" s="87"/>
      <c r="BGU12" s="87"/>
      <c r="BGV12" s="87"/>
      <c r="BGW12" s="87"/>
      <c r="BGX12" s="87"/>
      <c r="BGY12" s="87"/>
      <c r="BGZ12" s="87"/>
      <c r="BHA12" s="87"/>
      <c r="BHB12" s="87"/>
      <c r="BHC12" s="87"/>
      <c r="BHD12" s="87"/>
      <c r="BHE12" s="87"/>
      <c r="BHF12" s="87"/>
      <c r="BHG12" s="87"/>
      <c r="BHH12" s="87"/>
      <c r="BHI12" s="87"/>
      <c r="BHJ12" s="87"/>
      <c r="BHK12" s="87"/>
      <c r="BHL12" s="87"/>
      <c r="BHM12" s="87"/>
      <c r="BHN12" s="87"/>
      <c r="BHO12" s="87"/>
      <c r="BHP12" s="87"/>
      <c r="BHQ12" s="87"/>
      <c r="BHR12" s="87"/>
      <c r="BHS12" s="87"/>
      <c r="BHT12" s="87"/>
      <c r="BHU12" s="87"/>
      <c r="BHV12" s="87"/>
      <c r="BHW12" s="87"/>
      <c r="BHX12" s="87"/>
      <c r="BHY12" s="87"/>
      <c r="BHZ12" s="87"/>
      <c r="BIA12" s="87"/>
      <c r="BIB12" s="87"/>
      <c r="BIC12" s="87"/>
      <c r="BID12" s="87"/>
      <c r="BIE12" s="87"/>
      <c r="BIF12" s="87"/>
      <c r="BIG12" s="87"/>
      <c r="BIH12" s="87"/>
      <c r="BII12" s="87"/>
      <c r="BIJ12" s="87"/>
      <c r="BIK12" s="87"/>
      <c r="BIL12" s="87"/>
      <c r="BIM12" s="87"/>
      <c r="BIN12" s="87"/>
      <c r="BIO12" s="87"/>
      <c r="BIP12" s="87"/>
      <c r="BIQ12" s="87"/>
      <c r="BIR12" s="87"/>
      <c r="BIS12" s="87"/>
      <c r="BIT12" s="87"/>
      <c r="BIU12" s="87"/>
      <c r="BIV12" s="87"/>
      <c r="BIW12" s="87"/>
      <c r="BIX12" s="87"/>
      <c r="BIY12" s="87"/>
      <c r="BIZ12" s="87"/>
      <c r="BJA12" s="87"/>
      <c r="BJB12" s="87"/>
      <c r="BJC12" s="87"/>
      <c r="BJD12" s="87"/>
      <c r="BJE12" s="87"/>
      <c r="BJF12" s="87"/>
      <c r="BJG12" s="87"/>
      <c r="BJH12" s="87"/>
      <c r="BJI12" s="87"/>
      <c r="BJJ12" s="87"/>
      <c r="BJK12" s="87"/>
      <c r="BJL12" s="87"/>
      <c r="BJM12" s="87"/>
      <c r="BJN12" s="87"/>
      <c r="BJO12" s="87"/>
      <c r="BJP12" s="87"/>
      <c r="BJQ12" s="87"/>
      <c r="BJR12" s="87"/>
      <c r="BJS12" s="87"/>
      <c r="BJT12" s="87"/>
      <c r="BJU12" s="87"/>
      <c r="BJV12" s="87"/>
      <c r="BJW12" s="87"/>
      <c r="BJX12" s="87"/>
      <c r="BJY12" s="87"/>
      <c r="BJZ12" s="87"/>
      <c r="BKA12" s="87"/>
      <c r="BKB12" s="87"/>
      <c r="BKC12" s="87"/>
      <c r="BKD12" s="87"/>
      <c r="BKE12" s="87"/>
      <c r="BKF12" s="87"/>
      <c r="BKG12" s="87"/>
      <c r="BKH12" s="87"/>
      <c r="BKI12" s="87"/>
      <c r="BKJ12" s="87"/>
      <c r="BKK12" s="87"/>
      <c r="BKL12" s="87"/>
      <c r="BKM12" s="87"/>
      <c r="BKN12" s="87"/>
      <c r="BKO12" s="87"/>
      <c r="BKP12" s="87"/>
      <c r="BKQ12" s="87"/>
      <c r="BKR12" s="87"/>
      <c r="BKS12" s="87"/>
      <c r="BKT12" s="87"/>
      <c r="BKU12" s="87"/>
      <c r="BKV12" s="87"/>
      <c r="BKW12" s="87"/>
      <c r="BKX12" s="87"/>
      <c r="BKY12" s="87"/>
      <c r="BKZ12" s="87"/>
      <c r="BLA12" s="87"/>
      <c r="BLB12" s="87"/>
      <c r="BLC12" s="87"/>
      <c r="BLD12" s="87"/>
      <c r="BLE12" s="87"/>
      <c r="BLF12" s="87"/>
      <c r="BLG12" s="87"/>
      <c r="BLH12" s="87"/>
      <c r="BLI12" s="87"/>
      <c r="BLJ12" s="87"/>
      <c r="BLK12" s="87"/>
      <c r="BLL12" s="87"/>
      <c r="BLM12" s="87"/>
      <c r="BLN12" s="87"/>
      <c r="BLO12" s="87"/>
      <c r="BLP12" s="87"/>
      <c r="BLQ12" s="87"/>
      <c r="BLR12" s="87"/>
      <c r="BLS12" s="87"/>
      <c r="BLT12" s="87"/>
      <c r="BLU12" s="87"/>
      <c r="BLV12" s="87"/>
      <c r="BLW12" s="87"/>
      <c r="BLX12" s="87"/>
      <c r="BLY12" s="87"/>
      <c r="BLZ12" s="87"/>
      <c r="BMA12" s="87"/>
      <c r="BMB12" s="87"/>
      <c r="BMC12" s="87"/>
      <c r="BMD12" s="87"/>
      <c r="BME12" s="87"/>
      <c r="BMF12" s="87"/>
      <c r="BMG12" s="87"/>
      <c r="BMH12" s="87"/>
      <c r="BMI12" s="87"/>
      <c r="BMJ12" s="87"/>
      <c r="BMK12" s="87"/>
      <c r="BML12" s="87"/>
      <c r="BMM12" s="87"/>
      <c r="BMN12" s="87"/>
      <c r="BMO12" s="87"/>
      <c r="BMP12" s="87"/>
      <c r="BMQ12" s="87"/>
      <c r="BMR12" s="87"/>
      <c r="BMS12" s="87"/>
      <c r="BMT12" s="87"/>
      <c r="BMU12" s="87"/>
      <c r="BMV12" s="87"/>
      <c r="BMW12" s="87"/>
      <c r="BMX12" s="87"/>
      <c r="BMY12" s="87"/>
      <c r="BMZ12" s="87"/>
      <c r="BNA12" s="87"/>
      <c r="BNB12" s="87"/>
      <c r="BNC12" s="87"/>
      <c r="BND12" s="87"/>
      <c r="BNE12" s="87"/>
      <c r="BNF12" s="87"/>
      <c r="BNG12" s="87"/>
      <c r="BNH12" s="87"/>
      <c r="BNI12" s="87"/>
      <c r="BNJ12" s="87"/>
      <c r="BNK12" s="87"/>
      <c r="BNL12" s="87"/>
      <c r="BNM12" s="87"/>
      <c r="BNN12" s="87"/>
      <c r="BNO12" s="87"/>
      <c r="BNP12" s="87"/>
      <c r="BNQ12" s="87"/>
      <c r="BNR12" s="87"/>
      <c r="BNS12" s="87"/>
      <c r="BNT12" s="87"/>
      <c r="BNU12" s="87"/>
      <c r="BNV12" s="87"/>
      <c r="BNW12" s="87"/>
      <c r="BNX12" s="87"/>
      <c r="BNY12" s="87"/>
      <c r="BNZ12" s="87"/>
      <c r="BOA12" s="87"/>
      <c r="BOB12" s="87"/>
      <c r="BOC12" s="87"/>
      <c r="BOD12" s="87"/>
      <c r="BOE12" s="87"/>
      <c r="BOF12" s="87"/>
      <c r="BOG12" s="87"/>
      <c r="BOH12" s="87"/>
      <c r="BOI12" s="87"/>
      <c r="BOJ12" s="87"/>
      <c r="BOK12" s="87"/>
      <c r="BOL12" s="87"/>
      <c r="BOM12" s="87"/>
      <c r="BON12" s="87"/>
      <c r="BOO12" s="87"/>
      <c r="BOP12" s="87"/>
      <c r="BOQ12" s="87"/>
      <c r="BOR12" s="87"/>
      <c r="BOS12" s="87"/>
      <c r="BOT12" s="87"/>
      <c r="BOU12" s="87"/>
      <c r="BOV12" s="87"/>
      <c r="BOW12" s="87"/>
      <c r="BOX12" s="87"/>
      <c r="BOY12" s="87"/>
      <c r="BOZ12" s="87"/>
      <c r="BPA12" s="87"/>
      <c r="BPB12" s="87"/>
      <c r="BPC12" s="87"/>
      <c r="BPD12" s="87"/>
      <c r="BPE12" s="87"/>
      <c r="BPF12" s="87"/>
      <c r="BPG12" s="87"/>
      <c r="BPH12" s="87"/>
      <c r="BPI12" s="87"/>
      <c r="BPJ12" s="87"/>
      <c r="BPK12" s="87"/>
      <c r="BPL12" s="87"/>
      <c r="BPM12" s="87"/>
      <c r="BPN12" s="87"/>
      <c r="BPO12" s="87"/>
      <c r="BPP12" s="87"/>
      <c r="BPQ12" s="87"/>
      <c r="BPR12" s="87"/>
      <c r="BPS12" s="87"/>
      <c r="BPT12" s="87"/>
      <c r="BPU12" s="87"/>
      <c r="BPV12" s="87"/>
      <c r="BPW12" s="87"/>
      <c r="BPX12" s="87"/>
      <c r="BPY12" s="87"/>
      <c r="BPZ12" s="87"/>
      <c r="BQA12" s="87"/>
      <c r="BQB12" s="87"/>
      <c r="BQC12" s="87"/>
      <c r="BQD12" s="87"/>
      <c r="BQE12" s="87"/>
      <c r="BQF12" s="87"/>
      <c r="BQG12" s="87"/>
      <c r="BQH12" s="87"/>
      <c r="BQI12" s="87"/>
      <c r="BQJ12" s="87"/>
      <c r="BQK12" s="87"/>
      <c r="BQL12" s="87"/>
      <c r="BQM12" s="87"/>
      <c r="BQN12" s="87"/>
      <c r="BQO12" s="87"/>
      <c r="BQP12" s="87"/>
      <c r="BQQ12" s="87"/>
      <c r="BQR12" s="87"/>
      <c r="BQS12" s="87"/>
      <c r="BQT12" s="87"/>
      <c r="BQU12" s="87"/>
      <c r="BQV12" s="87"/>
      <c r="BQW12" s="87"/>
      <c r="BQX12" s="87"/>
      <c r="BQY12" s="87"/>
      <c r="BQZ12" s="87"/>
      <c r="BRA12" s="87"/>
      <c r="BRB12" s="87"/>
      <c r="BRC12" s="87"/>
      <c r="BRD12" s="87"/>
      <c r="BRE12" s="87"/>
      <c r="BRF12" s="87"/>
      <c r="BRG12" s="87"/>
      <c r="BRH12" s="87"/>
      <c r="BRI12" s="87"/>
      <c r="BRJ12" s="87"/>
      <c r="BRK12" s="87"/>
      <c r="BRL12" s="87"/>
      <c r="BRM12" s="87"/>
      <c r="BRN12" s="87"/>
      <c r="BRO12" s="87"/>
      <c r="BRP12" s="87"/>
      <c r="BRQ12" s="87"/>
      <c r="BRR12" s="87"/>
      <c r="BRS12" s="87"/>
      <c r="BRT12" s="87"/>
      <c r="BRU12" s="87"/>
      <c r="BRV12" s="87"/>
      <c r="BRW12" s="87"/>
      <c r="BRX12" s="87"/>
      <c r="BRY12" s="87"/>
      <c r="BRZ12" s="87"/>
      <c r="BSA12" s="87"/>
      <c r="BSB12" s="87"/>
      <c r="BSC12" s="87"/>
      <c r="BSD12" s="87"/>
      <c r="BSE12" s="87"/>
      <c r="BSF12" s="87"/>
      <c r="BSG12" s="87"/>
      <c r="BSH12" s="87"/>
      <c r="BSI12" s="87"/>
      <c r="BSJ12" s="87"/>
      <c r="BSK12" s="87"/>
      <c r="BSL12" s="87"/>
      <c r="BSM12" s="87"/>
      <c r="BSN12" s="87"/>
      <c r="BSO12" s="87"/>
      <c r="BSP12" s="87"/>
      <c r="BSQ12" s="87"/>
      <c r="BSR12" s="87"/>
      <c r="BSS12" s="87"/>
      <c r="BST12" s="87"/>
      <c r="BSU12" s="87"/>
      <c r="BSV12" s="87"/>
      <c r="BSW12" s="87"/>
      <c r="BSX12" s="87"/>
      <c r="BSY12" s="87"/>
      <c r="BSZ12" s="87"/>
      <c r="BTA12" s="87"/>
      <c r="BTB12" s="87"/>
      <c r="BTC12" s="87"/>
      <c r="BTD12" s="87"/>
      <c r="BTE12" s="87"/>
      <c r="BTF12" s="87"/>
      <c r="BTG12" s="87"/>
      <c r="BTH12" s="87"/>
      <c r="BTI12" s="87"/>
      <c r="BTJ12" s="87"/>
      <c r="BTK12" s="87"/>
      <c r="BTL12" s="87"/>
      <c r="BTM12" s="87"/>
      <c r="BTN12" s="87"/>
      <c r="BTO12" s="87"/>
      <c r="BTP12" s="87"/>
      <c r="BTQ12" s="87"/>
      <c r="BTR12" s="87"/>
      <c r="BTS12" s="87"/>
      <c r="BTT12" s="87"/>
      <c r="BTU12" s="87"/>
      <c r="BTV12" s="87"/>
      <c r="BTW12" s="87"/>
      <c r="BTX12" s="87"/>
      <c r="BTY12" s="87"/>
      <c r="BTZ12" s="87"/>
      <c r="BUA12" s="87"/>
      <c r="BUB12" s="87"/>
      <c r="BUC12" s="87"/>
      <c r="BUD12" s="87"/>
      <c r="BUE12" s="87"/>
      <c r="BUF12" s="87"/>
      <c r="BUG12" s="87"/>
      <c r="BUH12" s="87"/>
      <c r="BUI12" s="87"/>
      <c r="BUJ12" s="87"/>
      <c r="BUK12" s="87"/>
      <c r="BUL12" s="87"/>
      <c r="BUM12" s="87"/>
      <c r="BUN12" s="87"/>
      <c r="BUO12" s="87"/>
      <c r="BUP12" s="87"/>
      <c r="BUQ12" s="87"/>
      <c r="BUR12" s="87"/>
      <c r="BUS12" s="87"/>
      <c r="BUT12" s="87"/>
      <c r="BUU12" s="87"/>
      <c r="BUV12" s="87"/>
      <c r="BUW12" s="87"/>
      <c r="BUX12" s="87"/>
      <c r="BUY12" s="87"/>
      <c r="BUZ12" s="87"/>
      <c r="BVA12" s="87"/>
      <c r="BVB12" s="87"/>
      <c r="BVC12" s="87"/>
      <c r="BVD12" s="87"/>
      <c r="BVE12" s="87"/>
      <c r="BVF12" s="87"/>
      <c r="BVG12" s="87"/>
      <c r="BVH12" s="87"/>
      <c r="BVI12" s="87"/>
      <c r="BVJ12" s="87"/>
      <c r="BVK12" s="87"/>
      <c r="BVL12" s="87"/>
      <c r="BVM12" s="87"/>
      <c r="BVN12" s="87"/>
      <c r="BVO12" s="87"/>
      <c r="BVP12" s="87"/>
      <c r="BVQ12" s="87"/>
      <c r="BVR12" s="87"/>
      <c r="BVS12" s="87"/>
      <c r="BVT12" s="87"/>
      <c r="BVU12" s="87"/>
      <c r="BVV12" s="87"/>
      <c r="BVW12" s="87"/>
      <c r="BVX12" s="87"/>
      <c r="BVY12" s="87"/>
      <c r="BVZ12" s="87"/>
      <c r="BWA12" s="87"/>
      <c r="BWB12" s="87"/>
      <c r="BWC12" s="87"/>
      <c r="BWD12" s="87"/>
      <c r="BWE12" s="87"/>
      <c r="BWF12" s="87"/>
      <c r="BWG12" s="87"/>
      <c r="BWH12" s="87"/>
      <c r="BWI12" s="87"/>
      <c r="BWJ12" s="87"/>
      <c r="BWK12" s="87"/>
      <c r="BWL12" s="87"/>
      <c r="BWM12" s="87"/>
      <c r="BWN12" s="87"/>
      <c r="BWO12" s="87"/>
      <c r="BWP12" s="87"/>
      <c r="BWQ12" s="87"/>
      <c r="BWR12" s="87"/>
      <c r="BWS12" s="87"/>
      <c r="BWT12" s="87"/>
      <c r="BWU12" s="87"/>
      <c r="BWV12" s="87"/>
      <c r="BWW12" s="87"/>
      <c r="BWX12" s="87"/>
      <c r="BWY12" s="87"/>
      <c r="BWZ12" s="87"/>
      <c r="BXA12" s="87"/>
      <c r="BXB12" s="87"/>
      <c r="BXC12" s="87"/>
      <c r="BXD12" s="87"/>
      <c r="BXE12" s="87"/>
      <c r="BXF12" s="87"/>
      <c r="BXG12" s="87"/>
      <c r="BXH12" s="87"/>
      <c r="BXI12" s="87"/>
      <c r="BXJ12" s="87"/>
      <c r="BXK12" s="87"/>
      <c r="BXL12" s="87"/>
      <c r="BXM12" s="87"/>
      <c r="BXN12" s="87"/>
      <c r="BXO12" s="87"/>
      <c r="BXP12" s="87"/>
      <c r="BXQ12" s="87"/>
      <c r="BXR12" s="87"/>
      <c r="BXS12" s="87"/>
      <c r="BXT12" s="87"/>
      <c r="BXU12" s="87"/>
      <c r="BXV12" s="87"/>
      <c r="BXW12" s="87"/>
      <c r="BXX12" s="87"/>
      <c r="BXY12" s="87"/>
      <c r="BXZ12" s="87"/>
      <c r="BYA12" s="87"/>
      <c r="BYB12" s="87"/>
      <c r="BYC12" s="87"/>
      <c r="BYD12" s="87"/>
      <c r="BYE12" s="87"/>
      <c r="BYF12" s="87"/>
      <c r="BYG12" s="87"/>
      <c r="BYH12" s="87"/>
      <c r="BYI12" s="87"/>
      <c r="BYJ12" s="87"/>
      <c r="BYK12" s="87"/>
      <c r="BYL12" s="87"/>
      <c r="BYM12" s="87"/>
      <c r="BYN12" s="87"/>
      <c r="BYO12" s="87"/>
      <c r="BYP12" s="87"/>
      <c r="BYQ12" s="87"/>
      <c r="BYR12" s="87"/>
      <c r="BYS12" s="87"/>
      <c r="BYT12" s="87"/>
      <c r="BYU12" s="87"/>
      <c r="BYV12" s="87"/>
      <c r="BYW12" s="87"/>
      <c r="BYX12" s="87"/>
      <c r="BYY12" s="87"/>
      <c r="BYZ12" s="87"/>
      <c r="BZA12" s="87"/>
      <c r="BZB12" s="87"/>
      <c r="BZC12" s="87"/>
      <c r="BZD12" s="87"/>
      <c r="BZE12" s="87"/>
      <c r="BZF12" s="87"/>
      <c r="BZG12" s="87"/>
      <c r="BZH12" s="87"/>
      <c r="BZI12" s="87"/>
      <c r="BZJ12" s="87"/>
      <c r="BZK12" s="87"/>
      <c r="BZL12" s="87"/>
      <c r="BZM12" s="87"/>
      <c r="BZN12" s="87"/>
      <c r="BZO12" s="87"/>
      <c r="BZP12" s="87"/>
      <c r="BZQ12" s="87"/>
      <c r="BZR12" s="87"/>
      <c r="BZS12" s="87"/>
      <c r="BZT12" s="87"/>
      <c r="BZU12" s="87"/>
      <c r="BZV12" s="87"/>
      <c r="BZW12" s="87"/>
      <c r="BZX12" s="87"/>
      <c r="BZY12" s="87"/>
      <c r="BZZ12" s="87"/>
      <c r="CAA12" s="87"/>
      <c r="CAB12" s="87"/>
      <c r="CAC12" s="87"/>
      <c r="CAD12" s="87"/>
      <c r="CAE12" s="87"/>
      <c r="CAF12" s="87"/>
      <c r="CAG12" s="87"/>
      <c r="CAH12" s="87"/>
      <c r="CAI12" s="87"/>
      <c r="CAJ12" s="87"/>
      <c r="CAK12" s="87"/>
      <c r="CAL12" s="87"/>
      <c r="CAM12" s="87"/>
      <c r="CAN12" s="87"/>
      <c r="CAO12" s="87"/>
      <c r="CAP12" s="87"/>
      <c r="CAQ12" s="87"/>
      <c r="CAR12" s="87"/>
      <c r="CAS12" s="87"/>
      <c r="CAT12" s="87"/>
      <c r="CAU12" s="87"/>
      <c r="CAV12" s="87"/>
      <c r="CAW12" s="87"/>
      <c r="CAX12" s="87"/>
      <c r="CAY12" s="87"/>
      <c r="CAZ12" s="87"/>
      <c r="CBA12" s="87"/>
      <c r="CBB12" s="87"/>
      <c r="CBC12" s="87"/>
      <c r="CBD12" s="87"/>
      <c r="CBE12" s="87"/>
      <c r="CBF12" s="87"/>
      <c r="CBG12" s="87"/>
      <c r="CBH12" s="87"/>
      <c r="CBI12" s="87"/>
      <c r="CBJ12" s="87"/>
      <c r="CBK12" s="87"/>
      <c r="CBL12" s="87"/>
      <c r="CBM12" s="87"/>
      <c r="CBN12" s="87"/>
      <c r="CBO12" s="87"/>
      <c r="CBP12" s="87"/>
      <c r="CBQ12" s="87"/>
      <c r="CBR12" s="87"/>
      <c r="CBS12" s="87"/>
      <c r="CBT12" s="87"/>
      <c r="CBU12" s="87"/>
      <c r="CBV12" s="87"/>
      <c r="CBW12" s="87"/>
      <c r="CBX12" s="87"/>
      <c r="CBY12" s="87"/>
      <c r="CBZ12" s="87"/>
      <c r="CCA12" s="87"/>
      <c r="CCB12" s="87"/>
      <c r="CCC12" s="87"/>
      <c r="CCD12" s="87"/>
      <c r="CCE12" s="87"/>
      <c r="CCF12" s="87"/>
      <c r="CCG12" s="87"/>
      <c r="CCH12" s="87"/>
      <c r="CCI12" s="87"/>
      <c r="CCJ12" s="87"/>
      <c r="CCK12" s="87"/>
      <c r="CCL12" s="87"/>
      <c r="CCM12" s="87"/>
      <c r="CCN12" s="87"/>
      <c r="CCO12" s="87"/>
      <c r="CCP12" s="87"/>
      <c r="CCQ12" s="87"/>
      <c r="CCR12" s="87"/>
      <c r="CCS12" s="87"/>
      <c r="CCT12" s="87"/>
      <c r="CCU12" s="87"/>
      <c r="CCV12" s="87"/>
      <c r="CCW12" s="87"/>
      <c r="CCX12" s="87"/>
      <c r="CCY12" s="87"/>
      <c r="CCZ12" s="87"/>
      <c r="CDA12" s="87"/>
      <c r="CDB12" s="87"/>
      <c r="CDC12" s="87"/>
      <c r="CDD12" s="87"/>
      <c r="CDE12" s="87"/>
      <c r="CDF12" s="87"/>
      <c r="CDG12" s="87"/>
      <c r="CDH12" s="87"/>
      <c r="CDI12" s="87"/>
      <c r="CDJ12" s="87"/>
      <c r="CDK12" s="87"/>
      <c r="CDL12" s="87"/>
      <c r="CDM12" s="87"/>
      <c r="CDN12" s="87"/>
      <c r="CDO12" s="87"/>
      <c r="CDP12" s="87"/>
      <c r="CDQ12" s="87"/>
      <c r="CDR12" s="87"/>
      <c r="CDS12" s="87"/>
      <c r="CDT12" s="87"/>
      <c r="CDU12" s="87"/>
      <c r="CDV12" s="87"/>
      <c r="CDW12" s="87"/>
      <c r="CDX12" s="87"/>
      <c r="CDY12" s="87"/>
      <c r="CDZ12" s="87"/>
      <c r="CEA12" s="87"/>
      <c r="CEB12" s="87"/>
      <c r="CEC12" s="87"/>
      <c r="CED12" s="87"/>
      <c r="CEE12" s="87"/>
      <c r="CEF12" s="87"/>
      <c r="CEG12" s="87"/>
      <c r="CEH12" s="87"/>
      <c r="CEI12" s="87"/>
      <c r="CEJ12" s="87"/>
      <c r="CEK12" s="87"/>
      <c r="CEL12" s="87"/>
      <c r="CEM12" s="87"/>
      <c r="CEN12" s="87"/>
      <c r="CEO12" s="87"/>
      <c r="CEP12" s="87"/>
      <c r="CEQ12" s="87"/>
      <c r="CER12" s="87"/>
      <c r="CES12" s="87"/>
      <c r="CET12" s="87"/>
      <c r="CEU12" s="87"/>
      <c r="CEV12" s="87"/>
      <c r="CEW12" s="87"/>
      <c r="CEX12" s="87"/>
      <c r="CEY12" s="87"/>
      <c r="CEZ12" s="87"/>
      <c r="CFA12" s="87"/>
      <c r="CFB12" s="87"/>
      <c r="CFC12" s="87"/>
      <c r="CFD12" s="87"/>
      <c r="CFE12" s="87"/>
      <c r="CFF12" s="87"/>
      <c r="CFG12" s="87"/>
      <c r="CFH12" s="87"/>
      <c r="CFI12" s="87"/>
      <c r="CFJ12" s="87"/>
      <c r="CFK12" s="87"/>
      <c r="CFL12" s="87"/>
      <c r="CFM12" s="87"/>
      <c r="CFN12" s="87"/>
      <c r="CFO12" s="87"/>
      <c r="CFP12" s="87"/>
      <c r="CFQ12" s="87"/>
      <c r="CFR12" s="87"/>
      <c r="CFS12" s="87"/>
      <c r="CFT12" s="87"/>
      <c r="CFU12" s="87"/>
      <c r="CFV12" s="87"/>
      <c r="CFW12" s="87"/>
      <c r="CFX12" s="87"/>
      <c r="CFY12" s="87"/>
      <c r="CFZ12" s="87"/>
      <c r="CGA12" s="87"/>
      <c r="CGB12" s="87"/>
      <c r="CGC12" s="87"/>
      <c r="CGD12" s="87"/>
      <c r="CGE12" s="87"/>
      <c r="CGF12" s="87"/>
      <c r="CGG12" s="87"/>
      <c r="CGH12" s="87"/>
      <c r="CGI12" s="87"/>
      <c r="CGJ12" s="87"/>
      <c r="CGK12" s="87"/>
      <c r="CGL12" s="87"/>
      <c r="CGM12" s="87"/>
      <c r="CGN12" s="87"/>
      <c r="CGO12" s="87"/>
      <c r="CGP12" s="87"/>
      <c r="CGQ12" s="87"/>
      <c r="CGR12" s="87"/>
      <c r="CGS12" s="87"/>
      <c r="CGT12" s="87"/>
      <c r="CGU12" s="87"/>
      <c r="CGV12" s="87"/>
      <c r="CGW12" s="87"/>
      <c r="CGX12" s="87"/>
      <c r="CGY12" s="87"/>
      <c r="CGZ12" s="87"/>
      <c r="CHA12" s="87"/>
      <c r="CHB12" s="87"/>
      <c r="CHC12" s="87"/>
      <c r="CHD12" s="87"/>
      <c r="CHE12" s="87"/>
      <c r="CHF12" s="87"/>
      <c r="CHG12" s="87"/>
      <c r="CHH12" s="87"/>
      <c r="CHI12" s="87"/>
      <c r="CHJ12" s="87"/>
      <c r="CHK12" s="87"/>
      <c r="CHL12" s="87"/>
      <c r="CHM12" s="87"/>
      <c r="CHN12" s="87"/>
      <c r="CHO12" s="87"/>
      <c r="CHP12" s="87"/>
      <c r="CHQ12" s="87"/>
      <c r="CHR12" s="87"/>
      <c r="CHS12" s="87"/>
      <c r="CHT12" s="87"/>
      <c r="CHU12" s="87"/>
      <c r="CHV12" s="87"/>
      <c r="CHW12" s="87"/>
      <c r="CHX12" s="87"/>
      <c r="CHY12" s="87"/>
      <c r="CHZ12" s="87"/>
      <c r="CIA12" s="87"/>
      <c r="CIB12" s="87"/>
      <c r="CIC12" s="87"/>
      <c r="CID12" s="87"/>
      <c r="CIE12" s="87"/>
      <c r="CIF12" s="87"/>
      <c r="CIG12" s="87"/>
      <c r="CIH12" s="87"/>
      <c r="CII12" s="87"/>
      <c r="CIJ12" s="87"/>
      <c r="CIK12" s="87"/>
      <c r="CIL12" s="87"/>
      <c r="CIM12" s="87"/>
      <c r="CIN12" s="87"/>
      <c r="CIO12" s="87"/>
      <c r="CIP12" s="87"/>
      <c r="CIQ12" s="87"/>
      <c r="CIR12" s="87"/>
      <c r="CIS12" s="87"/>
      <c r="CIT12" s="87"/>
      <c r="CIU12" s="87"/>
      <c r="CIV12" s="87"/>
      <c r="CIW12" s="87"/>
      <c r="CIX12" s="87"/>
      <c r="CIY12" s="87"/>
      <c r="CIZ12" s="87"/>
      <c r="CJA12" s="87"/>
      <c r="CJB12" s="87"/>
      <c r="CJC12" s="87"/>
      <c r="CJD12" s="87"/>
      <c r="CJE12" s="87"/>
      <c r="CJF12" s="87"/>
      <c r="CJG12" s="87"/>
      <c r="CJH12" s="87"/>
      <c r="CJI12" s="87"/>
      <c r="CJJ12" s="87"/>
      <c r="CJK12" s="87"/>
      <c r="CJL12" s="87"/>
      <c r="CJM12" s="87"/>
      <c r="CJN12" s="87"/>
      <c r="CJO12" s="87"/>
      <c r="CJP12" s="87"/>
      <c r="CJQ12" s="87"/>
      <c r="CJR12" s="87"/>
      <c r="CJS12" s="87"/>
      <c r="CJT12" s="87"/>
      <c r="CJU12" s="87"/>
      <c r="CJV12" s="87"/>
      <c r="CJW12" s="87"/>
      <c r="CJX12" s="87"/>
      <c r="CJY12" s="87"/>
      <c r="CJZ12" s="87"/>
      <c r="CKA12" s="87"/>
      <c r="CKB12" s="87"/>
      <c r="CKC12" s="87"/>
      <c r="CKD12" s="87"/>
      <c r="CKE12" s="87"/>
      <c r="CKF12" s="87"/>
      <c r="CKG12" s="87"/>
      <c r="CKH12" s="87"/>
      <c r="CKI12" s="87"/>
      <c r="CKJ12" s="87"/>
      <c r="CKK12" s="87"/>
      <c r="CKL12" s="87"/>
      <c r="CKM12" s="87"/>
      <c r="CKN12" s="87"/>
      <c r="CKO12" s="87"/>
      <c r="CKP12" s="87"/>
      <c r="CKQ12" s="87"/>
      <c r="CKR12" s="87"/>
      <c r="CKS12" s="87"/>
      <c r="CKT12" s="87"/>
      <c r="CKU12" s="87"/>
      <c r="CKV12" s="87"/>
      <c r="CKW12" s="87"/>
      <c r="CKX12" s="87"/>
      <c r="CKY12" s="87"/>
      <c r="CKZ12" s="87"/>
      <c r="CLA12" s="87"/>
      <c r="CLB12" s="87"/>
      <c r="CLC12" s="87"/>
      <c r="CLD12" s="87"/>
      <c r="CLE12" s="87"/>
      <c r="CLF12" s="87"/>
      <c r="CLG12" s="87"/>
      <c r="CLH12" s="87"/>
      <c r="CLI12" s="87"/>
      <c r="CLJ12" s="87"/>
      <c r="CLK12" s="87"/>
      <c r="CLL12" s="87"/>
      <c r="CLM12" s="87"/>
      <c r="CLN12" s="87"/>
      <c r="CLO12" s="87"/>
      <c r="CLP12" s="87"/>
      <c r="CLQ12" s="87"/>
      <c r="CLR12" s="87"/>
      <c r="CLS12" s="87"/>
      <c r="CLT12" s="87"/>
      <c r="CLU12" s="87"/>
      <c r="CLV12" s="87"/>
      <c r="CLW12" s="87"/>
      <c r="CLX12" s="87"/>
      <c r="CLY12" s="87"/>
      <c r="CLZ12" s="87"/>
      <c r="CMA12" s="87"/>
      <c r="CMB12" s="87"/>
      <c r="CMC12" s="87"/>
      <c r="CMD12" s="87"/>
      <c r="CME12" s="87"/>
      <c r="CMF12" s="87"/>
      <c r="CMG12" s="87"/>
      <c r="CMH12" s="87"/>
      <c r="CMI12" s="87"/>
      <c r="CMJ12" s="87"/>
      <c r="CMK12" s="87"/>
      <c r="CML12" s="87"/>
      <c r="CMM12" s="87"/>
      <c r="CMN12" s="87"/>
      <c r="CMO12" s="87"/>
      <c r="CMP12" s="87"/>
      <c r="CMQ12" s="87"/>
      <c r="CMR12" s="87"/>
      <c r="CMS12" s="87"/>
      <c r="CMT12" s="87"/>
      <c r="CMU12" s="87"/>
      <c r="CMV12" s="87"/>
      <c r="CMW12" s="87"/>
      <c r="CMX12" s="87"/>
      <c r="CMY12" s="87"/>
      <c r="CMZ12" s="87"/>
      <c r="CNA12" s="87"/>
      <c r="CNB12" s="87"/>
      <c r="CNC12" s="87"/>
      <c r="CND12" s="87"/>
      <c r="CNE12" s="87"/>
      <c r="CNF12" s="87"/>
      <c r="CNG12" s="87"/>
      <c r="CNH12" s="87"/>
      <c r="CNI12" s="87"/>
      <c r="CNJ12" s="87"/>
      <c r="CNK12" s="87"/>
      <c r="CNL12" s="87"/>
      <c r="CNM12" s="87"/>
      <c r="CNN12" s="87"/>
      <c r="CNO12" s="87"/>
      <c r="CNP12" s="87"/>
      <c r="CNQ12" s="87"/>
      <c r="CNR12" s="87"/>
      <c r="CNS12" s="87"/>
      <c r="CNT12" s="87"/>
      <c r="CNU12" s="87"/>
      <c r="CNV12" s="87"/>
      <c r="CNW12" s="87"/>
      <c r="CNX12" s="87"/>
      <c r="CNY12" s="87"/>
      <c r="CNZ12" s="87"/>
      <c r="COA12" s="87"/>
      <c r="COB12" s="87"/>
      <c r="COC12" s="87"/>
      <c r="COD12" s="87"/>
      <c r="COE12" s="87"/>
      <c r="COF12" s="87"/>
      <c r="COG12" s="87"/>
      <c r="COH12" s="87"/>
      <c r="COI12" s="87"/>
      <c r="COJ12" s="87"/>
      <c r="COK12" s="87"/>
      <c r="COL12" s="87"/>
      <c r="COM12" s="87"/>
      <c r="CON12" s="87"/>
      <c r="COO12" s="87"/>
      <c r="COP12" s="87"/>
      <c r="COQ12" s="87"/>
      <c r="COR12" s="87"/>
      <c r="COS12" s="87"/>
      <c r="COT12" s="87"/>
      <c r="COU12" s="87"/>
      <c r="COV12" s="87"/>
      <c r="COW12" s="87"/>
      <c r="COX12" s="87"/>
      <c r="COY12" s="87"/>
      <c r="COZ12" s="87"/>
      <c r="CPA12" s="87"/>
      <c r="CPB12" s="87"/>
      <c r="CPC12" s="87"/>
      <c r="CPD12" s="87"/>
      <c r="CPE12" s="87"/>
      <c r="CPF12" s="87"/>
      <c r="CPG12" s="87"/>
      <c r="CPH12" s="87"/>
      <c r="CPI12" s="87"/>
      <c r="CPJ12" s="87"/>
      <c r="CPK12" s="87"/>
      <c r="CPL12" s="87"/>
      <c r="CPM12" s="87"/>
      <c r="CPN12" s="87"/>
      <c r="CPO12" s="87"/>
      <c r="CPP12" s="87"/>
      <c r="CPQ12" s="87"/>
      <c r="CPR12" s="87"/>
      <c r="CPS12" s="87"/>
      <c r="CPT12" s="87"/>
      <c r="CPU12" s="87"/>
      <c r="CPV12" s="87"/>
      <c r="CPW12" s="87"/>
      <c r="CPX12" s="87"/>
      <c r="CPY12" s="87"/>
      <c r="CPZ12" s="87"/>
      <c r="CQA12" s="87"/>
      <c r="CQB12" s="87"/>
      <c r="CQC12" s="87"/>
      <c r="CQD12" s="87"/>
      <c r="CQE12" s="87"/>
      <c r="CQF12" s="87"/>
      <c r="CQG12" s="87"/>
      <c r="CQH12" s="87"/>
      <c r="CQI12" s="87"/>
      <c r="CQJ12" s="87"/>
      <c r="CQK12" s="87"/>
      <c r="CQL12" s="87"/>
      <c r="CQM12" s="87"/>
      <c r="CQN12" s="87"/>
      <c r="CQO12" s="87"/>
      <c r="CQP12" s="87"/>
      <c r="CQQ12" s="87"/>
      <c r="CQR12" s="87"/>
      <c r="CQS12" s="87"/>
      <c r="CQT12" s="87"/>
      <c r="CQU12" s="87"/>
      <c r="CQV12" s="87"/>
      <c r="CQW12" s="87"/>
      <c r="CQX12" s="87"/>
      <c r="CQY12" s="87"/>
      <c r="CQZ12" s="87"/>
      <c r="CRA12" s="87"/>
      <c r="CRB12" s="87"/>
      <c r="CRC12" s="87"/>
      <c r="CRD12" s="87"/>
      <c r="CRE12" s="87"/>
      <c r="CRF12" s="87"/>
      <c r="CRG12" s="87"/>
      <c r="CRH12" s="87"/>
      <c r="CRI12" s="87"/>
      <c r="CRJ12" s="87"/>
      <c r="CRK12" s="87"/>
      <c r="CRL12" s="87"/>
      <c r="CRM12" s="87"/>
      <c r="CRN12" s="87"/>
      <c r="CRO12" s="87"/>
      <c r="CRP12" s="87"/>
      <c r="CRQ12" s="87"/>
      <c r="CRR12" s="87"/>
      <c r="CRS12" s="87"/>
      <c r="CRT12" s="87"/>
      <c r="CRU12" s="87"/>
      <c r="CRV12" s="87"/>
      <c r="CRW12" s="87"/>
      <c r="CRX12" s="87"/>
      <c r="CRY12" s="87"/>
      <c r="CRZ12" s="87"/>
      <c r="CSA12" s="87"/>
      <c r="CSB12" s="87"/>
      <c r="CSC12" s="87"/>
      <c r="CSD12" s="87"/>
      <c r="CSE12" s="87"/>
      <c r="CSF12" s="87"/>
      <c r="CSG12" s="87"/>
      <c r="CSH12" s="87"/>
      <c r="CSI12" s="87"/>
      <c r="CSJ12" s="87"/>
      <c r="CSK12" s="87"/>
      <c r="CSL12" s="87"/>
      <c r="CSM12" s="87"/>
      <c r="CSN12" s="87"/>
      <c r="CSO12" s="87"/>
      <c r="CSP12" s="87"/>
      <c r="CSQ12" s="87"/>
      <c r="CSR12" s="87"/>
      <c r="CSS12" s="87"/>
      <c r="CST12" s="87"/>
      <c r="CSU12" s="87"/>
      <c r="CSV12" s="87"/>
      <c r="CSW12" s="87"/>
      <c r="CSX12" s="87"/>
      <c r="CSY12" s="87"/>
      <c r="CSZ12" s="87"/>
      <c r="CTA12" s="87"/>
      <c r="CTB12" s="87"/>
      <c r="CTC12" s="87"/>
      <c r="CTD12" s="87"/>
      <c r="CTE12" s="87"/>
      <c r="CTF12" s="87"/>
      <c r="CTG12" s="87"/>
      <c r="CTH12" s="87"/>
      <c r="CTI12" s="87"/>
      <c r="CTJ12" s="87"/>
      <c r="CTK12" s="87"/>
      <c r="CTL12" s="87"/>
      <c r="CTM12" s="87"/>
      <c r="CTN12" s="87"/>
      <c r="CTO12" s="87"/>
      <c r="CTP12" s="87"/>
      <c r="CTQ12" s="87"/>
      <c r="CTR12" s="87"/>
      <c r="CTS12" s="87"/>
      <c r="CTT12" s="87"/>
      <c r="CTU12" s="87"/>
      <c r="CTV12" s="87"/>
      <c r="CTW12" s="87"/>
      <c r="CTX12" s="87"/>
      <c r="CTY12" s="87"/>
      <c r="CTZ12" s="87"/>
      <c r="CUA12" s="87"/>
      <c r="CUB12" s="87"/>
      <c r="CUC12" s="87"/>
      <c r="CUD12" s="87"/>
      <c r="CUE12" s="87"/>
      <c r="CUF12" s="87"/>
      <c r="CUG12" s="87"/>
      <c r="CUH12" s="87"/>
      <c r="CUI12" s="87"/>
      <c r="CUJ12" s="87"/>
      <c r="CUK12" s="87"/>
      <c r="CUL12" s="87"/>
      <c r="CUM12" s="87"/>
      <c r="CUN12" s="87"/>
      <c r="CUO12" s="87"/>
      <c r="CUP12" s="87"/>
      <c r="CUQ12" s="87"/>
      <c r="CUR12" s="87"/>
      <c r="CUS12" s="87"/>
      <c r="CUT12" s="87"/>
      <c r="CUU12" s="87"/>
      <c r="CUV12" s="87"/>
      <c r="CUW12" s="87"/>
      <c r="CUX12" s="87"/>
      <c r="CUY12" s="87"/>
      <c r="CUZ12" s="87"/>
      <c r="CVA12" s="87"/>
      <c r="CVB12" s="87"/>
      <c r="CVC12" s="87"/>
      <c r="CVD12" s="87"/>
      <c r="CVE12" s="87"/>
      <c r="CVF12" s="87"/>
      <c r="CVG12" s="87"/>
      <c r="CVH12" s="87"/>
      <c r="CVI12" s="87"/>
      <c r="CVJ12" s="87"/>
      <c r="CVK12" s="87"/>
      <c r="CVL12" s="87"/>
      <c r="CVM12" s="87"/>
      <c r="CVN12" s="87"/>
      <c r="CVO12" s="87"/>
      <c r="CVP12" s="87"/>
      <c r="CVQ12" s="87"/>
      <c r="CVR12" s="87"/>
      <c r="CVS12" s="87"/>
      <c r="CVT12" s="87"/>
      <c r="CVU12" s="87"/>
      <c r="CVV12" s="87"/>
      <c r="CVW12" s="87"/>
      <c r="CVX12" s="87"/>
      <c r="CVY12" s="87"/>
      <c r="CVZ12" s="87"/>
      <c r="CWA12" s="87"/>
      <c r="CWB12" s="87"/>
      <c r="CWC12" s="87"/>
      <c r="CWD12" s="87"/>
      <c r="CWE12" s="87"/>
      <c r="CWF12" s="87"/>
      <c r="CWG12" s="87"/>
      <c r="CWH12" s="87"/>
      <c r="CWI12" s="87"/>
      <c r="CWJ12" s="87"/>
      <c r="CWK12" s="87"/>
      <c r="CWL12" s="87"/>
      <c r="CWM12" s="87"/>
      <c r="CWN12" s="87"/>
      <c r="CWO12" s="87"/>
      <c r="CWP12" s="87"/>
      <c r="CWQ12" s="87"/>
      <c r="CWR12" s="87"/>
      <c r="CWS12" s="87"/>
      <c r="CWT12" s="87"/>
      <c r="CWU12" s="87"/>
      <c r="CWV12" s="87"/>
      <c r="CWW12" s="87"/>
      <c r="CWX12" s="87"/>
      <c r="CWY12" s="87"/>
      <c r="CWZ12" s="87"/>
      <c r="CXA12" s="87"/>
      <c r="CXB12" s="87"/>
      <c r="CXC12" s="87"/>
      <c r="CXD12" s="87"/>
      <c r="CXE12" s="87"/>
      <c r="CXF12" s="87"/>
      <c r="CXG12" s="87"/>
      <c r="CXH12" s="87"/>
      <c r="CXI12" s="87"/>
      <c r="CXJ12" s="87"/>
      <c r="CXK12" s="87"/>
      <c r="CXL12" s="87"/>
      <c r="CXM12" s="87"/>
      <c r="CXN12" s="87"/>
      <c r="CXO12" s="87"/>
      <c r="CXP12" s="87"/>
      <c r="CXQ12" s="87"/>
      <c r="CXR12" s="87"/>
      <c r="CXS12" s="87"/>
      <c r="CXT12" s="87"/>
      <c r="CXU12" s="87"/>
      <c r="CXV12" s="87"/>
      <c r="CXW12" s="87"/>
      <c r="CXX12" s="87"/>
      <c r="CXY12" s="87"/>
      <c r="CXZ12" s="87"/>
      <c r="CYA12" s="87"/>
      <c r="CYB12" s="87"/>
      <c r="CYC12" s="87"/>
      <c r="CYD12" s="87"/>
      <c r="CYE12" s="87"/>
      <c r="CYF12" s="87"/>
      <c r="CYG12" s="87"/>
      <c r="CYH12" s="87"/>
      <c r="CYI12" s="87"/>
      <c r="CYJ12" s="87"/>
      <c r="CYK12" s="87"/>
      <c r="CYL12" s="87"/>
      <c r="CYM12" s="87"/>
      <c r="CYN12" s="87"/>
      <c r="CYO12" s="87"/>
      <c r="CYP12" s="87"/>
      <c r="CYQ12" s="87"/>
      <c r="CYR12" s="87"/>
      <c r="CYS12" s="87"/>
      <c r="CYT12" s="87"/>
      <c r="CYU12" s="87"/>
      <c r="CYV12" s="87"/>
      <c r="CYW12" s="87"/>
      <c r="CYX12" s="87"/>
      <c r="CYY12" s="87"/>
      <c r="CYZ12" s="87"/>
      <c r="CZA12" s="87"/>
      <c r="CZB12" s="87"/>
      <c r="CZC12" s="87"/>
      <c r="CZD12" s="87"/>
      <c r="CZE12" s="87"/>
      <c r="CZF12" s="87"/>
      <c r="CZG12" s="87"/>
      <c r="CZH12" s="87"/>
      <c r="CZI12" s="87"/>
      <c r="CZJ12" s="87"/>
      <c r="CZK12" s="87"/>
      <c r="CZL12" s="87"/>
      <c r="CZM12" s="87"/>
      <c r="CZN12" s="87"/>
      <c r="CZO12" s="87"/>
      <c r="CZP12" s="87"/>
      <c r="CZQ12" s="87"/>
      <c r="CZR12" s="87"/>
      <c r="CZS12" s="87"/>
      <c r="CZT12" s="87"/>
      <c r="CZU12" s="87"/>
      <c r="CZV12" s="87"/>
      <c r="CZW12" s="87"/>
      <c r="CZX12" s="87"/>
      <c r="CZY12" s="87"/>
      <c r="CZZ12" s="87"/>
      <c r="DAA12" s="87"/>
      <c r="DAB12" s="87"/>
      <c r="DAC12" s="87"/>
      <c r="DAD12" s="87"/>
      <c r="DAE12" s="87"/>
      <c r="DAF12" s="87"/>
      <c r="DAG12" s="87"/>
      <c r="DAH12" s="87"/>
      <c r="DAI12" s="87"/>
      <c r="DAJ12" s="87"/>
      <c r="DAK12" s="87"/>
      <c r="DAL12" s="87"/>
      <c r="DAM12" s="87"/>
      <c r="DAN12" s="87"/>
      <c r="DAO12" s="87"/>
      <c r="DAP12" s="87"/>
      <c r="DAQ12" s="87"/>
      <c r="DAR12" s="87"/>
      <c r="DAS12" s="87"/>
      <c r="DAT12" s="87"/>
      <c r="DAU12" s="87"/>
      <c r="DAV12" s="87"/>
      <c r="DAW12" s="87"/>
      <c r="DAX12" s="87"/>
      <c r="DAY12" s="87"/>
      <c r="DAZ12" s="87"/>
      <c r="DBA12" s="87"/>
      <c r="DBB12" s="87"/>
      <c r="DBC12" s="87"/>
      <c r="DBD12" s="87"/>
      <c r="DBE12" s="87"/>
      <c r="DBF12" s="87"/>
      <c r="DBG12" s="87"/>
      <c r="DBH12" s="87"/>
      <c r="DBI12" s="87"/>
      <c r="DBJ12" s="87"/>
      <c r="DBK12" s="87"/>
      <c r="DBL12" s="87"/>
      <c r="DBM12" s="87"/>
      <c r="DBN12" s="87"/>
      <c r="DBO12" s="87"/>
      <c r="DBP12" s="87"/>
      <c r="DBQ12" s="87"/>
      <c r="DBR12" s="87"/>
      <c r="DBS12" s="87"/>
      <c r="DBT12" s="87"/>
      <c r="DBU12" s="87"/>
      <c r="DBV12" s="87"/>
      <c r="DBW12" s="87"/>
      <c r="DBX12" s="87"/>
      <c r="DBY12" s="87"/>
      <c r="DBZ12" s="87"/>
      <c r="DCA12" s="87"/>
      <c r="DCB12" s="87"/>
      <c r="DCC12" s="87"/>
      <c r="DCD12" s="87"/>
      <c r="DCE12" s="87"/>
      <c r="DCF12" s="87"/>
      <c r="DCG12" s="87"/>
      <c r="DCH12" s="87"/>
      <c r="DCI12" s="87"/>
      <c r="DCJ12" s="87"/>
      <c r="DCK12" s="87"/>
      <c r="DCL12" s="87"/>
      <c r="DCM12" s="87"/>
      <c r="DCN12" s="87"/>
      <c r="DCO12" s="87"/>
      <c r="DCP12" s="87"/>
      <c r="DCQ12" s="87"/>
      <c r="DCR12" s="87"/>
      <c r="DCS12" s="87"/>
      <c r="DCT12" s="87"/>
      <c r="DCU12" s="87"/>
      <c r="DCV12" s="87"/>
      <c r="DCW12" s="87"/>
      <c r="DCX12" s="87"/>
      <c r="DCY12" s="87"/>
      <c r="DCZ12" s="87"/>
      <c r="DDA12" s="87"/>
      <c r="DDB12" s="87"/>
      <c r="DDC12" s="87"/>
      <c r="DDD12" s="87"/>
      <c r="DDE12" s="87"/>
      <c r="DDF12" s="87"/>
      <c r="DDG12" s="87"/>
      <c r="DDH12" s="87"/>
      <c r="DDI12" s="87"/>
      <c r="DDJ12" s="87"/>
      <c r="DDK12" s="87"/>
      <c r="DDL12" s="87"/>
      <c r="DDM12" s="87"/>
      <c r="DDN12" s="87"/>
      <c r="DDO12" s="87"/>
      <c r="DDP12" s="87"/>
      <c r="DDQ12" s="87"/>
      <c r="DDR12" s="87"/>
      <c r="DDS12" s="87"/>
      <c r="DDT12" s="87"/>
      <c r="DDU12" s="87"/>
      <c r="DDV12" s="87"/>
      <c r="DDW12" s="87"/>
      <c r="DDX12" s="87"/>
      <c r="DDY12" s="87"/>
      <c r="DDZ12" s="87"/>
      <c r="DEA12" s="87"/>
      <c r="DEB12" s="87"/>
      <c r="DEC12" s="87"/>
      <c r="DED12" s="87"/>
      <c r="DEE12" s="87"/>
      <c r="DEF12" s="87"/>
      <c r="DEG12" s="87"/>
      <c r="DEH12" s="87"/>
      <c r="DEI12" s="87"/>
      <c r="DEJ12" s="87"/>
      <c r="DEK12" s="87"/>
      <c r="DEL12" s="87"/>
      <c r="DEM12" s="87"/>
      <c r="DEN12" s="87"/>
      <c r="DEO12" s="87"/>
      <c r="DEP12" s="87"/>
      <c r="DEQ12" s="87"/>
      <c r="DER12" s="87"/>
      <c r="DES12" s="87"/>
      <c r="DET12" s="87"/>
      <c r="DEU12" s="87"/>
      <c r="DEV12" s="87"/>
      <c r="DEW12" s="87"/>
      <c r="DEX12" s="87"/>
      <c r="DEY12" s="87"/>
      <c r="DEZ12" s="87"/>
      <c r="DFA12" s="87"/>
      <c r="DFB12" s="87"/>
      <c r="DFC12" s="87"/>
      <c r="DFD12" s="87"/>
      <c r="DFE12" s="87"/>
      <c r="DFF12" s="87"/>
      <c r="DFG12" s="87"/>
      <c r="DFH12" s="87"/>
      <c r="DFI12" s="87"/>
      <c r="DFJ12" s="87"/>
      <c r="DFK12" s="87"/>
      <c r="DFL12" s="87"/>
      <c r="DFM12" s="87"/>
      <c r="DFN12" s="87"/>
      <c r="DFO12" s="87"/>
      <c r="DFP12" s="87"/>
      <c r="DFQ12" s="87"/>
      <c r="DFR12" s="87"/>
      <c r="DFS12" s="87"/>
      <c r="DFT12" s="87"/>
      <c r="DFU12" s="87"/>
      <c r="DFV12" s="87"/>
      <c r="DFW12" s="87"/>
      <c r="DFX12" s="87"/>
      <c r="DFY12" s="87"/>
      <c r="DFZ12" s="87"/>
      <c r="DGA12" s="87"/>
      <c r="DGB12" s="87"/>
      <c r="DGC12" s="87"/>
      <c r="DGD12" s="87"/>
      <c r="DGE12" s="87"/>
      <c r="DGF12" s="87"/>
      <c r="DGG12" s="87"/>
      <c r="DGH12" s="87"/>
      <c r="DGI12" s="87"/>
      <c r="DGJ12" s="87"/>
      <c r="DGK12" s="87"/>
      <c r="DGL12" s="87"/>
      <c r="DGM12" s="87"/>
      <c r="DGN12" s="87"/>
      <c r="DGO12" s="87"/>
      <c r="DGP12" s="87"/>
      <c r="DGQ12" s="87"/>
      <c r="DGR12" s="87"/>
      <c r="DGS12" s="87"/>
      <c r="DGT12" s="87"/>
      <c r="DGU12" s="87"/>
      <c r="DGV12" s="87"/>
      <c r="DGW12" s="87"/>
      <c r="DGX12" s="87"/>
      <c r="DGY12" s="87"/>
      <c r="DGZ12" s="87"/>
      <c r="DHA12" s="87"/>
      <c r="DHB12" s="87"/>
      <c r="DHC12" s="87"/>
      <c r="DHD12" s="87"/>
      <c r="DHE12" s="87"/>
      <c r="DHF12" s="87"/>
      <c r="DHG12" s="87"/>
      <c r="DHH12" s="87"/>
      <c r="DHI12" s="87"/>
      <c r="DHJ12" s="87"/>
      <c r="DHK12" s="87"/>
      <c r="DHL12" s="87"/>
      <c r="DHM12" s="87"/>
      <c r="DHN12" s="87"/>
      <c r="DHO12" s="87"/>
      <c r="DHP12" s="87"/>
      <c r="DHQ12" s="87"/>
      <c r="DHR12" s="87"/>
      <c r="DHS12" s="87"/>
      <c r="DHT12" s="87"/>
      <c r="DHU12" s="87"/>
      <c r="DHV12" s="87"/>
      <c r="DHW12" s="87"/>
      <c r="DHX12" s="87"/>
      <c r="DHY12" s="87"/>
      <c r="DHZ12" s="87"/>
      <c r="DIA12" s="87"/>
      <c r="DIB12" s="87"/>
      <c r="DIC12" s="87"/>
      <c r="DID12" s="87"/>
      <c r="DIE12" s="87"/>
      <c r="DIF12" s="87"/>
      <c r="DIG12" s="87"/>
      <c r="DIH12" s="87"/>
      <c r="DII12" s="87"/>
      <c r="DIJ12" s="87"/>
      <c r="DIK12" s="87"/>
      <c r="DIL12" s="87"/>
      <c r="DIM12" s="87"/>
      <c r="DIN12" s="87"/>
      <c r="DIO12" s="87"/>
      <c r="DIP12" s="87"/>
      <c r="DIQ12" s="87"/>
      <c r="DIR12" s="87"/>
      <c r="DIS12" s="87"/>
      <c r="DIT12" s="87"/>
      <c r="DIU12" s="87"/>
      <c r="DIV12" s="87"/>
      <c r="DIW12" s="87"/>
      <c r="DIX12" s="87"/>
      <c r="DIY12" s="87"/>
      <c r="DIZ12" s="87"/>
      <c r="DJA12" s="87"/>
      <c r="DJB12" s="87"/>
      <c r="DJC12" s="87"/>
      <c r="DJD12" s="87"/>
      <c r="DJE12" s="87"/>
      <c r="DJF12" s="87"/>
      <c r="DJG12" s="87"/>
      <c r="DJH12" s="87"/>
      <c r="DJI12" s="87"/>
      <c r="DJJ12" s="87"/>
      <c r="DJK12" s="87"/>
      <c r="DJL12" s="87"/>
      <c r="DJM12" s="87"/>
      <c r="DJN12" s="87"/>
      <c r="DJO12" s="87"/>
      <c r="DJP12" s="87"/>
      <c r="DJQ12" s="87"/>
      <c r="DJR12" s="87"/>
      <c r="DJS12" s="87"/>
      <c r="DJT12" s="87"/>
      <c r="DJU12" s="87"/>
      <c r="DJV12" s="87"/>
      <c r="DJW12" s="87"/>
      <c r="DJX12" s="87"/>
      <c r="DJY12" s="87"/>
      <c r="DJZ12" s="87"/>
      <c r="DKA12" s="87"/>
      <c r="DKB12" s="87"/>
      <c r="DKC12" s="87"/>
      <c r="DKD12" s="87"/>
      <c r="DKE12" s="87"/>
      <c r="DKF12" s="87"/>
      <c r="DKG12" s="87"/>
      <c r="DKH12" s="87"/>
      <c r="DKI12" s="87"/>
      <c r="DKJ12" s="87"/>
      <c r="DKK12" s="87"/>
      <c r="DKL12" s="87"/>
      <c r="DKM12" s="87"/>
      <c r="DKN12" s="87"/>
      <c r="DKO12" s="87"/>
      <c r="DKP12" s="87"/>
      <c r="DKQ12" s="87"/>
      <c r="DKR12" s="87"/>
      <c r="DKS12" s="87"/>
      <c r="DKT12" s="87"/>
      <c r="DKU12" s="87"/>
      <c r="DKV12" s="87"/>
      <c r="DKW12" s="87"/>
      <c r="DKX12" s="87"/>
      <c r="DKY12" s="87"/>
      <c r="DKZ12" s="87"/>
      <c r="DLA12" s="87"/>
      <c r="DLB12" s="87"/>
      <c r="DLC12" s="87"/>
      <c r="DLD12" s="87"/>
      <c r="DLE12" s="87"/>
      <c r="DLF12" s="87"/>
      <c r="DLG12" s="87"/>
      <c r="DLH12" s="87"/>
      <c r="DLI12" s="87"/>
      <c r="DLJ12" s="87"/>
      <c r="DLK12" s="87"/>
      <c r="DLL12" s="87"/>
      <c r="DLM12" s="87"/>
      <c r="DLN12" s="87"/>
      <c r="DLO12" s="87"/>
      <c r="DLP12" s="87"/>
      <c r="DLQ12" s="87"/>
      <c r="DLR12" s="87"/>
      <c r="DLS12" s="87"/>
      <c r="DLT12" s="87"/>
      <c r="DLU12" s="87"/>
      <c r="DLV12" s="87"/>
      <c r="DLW12" s="87"/>
      <c r="DLX12" s="87"/>
      <c r="DLY12" s="87"/>
      <c r="DLZ12" s="87"/>
      <c r="DMA12" s="87"/>
      <c r="DMB12" s="87"/>
      <c r="DMC12" s="87"/>
      <c r="DMD12" s="87"/>
      <c r="DME12" s="87"/>
      <c r="DMF12" s="87"/>
      <c r="DMG12" s="87"/>
      <c r="DMH12" s="87"/>
      <c r="DMI12" s="87"/>
      <c r="DMJ12" s="87"/>
      <c r="DMK12" s="87"/>
      <c r="DML12" s="87"/>
      <c r="DMM12" s="87"/>
      <c r="DMN12" s="87"/>
      <c r="DMO12" s="87"/>
      <c r="DMP12" s="87"/>
      <c r="DMQ12" s="87"/>
      <c r="DMR12" s="87"/>
      <c r="DMS12" s="87"/>
      <c r="DMT12" s="87"/>
      <c r="DMU12" s="87"/>
      <c r="DMV12" s="87"/>
      <c r="DMW12" s="87"/>
      <c r="DMX12" s="87"/>
      <c r="DMY12" s="87"/>
      <c r="DMZ12" s="87"/>
      <c r="DNA12" s="87"/>
      <c r="DNB12" s="87"/>
      <c r="DNC12" s="87"/>
      <c r="DND12" s="87"/>
      <c r="DNE12" s="87"/>
      <c r="DNF12" s="87"/>
      <c r="DNG12" s="87"/>
      <c r="DNH12" s="87"/>
      <c r="DNI12" s="87"/>
      <c r="DNJ12" s="87"/>
      <c r="DNK12" s="87"/>
      <c r="DNL12" s="87"/>
      <c r="DNM12" s="87"/>
      <c r="DNN12" s="87"/>
      <c r="DNO12" s="87"/>
      <c r="DNP12" s="87"/>
      <c r="DNQ12" s="87"/>
      <c r="DNR12" s="87"/>
      <c r="DNS12" s="87"/>
      <c r="DNT12" s="87"/>
      <c r="DNU12" s="87"/>
      <c r="DNV12" s="87"/>
      <c r="DNW12" s="87"/>
      <c r="DNX12" s="87"/>
      <c r="DNY12" s="87"/>
      <c r="DNZ12" s="87"/>
      <c r="DOA12" s="87"/>
      <c r="DOB12" s="87"/>
      <c r="DOC12" s="87"/>
      <c r="DOD12" s="87"/>
      <c r="DOE12" s="87"/>
      <c r="DOF12" s="87"/>
      <c r="DOG12" s="87"/>
      <c r="DOH12" s="87"/>
      <c r="DOI12" s="87"/>
      <c r="DOJ12" s="87"/>
      <c r="DOK12" s="87"/>
      <c r="DOL12" s="87"/>
      <c r="DOM12" s="87"/>
      <c r="DON12" s="87"/>
      <c r="DOO12" s="87"/>
      <c r="DOP12" s="87"/>
      <c r="DOQ12" s="87"/>
      <c r="DOR12" s="87"/>
      <c r="DOS12" s="87"/>
      <c r="DOT12" s="87"/>
      <c r="DOU12" s="87"/>
      <c r="DOV12" s="87"/>
      <c r="DOW12" s="87"/>
      <c r="DOX12" s="87"/>
      <c r="DOY12" s="87"/>
      <c r="DOZ12" s="87"/>
      <c r="DPA12" s="87"/>
      <c r="DPB12" s="87"/>
      <c r="DPC12" s="87"/>
      <c r="DPD12" s="87"/>
      <c r="DPE12" s="87"/>
      <c r="DPF12" s="87"/>
      <c r="DPG12" s="87"/>
      <c r="DPH12" s="87"/>
      <c r="DPI12" s="87"/>
      <c r="DPJ12" s="87"/>
      <c r="DPK12" s="87"/>
      <c r="DPL12" s="87"/>
      <c r="DPM12" s="87"/>
      <c r="DPN12" s="87"/>
      <c r="DPO12" s="87"/>
      <c r="DPP12" s="87"/>
      <c r="DPQ12" s="87"/>
      <c r="DPR12" s="87"/>
      <c r="DPS12" s="87"/>
      <c r="DPT12" s="87"/>
      <c r="DPU12" s="87"/>
      <c r="DPV12" s="87"/>
      <c r="DPW12" s="87"/>
      <c r="DPX12" s="87"/>
      <c r="DPY12" s="87"/>
      <c r="DPZ12" s="87"/>
      <c r="DQA12" s="87"/>
      <c r="DQB12" s="87"/>
      <c r="DQC12" s="87"/>
      <c r="DQD12" s="87"/>
      <c r="DQE12" s="87"/>
      <c r="DQF12" s="87"/>
      <c r="DQG12" s="87"/>
      <c r="DQH12" s="87"/>
      <c r="DQI12" s="87"/>
      <c r="DQJ12" s="87"/>
      <c r="DQK12" s="87"/>
      <c r="DQL12" s="87"/>
      <c r="DQM12" s="87"/>
      <c r="DQN12" s="87"/>
      <c r="DQO12" s="87"/>
      <c r="DQP12" s="87"/>
      <c r="DQQ12" s="87"/>
      <c r="DQR12" s="87"/>
      <c r="DQS12" s="87"/>
      <c r="DQT12" s="87"/>
      <c r="DQU12" s="87"/>
      <c r="DQV12" s="87"/>
      <c r="DQW12" s="87"/>
      <c r="DQX12" s="87"/>
      <c r="DQY12" s="87"/>
      <c r="DQZ12" s="87"/>
      <c r="DRA12" s="87"/>
      <c r="DRB12" s="87"/>
      <c r="DRC12" s="87"/>
      <c r="DRD12" s="87"/>
      <c r="DRE12" s="87"/>
      <c r="DRF12" s="87"/>
      <c r="DRG12" s="87"/>
      <c r="DRH12" s="87"/>
      <c r="DRI12" s="87"/>
      <c r="DRJ12" s="87"/>
      <c r="DRK12" s="87"/>
      <c r="DRL12" s="87"/>
      <c r="DRM12" s="87"/>
      <c r="DRN12" s="87"/>
      <c r="DRO12" s="87"/>
      <c r="DRP12" s="87"/>
      <c r="DRQ12" s="87"/>
      <c r="DRR12" s="87"/>
      <c r="DRS12" s="87"/>
      <c r="DRT12" s="87"/>
      <c r="DRU12" s="87"/>
      <c r="DRV12" s="87"/>
      <c r="DRW12" s="87"/>
      <c r="DRX12" s="87"/>
      <c r="DRY12" s="87"/>
      <c r="DRZ12" s="87"/>
      <c r="DSA12" s="87"/>
      <c r="DSB12" s="87"/>
      <c r="DSC12" s="87"/>
      <c r="DSD12" s="87"/>
      <c r="DSE12" s="87"/>
      <c r="DSF12" s="87"/>
      <c r="DSG12" s="87"/>
      <c r="DSH12" s="87"/>
      <c r="DSI12" s="87"/>
      <c r="DSJ12" s="87"/>
      <c r="DSK12" s="87"/>
      <c r="DSL12" s="87"/>
      <c r="DSM12" s="87"/>
      <c r="DSN12" s="87"/>
      <c r="DSO12" s="87"/>
      <c r="DSP12" s="87"/>
      <c r="DSQ12" s="87"/>
      <c r="DSR12" s="87"/>
      <c r="DSS12" s="87"/>
      <c r="DST12" s="87"/>
      <c r="DSU12" s="87"/>
      <c r="DSV12" s="87"/>
      <c r="DSW12" s="87"/>
      <c r="DSX12" s="87"/>
      <c r="DSY12" s="87"/>
      <c r="DSZ12" s="87"/>
      <c r="DTA12" s="87"/>
      <c r="DTB12" s="87"/>
      <c r="DTC12" s="87"/>
      <c r="DTD12" s="87"/>
      <c r="DTE12" s="87"/>
      <c r="DTF12" s="87"/>
      <c r="DTG12" s="87"/>
      <c r="DTH12" s="87"/>
      <c r="DTI12" s="87"/>
      <c r="DTJ12" s="87"/>
      <c r="DTK12" s="87"/>
      <c r="DTL12" s="87"/>
      <c r="DTM12" s="87"/>
      <c r="DTN12" s="87"/>
      <c r="DTO12" s="87"/>
      <c r="DTP12" s="87"/>
      <c r="DTQ12" s="87"/>
      <c r="DTR12" s="87"/>
      <c r="DTS12" s="87"/>
      <c r="DTT12" s="87"/>
      <c r="DTU12" s="87"/>
      <c r="DTV12" s="87"/>
      <c r="DTW12" s="87"/>
      <c r="DTX12" s="87"/>
      <c r="DTY12" s="87"/>
      <c r="DTZ12" s="87"/>
      <c r="DUA12" s="87"/>
      <c r="DUB12" s="87"/>
      <c r="DUC12" s="87"/>
      <c r="DUD12" s="87"/>
      <c r="DUE12" s="87"/>
      <c r="DUF12" s="87"/>
      <c r="DUG12" s="87"/>
      <c r="DUH12" s="87"/>
      <c r="DUI12" s="87"/>
      <c r="DUJ12" s="87"/>
      <c r="DUK12" s="87"/>
      <c r="DUL12" s="87"/>
      <c r="DUM12" s="87"/>
      <c r="DUN12" s="87"/>
      <c r="DUO12" s="87"/>
      <c r="DUP12" s="87"/>
      <c r="DUQ12" s="87"/>
      <c r="DUR12" s="87"/>
      <c r="DUS12" s="87"/>
      <c r="DUT12" s="87"/>
      <c r="DUU12" s="87"/>
      <c r="DUV12" s="87"/>
      <c r="DUW12" s="87"/>
      <c r="DUX12" s="87"/>
      <c r="DUY12" s="87"/>
      <c r="DUZ12" s="87"/>
      <c r="DVA12" s="87"/>
      <c r="DVB12" s="87"/>
      <c r="DVC12" s="87"/>
      <c r="DVD12" s="87"/>
      <c r="DVE12" s="87"/>
      <c r="DVF12" s="87"/>
      <c r="DVG12" s="87"/>
      <c r="DVH12" s="87"/>
      <c r="DVI12" s="87"/>
      <c r="DVJ12" s="87"/>
      <c r="DVK12" s="87"/>
      <c r="DVL12" s="87"/>
      <c r="DVM12" s="87"/>
      <c r="DVN12" s="87"/>
      <c r="DVO12" s="87"/>
      <c r="DVP12" s="87"/>
      <c r="DVQ12" s="87"/>
      <c r="DVR12" s="87"/>
      <c r="DVS12" s="87"/>
      <c r="DVT12" s="87"/>
      <c r="DVU12" s="87"/>
      <c r="DVV12" s="87"/>
      <c r="DVW12" s="87"/>
      <c r="DVX12" s="87"/>
      <c r="DVY12" s="87"/>
      <c r="DVZ12" s="87"/>
      <c r="DWA12" s="87"/>
      <c r="DWB12" s="87"/>
      <c r="DWC12" s="87"/>
      <c r="DWD12" s="87"/>
      <c r="DWE12" s="87"/>
      <c r="DWF12" s="87"/>
      <c r="DWG12" s="87"/>
      <c r="DWH12" s="87"/>
      <c r="DWI12" s="87"/>
      <c r="DWJ12" s="87"/>
      <c r="DWK12" s="87"/>
      <c r="DWL12" s="87"/>
      <c r="DWM12" s="87"/>
      <c r="DWN12" s="87"/>
      <c r="DWO12" s="87"/>
      <c r="DWP12" s="87"/>
      <c r="DWQ12" s="87"/>
      <c r="DWR12" s="87"/>
      <c r="DWS12" s="87"/>
      <c r="DWT12" s="87"/>
      <c r="DWU12" s="87"/>
      <c r="DWV12" s="87"/>
      <c r="DWW12" s="87"/>
      <c r="DWX12" s="87"/>
      <c r="DWY12" s="87"/>
      <c r="DWZ12" s="87"/>
      <c r="DXA12" s="87"/>
      <c r="DXB12" s="87"/>
      <c r="DXC12" s="87"/>
      <c r="DXD12" s="87"/>
      <c r="DXE12" s="87"/>
      <c r="DXF12" s="87"/>
      <c r="DXG12" s="87"/>
      <c r="DXH12" s="87"/>
      <c r="DXI12" s="87"/>
      <c r="DXJ12" s="87"/>
      <c r="DXK12" s="87"/>
      <c r="DXL12" s="87"/>
      <c r="DXM12" s="87"/>
      <c r="DXN12" s="87"/>
      <c r="DXO12" s="87"/>
      <c r="DXP12" s="87"/>
      <c r="DXQ12" s="87"/>
      <c r="DXR12" s="87"/>
      <c r="DXS12" s="87"/>
      <c r="DXT12" s="87"/>
      <c r="DXU12" s="87"/>
      <c r="DXV12" s="87"/>
      <c r="DXW12" s="87"/>
      <c r="DXX12" s="87"/>
      <c r="DXY12" s="87"/>
      <c r="DXZ12" s="87"/>
      <c r="DYA12" s="87"/>
      <c r="DYB12" s="87"/>
      <c r="DYC12" s="87"/>
      <c r="DYD12" s="87"/>
      <c r="DYE12" s="87"/>
      <c r="DYF12" s="87"/>
      <c r="DYG12" s="87"/>
      <c r="DYH12" s="87"/>
      <c r="DYI12" s="87"/>
      <c r="DYJ12" s="87"/>
      <c r="DYK12" s="87"/>
      <c r="DYL12" s="87"/>
      <c r="DYM12" s="87"/>
      <c r="DYN12" s="87"/>
      <c r="DYO12" s="87"/>
      <c r="DYP12" s="87"/>
      <c r="DYQ12" s="87"/>
      <c r="DYR12" s="87"/>
      <c r="DYS12" s="87"/>
      <c r="DYT12" s="87"/>
      <c r="DYU12" s="87"/>
      <c r="DYV12" s="87"/>
      <c r="DYW12" s="87"/>
      <c r="DYX12" s="87"/>
      <c r="DYY12" s="87"/>
      <c r="DYZ12" s="87"/>
      <c r="DZA12" s="87"/>
      <c r="DZB12" s="87"/>
      <c r="DZC12" s="87"/>
      <c r="DZD12" s="87"/>
      <c r="DZE12" s="87"/>
      <c r="DZF12" s="87"/>
      <c r="DZG12" s="87"/>
      <c r="DZH12" s="87"/>
      <c r="DZI12" s="87"/>
      <c r="DZJ12" s="87"/>
      <c r="DZK12" s="87"/>
      <c r="DZL12" s="87"/>
      <c r="DZM12" s="87"/>
      <c r="DZN12" s="87"/>
      <c r="DZO12" s="87"/>
      <c r="DZP12" s="87"/>
      <c r="DZQ12" s="87"/>
      <c r="DZR12" s="87"/>
      <c r="DZS12" s="87"/>
      <c r="DZT12" s="87"/>
      <c r="DZU12" s="87"/>
      <c r="DZV12" s="87"/>
      <c r="DZW12" s="87"/>
      <c r="DZX12" s="87"/>
      <c r="DZY12" s="87"/>
      <c r="DZZ12" s="87"/>
      <c r="EAA12" s="87"/>
      <c r="EAB12" s="87"/>
      <c r="EAC12" s="87"/>
      <c r="EAD12" s="87"/>
      <c r="EAE12" s="87"/>
      <c r="EAF12" s="87"/>
      <c r="EAG12" s="87"/>
      <c r="EAH12" s="87"/>
      <c r="EAI12" s="87"/>
      <c r="EAJ12" s="87"/>
      <c r="EAK12" s="87"/>
      <c r="EAL12" s="87"/>
      <c r="EAM12" s="87"/>
      <c r="EAN12" s="87"/>
      <c r="EAO12" s="87"/>
      <c r="EAP12" s="87"/>
      <c r="EAQ12" s="87"/>
      <c r="EAR12" s="87"/>
      <c r="EAS12" s="87"/>
      <c r="EAT12" s="87"/>
      <c r="EAU12" s="87"/>
      <c r="EAV12" s="87"/>
      <c r="EAW12" s="87"/>
      <c r="EAX12" s="87"/>
      <c r="EAY12" s="87"/>
      <c r="EAZ12" s="87"/>
      <c r="EBA12" s="87"/>
      <c r="EBB12" s="87"/>
      <c r="EBC12" s="87"/>
      <c r="EBD12" s="87"/>
      <c r="EBE12" s="87"/>
      <c r="EBF12" s="87"/>
      <c r="EBG12" s="87"/>
      <c r="EBH12" s="87"/>
      <c r="EBI12" s="87"/>
      <c r="EBJ12" s="87"/>
      <c r="EBK12" s="87"/>
      <c r="EBL12" s="87"/>
      <c r="EBM12" s="87"/>
      <c r="EBN12" s="87"/>
      <c r="EBO12" s="87"/>
      <c r="EBP12" s="87"/>
      <c r="EBQ12" s="87"/>
      <c r="EBR12" s="87"/>
      <c r="EBS12" s="87"/>
      <c r="EBT12" s="87"/>
      <c r="EBU12" s="87"/>
      <c r="EBV12" s="87"/>
      <c r="EBW12" s="87"/>
      <c r="EBX12" s="87"/>
      <c r="EBY12" s="87"/>
      <c r="EBZ12" s="87"/>
      <c r="ECA12" s="87"/>
      <c r="ECB12" s="87"/>
      <c r="ECC12" s="87"/>
      <c r="ECD12" s="87"/>
      <c r="ECE12" s="87"/>
      <c r="ECF12" s="87"/>
      <c r="ECG12" s="87"/>
      <c r="ECH12" s="87"/>
      <c r="ECI12" s="87"/>
      <c r="ECJ12" s="87"/>
      <c r="ECK12" s="87"/>
      <c r="ECL12" s="87"/>
      <c r="ECM12" s="87"/>
      <c r="ECN12" s="87"/>
      <c r="ECO12" s="87"/>
      <c r="ECP12" s="87"/>
      <c r="ECQ12" s="87"/>
      <c r="ECR12" s="87"/>
      <c r="ECS12" s="87"/>
      <c r="ECT12" s="87"/>
      <c r="ECU12" s="87"/>
      <c r="ECV12" s="87"/>
      <c r="ECW12" s="87"/>
      <c r="ECX12" s="87"/>
      <c r="ECY12" s="87"/>
      <c r="ECZ12" s="87"/>
      <c r="EDA12" s="87"/>
      <c r="EDB12" s="87"/>
      <c r="EDC12" s="87"/>
      <c r="EDD12" s="87"/>
      <c r="EDE12" s="87"/>
      <c r="EDF12" s="87"/>
      <c r="EDG12" s="87"/>
      <c r="EDH12" s="87"/>
      <c r="EDI12" s="87"/>
      <c r="EDJ12" s="87"/>
      <c r="EDK12" s="87"/>
      <c r="EDL12" s="87"/>
      <c r="EDM12" s="87"/>
      <c r="EDN12" s="87"/>
      <c r="EDO12" s="87"/>
      <c r="EDP12" s="87"/>
      <c r="EDQ12" s="87"/>
      <c r="EDR12" s="87"/>
      <c r="EDS12" s="87"/>
      <c r="EDT12" s="87"/>
      <c r="EDU12" s="87"/>
      <c r="EDV12" s="87"/>
      <c r="EDW12" s="87"/>
      <c r="EDX12" s="87"/>
      <c r="EDY12" s="87"/>
      <c r="EDZ12" s="87"/>
      <c r="EEA12" s="87"/>
      <c r="EEB12" s="87"/>
      <c r="EEC12" s="87"/>
      <c r="EED12" s="87"/>
      <c r="EEE12" s="87"/>
      <c r="EEF12" s="87"/>
      <c r="EEG12" s="87"/>
      <c r="EEH12" s="87"/>
      <c r="EEI12" s="87"/>
      <c r="EEJ12" s="87"/>
      <c r="EEK12" s="87"/>
      <c r="EEL12" s="87"/>
      <c r="EEM12" s="87"/>
      <c r="EEN12" s="87"/>
      <c r="EEO12" s="87"/>
      <c r="EEP12" s="87"/>
      <c r="EEQ12" s="87"/>
      <c r="EER12" s="87"/>
      <c r="EES12" s="87"/>
      <c r="EET12" s="87"/>
      <c r="EEU12" s="87"/>
      <c r="EEV12" s="87"/>
      <c r="EEW12" s="87"/>
      <c r="EEX12" s="87"/>
      <c r="EEY12" s="87"/>
      <c r="EEZ12" s="87"/>
      <c r="EFA12" s="87"/>
      <c r="EFB12" s="87"/>
      <c r="EFC12" s="87"/>
      <c r="EFD12" s="87"/>
      <c r="EFE12" s="87"/>
      <c r="EFF12" s="87"/>
      <c r="EFG12" s="87"/>
      <c r="EFH12" s="87"/>
      <c r="EFI12" s="87"/>
      <c r="EFJ12" s="87"/>
      <c r="EFK12" s="87"/>
      <c r="EFL12" s="87"/>
      <c r="EFM12" s="87"/>
      <c r="EFN12" s="87"/>
      <c r="EFO12" s="87"/>
      <c r="EFP12" s="87"/>
      <c r="EFQ12" s="87"/>
      <c r="EFR12" s="87"/>
      <c r="EFS12" s="87"/>
      <c r="EFT12" s="87"/>
      <c r="EFU12" s="87"/>
      <c r="EFV12" s="87"/>
      <c r="EFW12" s="87"/>
      <c r="EFX12" s="87"/>
      <c r="EFY12" s="87"/>
      <c r="EFZ12" s="87"/>
      <c r="EGA12" s="87"/>
      <c r="EGB12" s="87"/>
      <c r="EGC12" s="87"/>
      <c r="EGD12" s="87"/>
      <c r="EGE12" s="87"/>
      <c r="EGF12" s="87"/>
      <c r="EGG12" s="87"/>
      <c r="EGH12" s="87"/>
      <c r="EGI12" s="87"/>
      <c r="EGJ12" s="87"/>
      <c r="EGK12" s="87"/>
      <c r="EGL12" s="87"/>
      <c r="EGM12" s="87"/>
      <c r="EGN12" s="87"/>
      <c r="EGO12" s="87"/>
      <c r="EGP12" s="87"/>
      <c r="EGQ12" s="87"/>
      <c r="EGR12" s="87"/>
      <c r="EGS12" s="87"/>
      <c r="EGT12" s="87"/>
      <c r="EGU12" s="87"/>
      <c r="EGV12" s="87"/>
      <c r="EGW12" s="87"/>
      <c r="EGX12" s="87"/>
      <c r="EGY12" s="87"/>
      <c r="EGZ12" s="87"/>
      <c r="EHA12" s="87"/>
      <c r="EHB12" s="87"/>
      <c r="EHC12" s="87"/>
      <c r="EHD12" s="87"/>
      <c r="EHE12" s="87"/>
      <c r="EHF12" s="87"/>
      <c r="EHG12" s="87"/>
      <c r="EHH12" s="87"/>
      <c r="EHI12" s="87"/>
      <c r="EHJ12" s="87"/>
      <c r="EHK12" s="87"/>
      <c r="EHL12" s="87"/>
      <c r="EHM12" s="87"/>
      <c r="EHN12" s="87"/>
      <c r="EHO12" s="87"/>
      <c r="EHP12" s="87"/>
      <c r="EHQ12" s="87"/>
      <c r="EHR12" s="87"/>
      <c r="EHS12" s="87"/>
      <c r="EHT12" s="87"/>
      <c r="EHU12" s="87"/>
      <c r="EHV12" s="87"/>
      <c r="EHW12" s="87"/>
      <c r="EHX12" s="87"/>
      <c r="EHY12" s="87"/>
      <c r="EHZ12" s="87"/>
      <c r="EIA12" s="87"/>
      <c r="EIB12" s="87"/>
      <c r="EIC12" s="87"/>
      <c r="EID12" s="87"/>
      <c r="EIE12" s="87"/>
      <c r="EIF12" s="87"/>
      <c r="EIG12" s="87"/>
      <c r="EIH12" s="87"/>
      <c r="EII12" s="87"/>
      <c r="EIJ12" s="87"/>
      <c r="EIK12" s="87"/>
      <c r="EIL12" s="87"/>
      <c r="EIM12" s="87"/>
      <c r="EIN12" s="87"/>
      <c r="EIO12" s="87"/>
      <c r="EIP12" s="87"/>
      <c r="EIQ12" s="87"/>
      <c r="EIR12" s="87"/>
      <c r="EIS12" s="87"/>
      <c r="EIT12" s="87"/>
      <c r="EIU12" s="87"/>
      <c r="EIV12" s="87"/>
      <c r="EIW12" s="87"/>
      <c r="EIX12" s="87"/>
      <c r="EIY12" s="87"/>
      <c r="EIZ12" s="87"/>
      <c r="EJA12" s="87"/>
      <c r="EJB12" s="87"/>
      <c r="EJC12" s="87"/>
      <c r="EJD12" s="87"/>
      <c r="EJE12" s="87"/>
      <c r="EJF12" s="87"/>
      <c r="EJG12" s="87"/>
      <c r="EJH12" s="87"/>
      <c r="EJI12" s="87"/>
      <c r="EJJ12" s="87"/>
      <c r="EJK12" s="87"/>
      <c r="EJL12" s="87"/>
      <c r="EJM12" s="87"/>
      <c r="EJN12" s="87"/>
      <c r="EJO12" s="87"/>
      <c r="EJP12" s="87"/>
      <c r="EJQ12" s="87"/>
      <c r="EJR12" s="87"/>
      <c r="EJS12" s="87"/>
      <c r="EJT12" s="87"/>
      <c r="EJU12" s="87"/>
      <c r="EJV12" s="87"/>
      <c r="EJW12" s="87"/>
      <c r="EJX12" s="87"/>
      <c r="EJY12" s="87"/>
      <c r="EJZ12" s="87"/>
      <c r="EKA12" s="87"/>
      <c r="EKB12" s="87"/>
      <c r="EKC12" s="87"/>
      <c r="EKD12" s="87"/>
      <c r="EKE12" s="87"/>
      <c r="EKF12" s="87"/>
      <c r="EKG12" s="87"/>
      <c r="EKH12" s="87"/>
      <c r="EKI12" s="87"/>
      <c r="EKJ12" s="87"/>
      <c r="EKK12" s="87"/>
      <c r="EKL12" s="87"/>
      <c r="EKM12" s="87"/>
      <c r="EKN12" s="87"/>
      <c r="EKO12" s="87"/>
      <c r="EKP12" s="87"/>
      <c r="EKQ12" s="87"/>
      <c r="EKR12" s="87"/>
      <c r="EKS12" s="87"/>
      <c r="EKT12" s="87"/>
      <c r="EKU12" s="87"/>
      <c r="EKV12" s="87"/>
      <c r="EKW12" s="87"/>
      <c r="EKX12" s="87"/>
      <c r="EKY12" s="87"/>
      <c r="EKZ12" s="87"/>
      <c r="ELA12" s="87"/>
      <c r="ELB12" s="87"/>
      <c r="ELC12" s="87"/>
      <c r="ELD12" s="87"/>
      <c r="ELE12" s="87"/>
      <c r="ELF12" s="87"/>
      <c r="ELG12" s="87"/>
      <c r="ELH12" s="87"/>
      <c r="ELI12" s="87"/>
      <c r="ELJ12" s="87"/>
      <c r="ELK12" s="87"/>
      <c r="ELL12" s="87"/>
      <c r="ELM12" s="87"/>
      <c r="ELN12" s="87"/>
      <c r="ELO12" s="87"/>
      <c r="ELP12" s="87"/>
      <c r="ELQ12" s="87"/>
      <c r="ELR12" s="87"/>
      <c r="ELS12" s="87"/>
      <c r="ELT12" s="87"/>
      <c r="ELU12" s="87"/>
      <c r="ELV12" s="87"/>
      <c r="ELW12" s="87"/>
      <c r="ELX12" s="87"/>
      <c r="ELY12" s="87"/>
      <c r="ELZ12" s="87"/>
      <c r="EMA12" s="87"/>
      <c r="EMB12" s="87"/>
      <c r="EMC12" s="87"/>
      <c r="EMD12" s="87"/>
      <c r="EME12" s="87"/>
      <c r="EMF12" s="87"/>
      <c r="EMG12" s="87"/>
      <c r="EMH12" s="87"/>
      <c r="EMI12" s="87"/>
      <c r="EMJ12" s="87"/>
      <c r="EMK12" s="87"/>
      <c r="EML12" s="87"/>
      <c r="EMM12" s="87"/>
      <c r="EMN12" s="87"/>
      <c r="EMO12" s="87"/>
      <c r="EMP12" s="87"/>
      <c r="EMQ12" s="87"/>
      <c r="EMR12" s="87"/>
      <c r="EMS12" s="87"/>
      <c r="EMT12" s="87"/>
      <c r="EMU12" s="87"/>
      <c r="EMV12" s="87"/>
      <c r="EMW12" s="87"/>
      <c r="EMX12" s="87"/>
      <c r="EMY12" s="87"/>
      <c r="EMZ12" s="87"/>
      <c r="ENA12" s="87"/>
      <c r="ENB12" s="87"/>
      <c r="ENC12" s="87"/>
      <c r="END12" s="87"/>
      <c r="ENE12" s="87"/>
      <c r="ENF12" s="87"/>
      <c r="ENG12" s="87"/>
      <c r="ENH12" s="87"/>
      <c r="ENI12" s="87"/>
      <c r="ENJ12" s="87"/>
      <c r="ENK12" s="87"/>
      <c r="ENL12" s="87"/>
      <c r="ENM12" s="87"/>
      <c r="ENN12" s="87"/>
      <c r="ENO12" s="87"/>
      <c r="ENP12" s="87"/>
      <c r="ENQ12" s="87"/>
      <c r="ENR12" s="87"/>
      <c r="ENS12" s="87"/>
      <c r="ENT12" s="87"/>
      <c r="ENU12" s="87"/>
      <c r="ENV12" s="87"/>
      <c r="ENW12" s="87"/>
      <c r="ENX12" s="87"/>
      <c r="ENY12" s="87"/>
      <c r="ENZ12" s="87"/>
      <c r="EOA12" s="87"/>
      <c r="EOB12" s="87"/>
      <c r="EOC12" s="87"/>
      <c r="EOD12" s="87"/>
      <c r="EOE12" s="87"/>
      <c r="EOF12" s="87"/>
      <c r="EOG12" s="87"/>
      <c r="EOH12" s="87"/>
      <c r="EOI12" s="87"/>
      <c r="EOJ12" s="87"/>
      <c r="EOK12" s="87"/>
      <c r="EOL12" s="87"/>
      <c r="EOM12" s="87"/>
      <c r="EON12" s="87"/>
      <c r="EOO12" s="87"/>
      <c r="EOP12" s="87"/>
      <c r="EOQ12" s="87"/>
      <c r="EOR12" s="87"/>
      <c r="EOS12" s="87"/>
      <c r="EOT12" s="87"/>
      <c r="EOU12" s="87"/>
      <c r="EOV12" s="87"/>
      <c r="EOW12" s="87"/>
      <c r="EOX12" s="87"/>
      <c r="EOY12" s="87"/>
      <c r="EOZ12" s="87"/>
      <c r="EPA12" s="87"/>
      <c r="EPB12" s="87"/>
      <c r="EPC12" s="87"/>
      <c r="EPD12" s="87"/>
      <c r="EPE12" s="87"/>
      <c r="EPF12" s="87"/>
      <c r="EPG12" s="87"/>
      <c r="EPH12" s="87"/>
      <c r="EPI12" s="87"/>
      <c r="EPJ12" s="87"/>
      <c r="EPK12" s="87"/>
      <c r="EPL12" s="87"/>
      <c r="EPM12" s="87"/>
      <c r="EPN12" s="87"/>
      <c r="EPO12" s="87"/>
      <c r="EPP12" s="87"/>
      <c r="EPQ12" s="87"/>
      <c r="EPR12" s="87"/>
      <c r="EPS12" s="87"/>
      <c r="EPT12" s="87"/>
      <c r="EPU12" s="87"/>
      <c r="EPV12" s="87"/>
      <c r="EPW12" s="87"/>
      <c r="EPX12" s="87"/>
      <c r="EPY12" s="87"/>
      <c r="EPZ12" s="87"/>
      <c r="EQA12" s="87"/>
      <c r="EQB12" s="87"/>
      <c r="EQC12" s="87"/>
      <c r="EQD12" s="87"/>
      <c r="EQE12" s="87"/>
      <c r="EQF12" s="87"/>
      <c r="EQG12" s="87"/>
      <c r="EQH12" s="87"/>
      <c r="EQI12" s="87"/>
      <c r="EQJ12" s="87"/>
      <c r="EQK12" s="87"/>
      <c r="EQL12" s="87"/>
      <c r="EQM12" s="87"/>
      <c r="EQN12" s="87"/>
      <c r="EQO12" s="87"/>
      <c r="EQP12" s="87"/>
      <c r="EQQ12" s="87"/>
      <c r="EQR12" s="87"/>
      <c r="EQS12" s="87"/>
      <c r="EQT12" s="87"/>
      <c r="EQU12" s="87"/>
      <c r="EQV12" s="87"/>
      <c r="EQW12" s="87"/>
      <c r="EQX12" s="87"/>
      <c r="EQY12" s="87"/>
      <c r="EQZ12" s="87"/>
      <c r="ERA12" s="87"/>
      <c r="ERB12" s="87"/>
      <c r="ERC12" s="87"/>
      <c r="ERD12" s="87"/>
      <c r="ERE12" s="87"/>
      <c r="ERF12" s="87"/>
      <c r="ERG12" s="87"/>
      <c r="ERH12" s="87"/>
      <c r="ERI12" s="87"/>
      <c r="ERJ12" s="87"/>
      <c r="ERK12" s="87"/>
      <c r="ERL12" s="87"/>
      <c r="ERM12" s="87"/>
      <c r="ERN12" s="87"/>
      <c r="ERO12" s="87"/>
      <c r="ERP12" s="87"/>
      <c r="ERQ12" s="87"/>
      <c r="ERR12" s="87"/>
      <c r="ERS12" s="87"/>
      <c r="ERT12" s="87"/>
      <c r="ERU12" s="87"/>
      <c r="ERV12" s="87"/>
      <c r="ERW12" s="87"/>
      <c r="ERX12" s="87"/>
      <c r="ERY12" s="87"/>
      <c r="ERZ12" s="87"/>
      <c r="ESA12" s="87"/>
      <c r="ESB12" s="87"/>
      <c r="ESC12" s="87"/>
      <c r="ESD12" s="87"/>
      <c r="ESE12" s="87"/>
      <c r="ESF12" s="87"/>
      <c r="ESG12" s="87"/>
      <c r="ESH12" s="87"/>
      <c r="ESI12" s="87"/>
      <c r="ESJ12" s="87"/>
      <c r="ESK12" s="87"/>
      <c r="ESL12" s="87"/>
      <c r="ESM12" s="87"/>
      <c r="ESN12" s="87"/>
      <c r="ESO12" s="87"/>
      <c r="ESP12" s="87"/>
      <c r="ESQ12" s="87"/>
      <c r="ESR12" s="87"/>
      <c r="ESS12" s="87"/>
      <c r="EST12" s="87"/>
      <c r="ESU12" s="87"/>
      <c r="ESV12" s="87"/>
      <c r="ESW12" s="87"/>
      <c r="ESX12" s="87"/>
      <c r="ESY12" s="87"/>
      <c r="ESZ12" s="87"/>
      <c r="ETA12" s="87"/>
      <c r="ETB12" s="87"/>
      <c r="ETC12" s="87"/>
      <c r="ETD12" s="87"/>
      <c r="ETE12" s="87"/>
      <c r="ETF12" s="87"/>
      <c r="ETG12" s="87"/>
      <c r="ETH12" s="87"/>
      <c r="ETI12" s="87"/>
      <c r="ETJ12" s="87"/>
      <c r="ETK12" s="87"/>
      <c r="ETL12" s="87"/>
      <c r="ETM12" s="87"/>
      <c r="ETN12" s="87"/>
      <c r="ETO12" s="87"/>
      <c r="ETP12" s="87"/>
      <c r="ETQ12" s="87"/>
      <c r="ETR12" s="87"/>
      <c r="ETS12" s="87"/>
      <c r="ETT12" s="87"/>
      <c r="ETU12" s="87"/>
      <c r="ETV12" s="87"/>
      <c r="ETW12" s="87"/>
      <c r="ETX12" s="87"/>
      <c r="ETY12" s="87"/>
      <c r="ETZ12" s="87"/>
      <c r="EUA12" s="87"/>
      <c r="EUB12" s="87"/>
      <c r="EUC12" s="87"/>
      <c r="EUD12" s="87"/>
      <c r="EUE12" s="87"/>
      <c r="EUF12" s="87"/>
      <c r="EUG12" s="87"/>
      <c r="EUH12" s="87"/>
      <c r="EUI12" s="87"/>
      <c r="EUJ12" s="87"/>
      <c r="EUK12" s="87"/>
      <c r="EUL12" s="87"/>
      <c r="EUM12" s="87"/>
      <c r="EUN12" s="87"/>
      <c r="EUO12" s="87"/>
      <c r="EUP12" s="87"/>
      <c r="EUQ12" s="87"/>
      <c r="EUR12" s="87"/>
      <c r="EUS12" s="87"/>
      <c r="EUT12" s="87"/>
      <c r="EUU12" s="87"/>
      <c r="EUV12" s="87"/>
      <c r="EUW12" s="87"/>
      <c r="EUX12" s="87"/>
      <c r="EUY12" s="87"/>
      <c r="EUZ12" s="87"/>
      <c r="EVA12" s="87"/>
      <c r="EVB12" s="87"/>
      <c r="EVC12" s="87"/>
      <c r="EVD12" s="87"/>
      <c r="EVE12" s="87"/>
      <c r="EVF12" s="87"/>
      <c r="EVG12" s="87"/>
      <c r="EVH12" s="87"/>
      <c r="EVI12" s="87"/>
      <c r="EVJ12" s="87"/>
      <c r="EVK12" s="87"/>
      <c r="EVL12" s="87"/>
      <c r="EVM12" s="87"/>
      <c r="EVN12" s="87"/>
      <c r="EVO12" s="87"/>
      <c r="EVP12" s="87"/>
      <c r="EVQ12" s="87"/>
      <c r="EVR12" s="87"/>
      <c r="EVS12" s="87"/>
      <c r="EVT12" s="87"/>
      <c r="EVU12" s="87"/>
      <c r="EVV12" s="87"/>
      <c r="EVW12" s="87"/>
      <c r="EVX12" s="87"/>
      <c r="EVY12" s="87"/>
      <c r="EVZ12" s="87"/>
      <c r="EWA12" s="87"/>
      <c r="EWB12" s="87"/>
      <c r="EWC12" s="87"/>
      <c r="EWD12" s="87"/>
      <c r="EWE12" s="87"/>
      <c r="EWF12" s="87"/>
      <c r="EWG12" s="87"/>
      <c r="EWH12" s="87"/>
      <c r="EWI12" s="87"/>
      <c r="EWJ12" s="87"/>
      <c r="EWK12" s="87"/>
      <c r="EWL12" s="87"/>
      <c r="EWM12" s="87"/>
      <c r="EWN12" s="87"/>
      <c r="EWO12" s="87"/>
      <c r="EWP12" s="87"/>
      <c r="EWQ12" s="87"/>
      <c r="EWR12" s="87"/>
      <c r="EWS12" s="87"/>
      <c r="EWT12" s="87"/>
      <c r="EWU12" s="87"/>
      <c r="EWV12" s="87"/>
      <c r="EWW12" s="87"/>
      <c r="EWX12" s="87"/>
      <c r="EWY12" s="87"/>
      <c r="EWZ12" s="87"/>
      <c r="EXA12" s="87"/>
      <c r="EXB12" s="87"/>
      <c r="EXC12" s="87"/>
      <c r="EXD12" s="87"/>
      <c r="EXE12" s="87"/>
      <c r="EXF12" s="87"/>
      <c r="EXG12" s="87"/>
      <c r="EXH12" s="87"/>
      <c r="EXI12" s="87"/>
      <c r="EXJ12" s="87"/>
      <c r="EXK12" s="87"/>
      <c r="EXL12" s="87"/>
      <c r="EXM12" s="87"/>
      <c r="EXN12" s="87"/>
      <c r="EXO12" s="87"/>
      <c r="EXP12" s="87"/>
      <c r="EXQ12" s="87"/>
      <c r="EXR12" s="87"/>
      <c r="EXS12" s="87"/>
      <c r="EXT12" s="87"/>
      <c r="EXU12" s="87"/>
      <c r="EXV12" s="87"/>
      <c r="EXW12" s="87"/>
      <c r="EXX12" s="87"/>
      <c r="EXY12" s="87"/>
      <c r="EXZ12" s="87"/>
      <c r="EYA12" s="87"/>
      <c r="EYB12" s="87"/>
      <c r="EYC12" s="87"/>
      <c r="EYD12" s="87"/>
      <c r="EYE12" s="87"/>
      <c r="EYF12" s="87"/>
      <c r="EYG12" s="87"/>
      <c r="EYH12" s="87"/>
      <c r="EYI12" s="87"/>
      <c r="EYJ12" s="87"/>
      <c r="EYK12" s="87"/>
      <c r="EYL12" s="87"/>
      <c r="EYM12" s="87"/>
      <c r="EYN12" s="87"/>
      <c r="EYO12" s="87"/>
      <c r="EYP12" s="87"/>
      <c r="EYQ12" s="87"/>
      <c r="EYR12" s="87"/>
      <c r="EYS12" s="87"/>
      <c r="EYT12" s="87"/>
      <c r="EYU12" s="87"/>
      <c r="EYV12" s="87"/>
      <c r="EYW12" s="87"/>
      <c r="EYX12" s="87"/>
      <c r="EYY12" s="87"/>
      <c r="EYZ12" s="87"/>
      <c r="EZA12" s="87"/>
      <c r="EZB12" s="87"/>
      <c r="EZC12" s="87"/>
      <c r="EZD12" s="87"/>
      <c r="EZE12" s="87"/>
      <c r="EZF12" s="87"/>
      <c r="EZG12" s="87"/>
      <c r="EZH12" s="87"/>
      <c r="EZI12" s="87"/>
      <c r="EZJ12" s="87"/>
      <c r="EZK12" s="87"/>
      <c r="EZL12" s="87"/>
      <c r="EZM12" s="87"/>
      <c r="EZN12" s="87"/>
      <c r="EZO12" s="87"/>
      <c r="EZP12" s="87"/>
      <c r="EZQ12" s="87"/>
      <c r="EZR12" s="87"/>
      <c r="EZS12" s="87"/>
      <c r="EZT12" s="87"/>
      <c r="EZU12" s="87"/>
      <c r="EZV12" s="87"/>
      <c r="EZW12" s="87"/>
      <c r="EZX12" s="87"/>
      <c r="EZY12" s="87"/>
      <c r="EZZ12" s="87"/>
      <c r="FAA12" s="87"/>
      <c r="FAB12" s="87"/>
      <c r="FAC12" s="87"/>
      <c r="FAD12" s="87"/>
      <c r="FAE12" s="87"/>
      <c r="FAF12" s="87"/>
      <c r="FAG12" s="87"/>
      <c r="FAH12" s="87"/>
      <c r="FAI12" s="87"/>
      <c r="FAJ12" s="87"/>
      <c r="FAK12" s="87"/>
      <c r="FAL12" s="87"/>
      <c r="FAM12" s="87"/>
      <c r="FAN12" s="87"/>
      <c r="FAO12" s="87"/>
      <c r="FAP12" s="87"/>
      <c r="FAQ12" s="87"/>
      <c r="FAR12" s="87"/>
      <c r="FAS12" s="87"/>
      <c r="FAT12" s="87"/>
      <c r="FAU12" s="87"/>
      <c r="FAV12" s="87"/>
      <c r="FAW12" s="87"/>
      <c r="FAX12" s="87"/>
      <c r="FAY12" s="87"/>
      <c r="FAZ12" s="87"/>
      <c r="FBA12" s="87"/>
      <c r="FBB12" s="87"/>
      <c r="FBC12" s="87"/>
      <c r="FBD12" s="87"/>
      <c r="FBE12" s="87"/>
      <c r="FBF12" s="87"/>
      <c r="FBG12" s="87"/>
      <c r="FBH12" s="87"/>
      <c r="FBI12" s="87"/>
      <c r="FBJ12" s="87"/>
      <c r="FBK12" s="87"/>
      <c r="FBL12" s="87"/>
      <c r="FBM12" s="87"/>
      <c r="FBN12" s="87"/>
      <c r="FBO12" s="87"/>
      <c r="FBP12" s="87"/>
      <c r="FBQ12" s="87"/>
      <c r="FBR12" s="87"/>
      <c r="FBS12" s="87"/>
      <c r="FBT12" s="87"/>
      <c r="FBU12" s="87"/>
      <c r="FBV12" s="87"/>
      <c r="FBW12" s="87"/>
      <c r="FBX12" s="87"/>
      <c r="FBY12" s="87"/>
      <c r="FBZ12" s="87"/>
      <c r="FCA12" s="87"/>
      <c r="FCB12" s="87"/>
      <c r="FCC12" s="87"/>
      <c r="FCD12" s="87"/>
      <c r="FCE12" s="87"/>
      <c r="FCF12" s="87"/>
      <c r="FCG12" s="87"/>
      <c r="FCH12" s="87"/>
      <c r="FCI12" s="87"/>
      <c r="FCJ12" s="87"/>
      <c r="FCK12" s="87"/>
      <c r="FCL12" s="87"/>
      <c r="FCM12" s="87"/>
      <c r="FCN12" s="87"/>
      <c r="FCO12" s="87"/>
      <c r="FCP12" s="87"/>
      <c r="FCQ12" s="87"/>
      <c r="FCR12" s="87"/>
      <c r="FCS12" s="87"/>
      <c r="FCT12" s="87"/>
      <c r="FCU12" s="87"/>
      <c r="FCV12" s="87"/>
      <c r="FCW12" s="87"/>
      <c r="FCX12" s="87"/>
      <c r="FCY12" s="87"/>
      <c r="FCZ12" s="87"/>
      <c r="FDA12" s="87"/>
      <c r="FDB12" s="87"/>
      <c r="FDC12" s="87"/>
      <c r="FDD12" s="87"/>
      <c r="FDE12" s="87"/>
      <c r="FDF12" s="87"/>
      <c r="FDG12" s="87"/>
      <c r="FDH12" s="87"/>
      <c r="FDI12" s="87"/>
      <c r="FDJ12" s="87"/>
      <c r="FDK12" s="87"/>
      <c r="FDL12" s="87"/>
      <c r="FDM12" s="87"/>
      <c r="FDN12" s="87"/>
      <c r="FDO12" s="87"/>
      <c r="FDP12" s="87"/>
      <c r="FDQ12" s="87"/>
      <c r="FDR12" s="87"/>
      <c r="FDS12" s="87"/>
      <c r="FDT12" s="87"/>
      <c r="FDU12" s="87"/>
      <c r="FDV12" s="87"/>
      <c r="FDW12" s="87"/>
      <c r="FDX12" s="87"/>
      <c r="FDY12" s="87"/>
      <c r="FDZ12" s="87"/>
      <c r="FEA12" s="87"/>
      <c r="FEB12" s="87"/>
      <c r="FEC12" s="87"/>
      <c r="FED12" s="87"/>
      <c r="FEE12" s="87"/>
      <c r="FEF12" s="87"/>
      <c r="FEG12" s="87"/>
      <c r="FEH12" s="87"/>
      <c r="FEI12" s="87"/>
      <c r="FEJ12" s="87"/>
      <c r="FEK12" s="87"/>
      <c r="FEL12" s="87"/>
      <c r="FEM12" s="87"/>
      <c r="FEN12" s="87"/>
      <c r="FEO12" s="87"/>
      <c r="FEP12" s="87"/>
      <c r="FEQ12" s="87"/>
      <c r="FER12" s="87"/>
      <c r="FES12" s="87"/>
      <c r="FET12" s="87"/>
      <c r="FEU12" s="87"/>
      <c r="FEV12" s="87"/>
      <c r="FEW12" s="87"/>
      <c r="FEX12" s="87"/>
      <c r="FEY12" s="87"/>
      <c r="FEZ12" s="87"/>
      <c r="FFA12" s="87"/>
      <c r="FFB12" s="87"/>
      <c r="FFC12" s="87"/>
      <c r="FFD12" s="87"/>
      <c r="FFE12" s="87"/>
      <c r="FFF12" s="87"/>
      <c r="FFG12" s="87"/>
      <c r="FFH12" s="87"/>
      <c r="FFI12" s="87"/>
      <c r="FFJ12" s="87"/>
      <c r="FFK12" s="87"/>
      <c r="FFL12" s="87"/>
      <c r="FFM12" s="87"/>
      <c r="FFN12" s="87"/>
      <c r="FFO12" s="87"/>
      <c r="FFP12" s="87"/>
      <c r="FFQ12" s="87"/>
      <c r="FFR12" s="87"/>
      <c r="FFS12" s="87"/>
      <c r="FFT12" s="87"/>
      <c r="FFU12" s="87"/>
      <c r="FFV12" s="87"/>
      <c r="FFW12" s="87"/>
      <c r="FFX12" s="87"/>
      <c r="FFY12" s="87"/>
      <c r="FFZ12" s="87"/>
      <c r="FGA12" s="87"/>
      <c r="FGB12" s="87"/>
      <c r="FGC12" s="87"/>
      <c r="FGD12" s="87"/>
      <c r="FGE12" s="87"/>
      <c r="FGF12" s="87"/>
      <c r="FGG12" s="87"/>
      <c r="FGH12" s="87"/>
      <c r="FGI12" s="87"/>
      <c r="FGJ12" s="87"/>
      <c r="FGK12" s="87"/>
      <c r="FGL12" s="87"/>
      <c r="FGM12" s="87"/>
      <c r="FGN12" s="87"/>
      <c r="FGO12" s="87"/>
      <c r="FGP12" s="87"/>
      <c r="FGQ12" s="87"/>
      <c r="FGR12" s="87"/>
      <c r="FGS12" s="87"/>
      <c r="FGT12" s="87"/>
      <c r="FGU12" s="87"/>
      <c r="FGV12" s="87"/>
      <c r="FGW12" s="87"/>
      <c r="FGX12" s="87"/>
      <c r="FGY12" s="87"/>
      <c r="FGZ12" s="87"/>
      <c r="FHA12" s="87"/>
      <c r="FHB12" s="87"/>
      <c r="FHC12" s="87"/>
      <c r="FHD12" s="87"/>
      <c r="FHE12" s="87"/>
      <c r="FHF12" s="87"/>
      <c r="FHG12" s="87"/>
      <c r="FHH12" s="87"/>
      <c r="FHI12" s="87"/>
      <c r="FHJ12" s="87"/>
      <c r="FHK12" s="87"/>
      <c r="FHL12" s="87"/>
      <c r="FHM12" s="87"/>
      <c r="FHN12" s="87"/>
      <c r="FHO12" s="87"/>
      <c r="FHP12" s="87"/>
      <c r="FHQ12" s="87"/>
      <c r="FHR12" s="87"/>
      <c r="FHS12" s="87"/>
      <c r="FHT12" s="87"/>
      <c r="FHU12" s="87"/>
      <c r="FHV12" s="87"/>
      <c r="FHW12" s="87"/>
      <c r="FHX12" s="87"/>
      <c r="FHY12" s="87"/>
      <c r="FHZ12" s="87"/>
      <c r="FIA12" s="87"/>
      <c r="FIB12" s="87"/>
      <c r="FIC12" s="87"/>
      <c r="FID12" s="87"/>
      <c r="FIE12" s="87"/>
      <c r="FIF12" s="87"/>
      <c r="FIG12" s="87"/>
      <c r="FIH12" s="87"/>
      <c r="FII12" s="87"/>
      <c r="FIJ12" s="87"/>
      <c r="FIK12" s="87"/>
      <c r="FIL12" s="87"/>
      <c r="FIM12" s="87"/>
      <c r="FIN12" s="87"/>
      <c r="FIO12" s="87"/>
      <c r="FIP12" s="87"/>
      <c r="FIQ12" s="87"/>
      <c r="FIR12" s="87"/>
      <c r="FIS12" s="87"/>
      <c r="FIT12" s="87"/>
      <c r="FIU12" s="87"/>
      <c r="FIV12" s="87"/>
      <c r="FIW12" s="87"/>
      <c r="FIX12" s="87"/>
      <c r="FIY12" s="87"/>
      <c r="FIZ12" s="87"/>
      <c r="FJA12" s="87"/>
      <c r="FJB12" s="87"/>
      <c r="FJC12" s="87"/>
      <c r="FJD12" s="87"/>
      <c r="FJE12" s="87"/>
      <c r="FJF12" s="87"/>
      <c r="FJG12" s="87"/>
      <c r="FJH12" s="87"/>
      <c r="FJI12" s="87"/>
      <c r="FJJ12" s="87"/>
      <c r="FJK12" s="87"/>
      <c r="FJL12" s="87"/>
      <c r="FJM12" s="87"/>
      <c r="FJN12" s="87"/>
      <c r="FJO12" s="87"/>
      <c r="FJP12" s="87"/>
      <c r="FJQ12" s="87"/>
      <c r="FJR12" s="87"/>
      <c r="FJS12" s="87"/>
      <c r="FJT12" s="87"/>
      <c r="FJU12" s="87"/>
      <c r="FJV12" s="87"/>
      <c r="FJW12" s="87"/>
      <c r="FJX12" s="87"/>
      <c r="FJY12" s="87"/>
      <c r="FJZ12" s="87"/>
      <c r="FKA12" s="87"/>
      <c r="FKB12" s="87"/>
      <c r="FKC12" s="87"/>
      <c r="FKD12" s="87"/>
      <c r="FKE12" s="87"/>
      <c r="FKF12" s="87"/>
      <c r="FKG12" s="87"/>
      <c r="FKH12" s="87"/>
      <c r="FKI12" s="87"/>
      <c r="FKJ12" s="87"/>
      <c r="FKK12" s="87"/>
      <c r="FKL12" s="87"/>
      <c r="FKM12" s="87"/>
      <c r="FKN12" s="87"/>
      <c r="FKO12" s="87"/>
      <c r="FKP12" s="87"/>
      <c r="FKQ12" s="87"/>
      <c r="FKR12" s="87"/>
      <c r="FKS12" s="87"/>
      <c r="FKT12" s="87"/>
      <c r="FKU12" s="87"/>
      <c r="FKV12" s="87"/>
      <c r="FKW12" s="87"/>
      <c r="FKX12" s="87"/>
      <c r="FKY12" s="87"/>
      <c r="FKZ12" s="87"/>
      <c r="FLA12" s="87"/>
      <c r="FLB12" s="87"/>
      <c r="FLC12" s="87"/>
      <c r="FLD12" s="87"/>
      <c r="FLE12" s="87"/>
      <c r="FLF12" s="87"/>
      <c r="FLG12" s="87"/>
      <c r="FLH12" s="87"/>
      <c r="FLI12" s="87"/>
      <c r="FLJ12" s="87"/>
      <c r="FLK12" s="87"/>
      <c r="FLL12" s="87"/>
      <c r="FLM12" s="87"/>
      <c r="FLN12" s="87"/>
      <c r="FLO12" s="87"/>
      <c r="FLP12" s="87"/>
      <c r="FLQ12" s="87"/>
      <c r="FLR12" s="87"/>
      <c r="FLS12" s="87"/>
      <c r="FLT12" s="87"/>
      <c r="FLU12" s="87"/>
      <c r="FLV12" s="87"/>
      <c r="FLW12" s="87"/>
      <c r="FLX12" s="87"/>
      <c r="FLY12" s="87"/>
      <c r="FLZ12" s="87"/>
      <c r="FMA12" s="87"/>
      <c r="FMB12" s="87"/>
      <c r="FMC12" s="87"/>
      <c r="FMD12" s="87"/>
      <c r="FME12" s="87"/>
      <c r="FMF12" s="87"/>
      <c r="FMG12" s="87"/>
      <c r="FMH12" s="87"/>
      <c r="FMI12" s="87"/>
      <c r="FMJ12" s="87"/>
      <c r="FMK12" s="87"/>
      <c r="FML12" s="87"/>
      <c r="FMM12" s="87"/>
      <c r="FMN12" s="87"/>
      <c r="FMO12" s="87"/>
      <c r="FMP12" s="87"/>
      <c r="FMQ12" s="87"/>
      <c r="FMR12" s="87"/>
      <c r="FMS12" s="87"/>
      <c r="FMT12" s="87"/>
      <c r="FMU12" s="87"/>
      <c r="FMV12" s="87"/>
      <c r="FMW12" s="87"/>
      <c r="FMX12" s="87"/>
      <c r="FMY12" s="87"/>
      <c r="FMZ12" s="87"/>
      <c r="FNA12" s="87"/>
      <c r="FNB12" s="87"/>
      <c r="FNC12" s="87"/>
      <c r="FND12" s="87"/>
      <c r="FNE12" s="87"/>
      <c r="FNF12" s="87"/>
      <c r="FNG12" s="87"/>
      <c r="FNH12" s="87"/>
      <c r="FNI12" s="87"/>
      <c r="FNJ12" s="87"/>
      <c r="FNK12" s="87"/>
      <c r="FNL12" s="87"/>
      <c r="FNM12" s="87"/>
      <c r="FNN12" s="87"/>
      <c r="FNO12" s="87"/>
      <c r="FNP12" s="87"/>
      <c r="FNQ12" s="87"/>
      <c r="FNR12" s="87"/>
      <c r="FNS12" s="87"/>
      <c r="FNT12" s="87"/>
      <c r="FNU12" s="87"/>
      <c r="FNV12" s="87"/>
      <c r="FNW12" s="87"/>
      <c r="FNX12" s="87"/>
      <c r="FNY12" s="87"/>
      <c r="FNZ12" s="87"/>
      <c r="FOA12" s="87"/>
      <c r="FOB12" s="87"/>
      <c r="FOC12" s="87"/>
      <c r="FOD12" s="87"/>
      <c r="FOE12" s="87"/>
      <c r="FOF12" s="87"/>
      <c r="FOG12" s="87"/>
      <c r="FOH12" s="87"/>
      <c r="FOI12" s="87"/>
      <c r="FOJ12" s="87"/>
      <c r="FOK12" s="87"/>
      <c r="FOL12" s="87"/>
      <c r="FOM12" s="87"/>
      <c r="FON12" s="87"/>
      <c r="FOO12" s="87"/>
      <c r="FOP12" s="87"/>
      <c r="FOQ12" s="87"/>
      <c r="FOR12" s="87"/>
      <c r="FOS12" s="87"/>
      <c r="FOT12" s="87"/>
      <c r="FOU12" s="87"/>
      <c r="FOV12" s="87"/>
      <c r="FOW12" s="87"/>
      <c r="FOX12" s="87"/>
      <c r="FOY12" s="87"/>
      <c r="FOZ12" s="87"/>
      <c r="FPA12" s="87"/>
      <c r="FPB12" s="87"/>
      <c r="FPC12" s="87"/>
      <c r="FPD12" s="87"/>
      <c r="FPE12" s="87"/>
      <c r="FPF12" s="87"/>
      <c r="FPG12" s="87"/>
      <c r="FPH12" s="87"/>
      <c r="FPI12" s="87"/>
      <c r="FPJ12" s="87"/>
      <c r="FPK12" s="87"/>
      <c r="FPL12" s="87"/>
      <c r="FPM12" s="87"/>
      <c r="FPN12" s="87"/>
      <c r="FPO12" s="87"/>
      <c r="FPP12" s="87"/>
      <c r="FPQ12" s="87"/>
      <c r="FPR12" s="87"/>
      <c r="FPS12" s="87"/>
      <c r="FPT12" s="87"/>
      <c r="FPU12" s="87"/>
      <c r="FPV12" s="87"/>
      <c r="FPW12" s="87"/>
      <c r="FPX12" s="87"/>
      <c r="FPY12" s="87"/>
      <c r="FPZ12" s="87"/>
      <c r="FQA12" s="87"/>
      <c r="FQB12" s="87"/>
      <c r="FQC12" s="87"/>
      <c r="FQD12" s="87"/>
      <c r="FQE12" s="87"/>
      <c r="FQF12" s="87"/>
      <c r="FQG12" s="87"/>
      <c r="FQH12" s="87"/>
      <c r="FQI12" s="87"/>
      <c r="FQJ12" s="87"/>
      <c r="FQK12" s="87"/>
      <c r="FQL12" s="87"/>
      <c r="FQM12" s="87"/>
      <c r="FQN12" s="87"/>
      <c r="FQO12" s="87"/>
      <c r="FQP12" s="87"/>
      <c r="FQQ12" s="87"/>
      <c r="FQR12" s="87"/>
      <c r="FQS12" s="87"/>
      <c r="FQT12" s="87"/>
      <c r="FQU12" s="87"/>
      <c r="FQV12" s="87"/>
      <c r="FQW12" s="87"/>
      <c r="FQX12" s="87"/>
      <c r="FQY12" s="87"/>
      <c r="FQZ12" s="87"/>
      <c r="FRA12" s="87"/>
      <c r="FRB12" s="87"/>
      <c r="FRC12" s="87"/>
      <c r="FRD12" s="87"/>
      <c r="FRE12" s="87"/>
      <c r="FRF12" s="87"/>
      <c r="FRG12" s="87"/>
      <c r="FRH12" s="87"/>
      <c r="FRI12" s="87"/>
      <c r="FRJ12" s="87"/>
      <c r="FRK12" s="87"/>
      <c r="FRL12" s="87"/>
      <c r="FRM12" s="87"/>
      <c r="FRN12" s="87"/>
      <c r="FRO12" s="87"/>
      <c r="FRP12" s="87"/>
      <c r="FRQ12" s="87"/>
      <c r="FRR12" s="87"/>
      <c r="FRS12" s="87"/>
      <c r="FRT12" s="87"/>
      <c r="FRU12" s="87"/>
      <c r="FRV12" s="87"/>
      <c r="FRW12" s="87"/>
      <c r="FRX12" s="87"/>
      <c r="FRY12" s="87"/>
      <c r="FRZ12" s="87"/>
      <c r="FSA12" s="87"/>
      <c r="FSB12" s="87"/>
      <c r="FSC12" s="87"/>
      <c r="FSD12" s="87"/>
      <c r="FSE12" s="87"/>
      <c r="FSF12" s="87"/>
      <c r="FSG12" s="87"/>
      <c r="FSH12" s="87"/>
      <c r="FSI12" s="87"/>
      <c r="FSJ12" s="87"/>
      <c r="FSK12" s="87"/>
      <c r="FSL12" s="87"/>
      <c r="FSM12" s="87"/>
      <c r="FSN12" s="87"/>
      <c r="FSO12" s="87"/>
      <c r="FSP12" s="87"/>
      <c r="FSQ12" s="87"/>
      <c r="FSR12" s="87"/>
      <c r="FSS12" s="87"/>
      <c r="FST12" s="87"/>
      <c r="FSU12" s="87"/>
      <c r="FSV12" s="87"/>
      <c r="FSW12" s="87"/>
      <c r="FSX12" s="87"/>
      <c r="FSY12" s="87"/>
      <c r="FSZ12" s="87"/>
      <c r="FTA12" s="87"/>
      <c r="FTB12" s="87"/>
      <c r="FTC12" s="87"/>
      <c r="FTD12" s="87"/>
      <c r="FTE12" s="87"/>
      <c r="FTF12" s="87"/>
      <c r="FTG12" s="87"/>
      <c r="FTH12" s="87"/>
      <c r="FTI12" s="87"/>
      <c r="FTJ12" s="87"/>
      <c r="FTK12" s="87"/>
      <c r="FTL12" s="87"/>
      <c r="FTM12" s="87"/>
      <c r="FTN12" s="87"/>
      <c r="FTO12" s="87"/>
      <c r="FTP12" s="87"/>
      <c r="FTQ12" s="87"/>
      <c r="FTR12" s="87"/>
      <c r="FTS12" s="87"/>
      <c r="FTT12" s="87"/>
      <c r="FTU12" s="87"/>
      <c r="FTV12" s="87"/>
      <c r="FTW12" s="87"/>
      <c r="FTX12" s="87"/>
      <c r="FTY12" s="87"/>
      <c r="FTZ12" s="87"/>
      <c r="FUA12" s="87"/>
      <c r="FUB12" s="87"/>
      <c r="FUC12" s="87"/>
      <c r="FUD12" s="87"/>
      <c r="FUE12" s="87"/>
      <c r="FUF12" s="87"/>
      <c r="FUG12" s="87"/>
      <c r="FUH12" s="87"/>
      <c r="FUI12" s="87"/>
      <c r="FUJ12" s="87"/>
      <c r="FUK12" s="87"/>
      <c r="FUL12" s="87"/>
      <c r="FUM12" s="87"/>
      <c r="FUN12" s="87"/>
      <c r="FUO12" s="87"/>
      <c r="FUP12" s="87"/>
      <c r="FUQ12" s="87"/>
      <c r="FUR12" s="87"/>
      <c r="FUS12" s="87"/>
      <c r="FUT12" s="87"/>
      <c r="FUU12" s="87"/>
      <c r="FUV12" s="87"/>
      <c r="FUW12" s="87"/>
      <c r="FUX12" s="87"/>
      <c r="FUY12" s="87"/>
      <c r="FUZ12" s="87"/>
      <c r="FVA12" s="87"/>
      <c r="FVB12" s="87"/>
      <c r="FVC12" s="87"/>
      <c r="FVD12" s="87"/>
      <c r="FVE12" s="87"/>
      <c r="FVF12" s="87"/>
      <c r="FVG12" s="87"/>
      <c r="FVH12" s="87"/>
      <c r="FVI12" s="87"/>
      <c r="FVJ12" s="87"/>
      <c r="FVK12" s="87"/>
      <c r="FVL12" s="87"/>
      <c r="FVM12" s="87"/>
      <c r="FVN12" s="87"/>
      <c r="FVO12" s="87"/>
      <c r="FVP12" s="87"/>
      <c r="FVQ12" s="87"/>
      <c r="FVR12" s="87"/>
      <c r="FVS12" s="87"/>
      <c r="FVT12" s="87"/>
      <c r="FVU12" s="87"/>
      <c r="FVV12" s="87"/>
      <c r="FVW12" s="87"/>
      <c r="FVX12" s="87"/>
      <c r="FVY12" s="87"/>
      <c r="FVZ12" s="87"/>
      <c r="FWA12" s="87"/>
      <c r="FWB12" s="87"/>
      <c r="FWC12" s="87"/>
      <c r="FWD12" s="87"/>
      <c r="FWE12" s="87"/>
      <c r="FWF12" s="87"/>
      <c r="FWG12" s="87"/>
      <c r="FWH12" s="87"/>
      <c r="FWI12" s="87"/>
      <c r="FWJ12" s="87"/>
      <c r="FWK12" s="87"/>
      <c r="FWL12" s="87"/>
      <c r="FWM12" s="87"/>
      <c r="FWN12" s="87"/>
      <c r="FWO12" s="87"/>
      <c r="FWP12" s="87"/>
      <c r="FWQ12" s="87"/>
      <c r="FWR12" s="87"/>
      <c r="FWS12" s="87"/>
      <c r="FWT12" s="87"/>
      <c r="FWU12" s="87"/>
      <c r="FWV12" s="87"/>
      <c r="FWW12" s="87"/>
      <c r="FWX12" s="87"/>
      <c r="FWY12" s="87"/>
      <c r="FWZ12" s="87"/>
      <c r="FXA12" s="87"/>
      <c r="FXB12" s="87"/>
      <c r="FXC12" s="87"/>
      <c r="FXD12" s="87"/>
      <c r="FXE12" s="87"/>
      <c r="FXF12" s="87"/>
      <c r="FXG12" s="87"/>
      <c r="FXH12" s="87"/>
      <c r="FXI12" s="87"/>
      <c r="FXJ12" s="87"/>
      <c r="FXK12" s="87"/>
      <c r="FXL12" s="87"/>
      <c r="FXM12" s="87"/>
      <c r="FXN12" s="87"/>
      <c r="FXO12" s="87"/>
      <c r="FXP12" s="87"/>
      <c r="FXQ12" s="87"/>
      <c r="FXR12" s="87"/>
      <c r="FXS12" s="87"/>
      <c r="FXT12" s="87"/>
      <c r="FXU12" s="87"/>
      <c r="FXV12" s="87"/>
      <c r="FXW12" s="87"/>
      <c r="FXX12" s="87"/>
      <c r="FXY12" s="87"/>
      <c r="FXZ12" s="87"/>
      <c r="FYA12" s="87"/>
      <c r="FYB12" s="87"/>
      <c r="FYC12" s="87"/>
      <c r="FYD12" s="87"/>
      <c r="FYE12" s="87"/>
      <c r="FYF12" s="87"/>
      <c r="FYG12" s="87"/>
      <c r="FYH12" s="87"/>
      <c r="FYI12" s="87"/>
      <c r="FYJ12" s="87"/>
      <c r="FYK12" s="87"/>
      <c r="FYL12" s="87"/>
      <c r="FYM12" s="87"/>
      <c r="FYN12" s="87"/>
      <c r="FYO12" s="87"/>
      <c r="FYP12" s="87"/>
      <c r="FYQ12" s="87"/>
      <c r="FYR12" s="87"/>
      <c r="FYS12" s="87"/>
      <c r="FYT12" s="87"/>
      <c r="FYU12" s="87"/>
      <c r="FYV12" s="87"/>
      <c r="FYW12" s="87"/>
      <c r="FYX12" s="87"/>
      <c r="FYY12" s="87"/>
      <c r="FYZ12" s="87"/>
      <c r="FZA12" s="87"/>
      <c r="FZB12" s="87"/>
      <c r="FZC12" s="87"/>
      <c r="FZD12" s="87"/>
      <c r="FZE12" s="87"/>
      <c r="FZF12" s="87"/>
      <c r="FZG12" s="87"/>
      <c r="FZH12" s="87"/>
      <c r="FZI12" s="87"/>
      <c r="FZJ12" s="87"/>
      <c r="FZK12" s="87"/>
      <c r="FZL12" s="87"/>
      <c r="FZM12" s="87"/>
      <c r="FZN12" s="87"/>
      <c r="FZO12" s="87"/>
      <c r="FZP12" s="87"/>
      <c r="FZQ12" s="87"/>
      <c r="FZR12" s="87"/>
      <c r="FZS12" s="87"/>
      <c r="FZT12" s="87"/>
      <c r="FZU12" s="87"/>
      <c r="FZV12" s="87"/>
      <c r="FZW12" s="87"/>
      <c r="FZX12" s="87"/>
      <c r="FZY12" s="87"/>
      <c r="FZZ12" s="87"/>
      <c r="GAA12" s="87"/>
      <c r="GAB12" s="87"/>
      <c r="GAC12" s="87"/>
      <c r="GAD12" s="87"/>
      <c r="GAE12" s="87"/>
      <c r="GAF12" s="87"/>
      <c r="GAG12" s="87"/>
      <c r="GAH12" s="87"/>
      <c r="GAI12" s="87"/>
      <c r="GAJ12" s="87"/>
      <c r="GAK12" s="87"/>
      <c r="GAL12" s="87"/>
      <c r="GAM12" s="87"/>
      <c r="GAN12" s="87"/>
      <c r="GAO12" s="87"/>
      <c r="GAP12" s="87"/>
      <c r="GAQ12" s="87"/>
      <c r="GAR12" s="87"/>
      <c r="GAS12" s="87"/>
      <c r="GAT12" s="87"/>
      <c r="GAU12" s="87"/>
      <c r="GAV12" s="87"/>
      <c r="GAW12" s="87"/>
      <c r="GAX12" s="87"/>
      <c r="GAY12" s="87"/>
      <c r="GAZ12" s="87"/>
      <c r="GBA12" s="87"/>
      <c r="GBB12" s="87"/>
      <c r="GBC12" s="87"/>
      <c r="GBD12" s="87"/>
      <c r="GBE12" s="87"/>
      <c r="GBF12" s="87"/>
      <c r="GBG12" s="87"/>
      <c r="GBH12" s="87"/>
      <c r="GBI12" s="87"/>
      <c r="GBJ12" s="87"/>
      <c r="GBK12" s="87"/>
      <c r="GBL12" s="87"/>
      <c r="GBM12" s="87"/>
      <c r="GBN12" s="87"/>
      <c r="GBO12" s="87"/>
      <c r="GBP12" s="87"/>
      <c r="GBQ12" s="87"/>
      <c r="GBR12" s="87"/>
      <c r="GBS12" s="87"/>
      <c r="GBT12" s="87"/>
      <c r="GBU12" s="87"/>
      <c r="GBV12" s="87"/>
      <c r="GBW12" s="87"/>
      <c r="GBX12" s="87"/>
      <c r="GBY12" s="87"/>
      <c r="GBZ12" s="87"/>
      <c r="GCA12" s="87"/>
      <c r="GCB12" s="87"/>
      <c r="GCC12" s="87"/>
      <c r="GCD12" s="87"/>
      <c r="GCE12" s="87"/>
      <c r="GCF12" s="87"/>
      <c r="GCG12" s="87"/>
      <c r="GCH12" s="87"/>
      <c r="GCI12" s="87"/>
      <c r="GCJ12" s="87"/>
      <c r="GCK12" s="87"/>
      <c r="GCL12" s="87"/>
      <c r="GCM12" s="87"/>
      <c r="GCN12" s="87"/>
      <c r="GCO12" s="87"/>
      <c r="GCP12" s="87"/>
      <c r="GCQ12" s="87"/>
      <c r="GCR12" s="87"/>
      <c r="GCS12" s="87"/>
      <c r="GCT12" s="87"/>
      <c r="GCU12" s="87"/>
      <c r="GCV12" s="87"/>
      <c r="GCW12" s="87"/>
      <c r="GCX12" s="87"/>
      <c r="GCY12" s="87"/>
      <c r="GCZ12" s="87"/>
      <c r="GDA12" s="87"/>
      <c r="GDB12" s="87"/>
      <c r="GDC12" s="87"/>
      <c r="GDD12" s="87"/>
      <c r="GDE12" s="87"/>
      <c r="GDF12" s="87"/>
      <c r="GDG12" s="87"/>
      <c r="GDH12" s="87"/>
      <c r="GDI12" s="87"/>
      <c r="GDJ12" s="87"/>
      <c r="GDK12" s="87"/>
      <c r="GDL12" s="87"/>
      <c r="GDM12" s="87"/>
      <c r="GDN12" s="87"/>
      <c r="GDO12" s="87"/>
      <c r="GDP12" s="87"/>
      <c r="GDQ12" s="87"/>
      <c r="GDR12" s="87"/>
      <c r="GDS12" s="87"/>
      <c r="GDT12" s="87"/>
      <c r="GDU12" s="87"/>
      <c r="GDV12" s="87"/>
      <c r="GDW12" s="87"/>
      <c r="GDX12" s="87"/>
      <c r="GDY12" s="87"/>
      <c r="GDZ12" s="87"/>
      <c r="GEA12" s="87"/>
      <c r="GEB12" s="87"/>
      <c r="GEC12" s="87"/>
      <c r="GED12" s="87"/>
      <c r="GEE12" s="87"/>
      <c r="GEF12" s="87"/>
      <c r="GEG12" s="87"/>
      <c r="GEH12" s="87"/>
      <c r="GEI12" s="87"/>
      <c r="GEJ12" s="87"/>
      <c r="GEK12" s="87"/>
      <c r="GEL12" s="87"/>
      <c r="GEM12" s="87"/>
      <c r="GEN12" s="87"/>
      <c r="GEO12" s="87"/>
      <c r="GEP12" s="87"/>
      <c r="GEQ12" s="87"/>
      <c r="GER12" s="87"/>
      <c r="GES12" s="87"/>
      <c r="GET12" s="87"/>
      <c r="GEU12" s="87"/>
      <c r="GEV12" s="87"/>
      <c r="GEW12" s="87"/>
      <c r="GEX12" s="87"/>
      <c r="GEY12" s="87"/>
      <c r="GEZ12" s="87"/>
      <c r="GFA12" s="87"/>
      <c r="GFB12" s="87"/>
      <c r="GFC12" s="87"/>
      <c r="GFD12" s="87"/>
      <c r="GFE12" s="87"/>
      <c r="GFF12" s="87"/>
      <c r="GFG12" s="87"/>
      <c r="GFH12" s="87"/>
      <c r="GFI12" s="87"/>
      <c r="GFJ12" s="87"/>
      <c r="GFK12" s="87"/>
      <c r="GFL12" s="87"/>
      <c r="GFM12" s="87"/>
      <c r="GFN12" s="87"/>
      <c r="GFO12" s="87"/>
      <c r="GFP12" s="87"/>
      <c r="GFQ12" s="87"/>
      <c r="GFR12" s="87"/>
      <c r="GFS12" s="87"/>
      <c r="GFT12" s="87"/>
      <c r="GFU12" s="87"/>
      <c r="GFV12" s="87"/>
      <c r="GFW12" s="87"/>
      <c r="GFX12" s="87"/>
      <c r="GFY12" s="87"/>
      <c r="GFZ12" s="87"/>
      <c r="GGA12" s="87"/>
      <c r="GGB12" s="87"/>
      <c r="GGC12" s="87"/>
      <c r="GGD12" s="87"/>
      <c r="GGE12" s="87"/>
      <c r="GGF12" s="87"/>
      <c r="GGG12" s="87"/>
      <c r="GGH12" s="87"/>
      <c r="GGI12" s="87"/>
      <c r="GGJ12" s="87"/>
      <c r="GGK12" s="87"/>
      <c r="GGL12" s="87"/>
      <c r="GGM12" s="87"/>
      <c r="GGN12" s="87"/>
      <c r="GGO12" s="87"/>
      <c r="GGP12" s="87"/>
      <c r="GGQ12" s="87"/>
      <c r="GGR12" s="87"/>
      <c r="GGS12" s="87"/>
      <c r="GGT12" s="87"/>
      <c r="GGU12" s="87"/>
      <c r="GGV12" s="87"/>
      <c r="GGW12" s="87"/>
      <c r="GGX12" s="87"/>
      <c r="GGY12" s="87"/>
      <c r="GGZ12" s="87"/>
      <c r="GHA12" s="87"/>
      <c r="GHB12" s="87"/>
      <c r="GHC12" s="87"/>
      <c r="GHD12" s="87"/>
      <c r="GHE12" s="87"/>
      <c r="GHF12" s="87"/>
      <c r="GHG12" s="87"/>
      <c r="GHH12" s="87"/>
      <c r="GHI12" s="87"/>
      <c r="GHJ12" s="87"/>
      <c r="GHK12" s="87"/>
      <c r="GHL12" s="87"/>
      <c r="GHM12" s="87"/>
      <c r="GHN12" s="87"/>
      <c r="GHO12" s="87"/>
      <c r="GHP12" s="87"/>
      <c r="GHQ12" s="87"/>
      <c r="GHR12" s="87"/>
      <c r="GHS12" s="87"/>
      <c r="GHT12" s="87"/>
      <c r="GHU12" s="87"/>
      <c r="GHV12" s="87"/>
      <c r="GHW12" s="87"/>
      <c r="GHX12" s="87"/>
      <c r="GHY12" s="87"/>
      <c r="GHZ12" s="87"/>
      <c r="GIA12" s="87"/>
      <c r="GIB12" s="87"/>
      <c r="GIC12" s="87"/>
      <c r="GID12" s="87"/>
      <c r="GIE12" s="87"/>
      <c r="GIF12" s="87"/>
      <c r="GIG12" s="87"/>
      <c r="GIH12" s="87"/>
      <c r="GII12" s="87"/>
      <c r="GIJ12" s="87"/>
      <c r="GIK12" s="87"/>
      <c r="GIL12" s="87"/>
      <c r="GIM12" s="87"/>
      <c r="GIN12" s="87"/>
      <c r="GIO12" s="87"/>
      <c r="GIP12" s="87"/>
      <c r="GIQ12" s="87"/>
      <c r="GIR12" s="87"/>
      <c r="GIS12" s="87"/>
      <c r="GIT12" s="87"/>
      <c r="GIU12" s="87"/>
      <c r="GIV12" s="87"/>
      <c r="GIW12" s="87"/>
      <c r="GIX12" s="87"/>
      <c r="GIY12" s="87"/>
      <c r="GIZ12" s="87"/>
      <c r="GJA12" s="87"/>
      <c r="GJB12" s="87"/>
      <c r="GJC12" s="87"/>
      <c r="GJD12" s="87"/>
      <c r="GJE12" s="87"/>
      <c r="GJF12" s="87"/>
      <c r="GJG12" s="87"/>
      <c r="GJH12" s="87"/>
      <c r="GJI12" s="87"/>
      <c r="GJJ12" s="87"/>
      <c r="GJK12" s="87"/>
      <c r="GJL12" s="87"/>
      <c r="GJM12" s="87"/>
      <c r="GJN12" s="87"/>
      <c r="GJO12" s="87"/>
      <c r="GJP12" s="87"/>
      <c r="GJQ12" s="87"/>
      <c r="GJR12" s="87"/>
      <c r="GJS12" s="87"/>
      <c r="GJT12" s="87"/>
      <c r="GJU12" s="87"/>
      <c r="GJV12" s="87"/>
      <c r="GJW12" s="87"/>
      <c r="GJX12" s="87"/>
      <c r="GJY12" s="87"/>
      <c r="GJZ12" s="87"/>
      <c r="GKA12" s="87"/>
      <c r="GKB12" s="87"/>
      <c r="GKC12" s="87"/>
      <c r="GKD12" s="87"/>
      <c r="GKE12" s="87"/>
      <c r="GKF12" s="87"/>
      <c r="GKG12" s="87"/>
      <c r="GKH12" s="87"/>
      <c r="GKI12" s="87"/>
      <c r="GKJ12" s="87"/>
      <c r="GKK12" s="87"/>
      <c r="GKL12" s="87"/>
      <c r="GKM12" s="87"/>
      <c r="GKN12" s="87"/>
      <c r="GKO12" s="87"/>
      <c r="GKP12" s="87"/>
      <c r="GKQ12" s="87"/>
      <c r="GKR12" s="87"/>
      <c r="GKS12" s="87"/>
      <c r="GKT12" s="87"/>
      <c r="GKU12" s="87"/>
      <c r="GKV12" s="87"/>
      <c r="GKW12" s="87"/>
      <c r="GKX12" s="87"/>
      <c r="GKY12" s="87"/>
      <c r="GKZ12" s="87"/>
      <c r="GLA12" s="87"/>
      <c r="GLB12" s="87"/>
      <c r="GLC12" s="87"/>
      <c r="GLD12" s="87"/>
      <c r="GLE12" s="87"/>
      <c r="GLF12" s="87"/>
      <c r="GLG12" s="87"/>
      <c r="GLH12" s="87"/>
      <c r="GLI12" s="87"/>
      <c r="GLJ12" s="87"/>
      <c r="GLK12" s="87"/>
      <c r="GLL12" s="87"/>
      <c r="GLM12" s="87"/>
      <c r="GLN12" s="87"/>
      <c r="GLO12" s="87"/>
      <c r="GLP12" s="87"/>
      <c r="GLQ12" s="87"/>
      <c r="GLR12" s="87"/>
      <c r="GLS12" s="87"/>
      <c r="GLT12" s="87"/>
      <c r="GLU12" s="87"/>
      <c r="GLV12" s="87"/>
      <c r="GLW12" s="87"/>
      <c r="GLX12" s="87"/>
      <c r="GLY12" s="87"/>
      <c r="GLZ12" s="87"/>
      <c r="GMA12" s="87"/>
      <c r="GMB12" s="87"/>
      <c r="GMC12" s="87"/>
      <c r="GMD12" s="87"/>
      <c r="GME12" s="87"/>
      <c r="GMF12" s="87"/>
      <c r="GMG12" s="87"/>
      <c r="GMH12" s="87"/>
      <c r="GMI12" s="87"/>
      <c r="GMJ12" s="87"/>
      <c r="GMK12" s="87"/>
      <c r="GML12" s="87"/>
      <c r="GMM12" s="87"/>
      <c r="GMN12" s="87"/>
      <c r="GMO12" s="87"/>
      <c r="GMP12" s="87"/>
      <c r="GMQ12" s="87"/>
      <c r="GMR12" s="87"/>
      <c r="GMS12" s="87"/>
      <c r="GMT12" s="87"/>
      <c r="GMU12" s="87"/>
      <c r="GMV12" s="87"/>
      <c r="GMW12" s="87"/>
      <c r="GMX12" s="87"/>
      <c r="GMY12" s="87"/>
      <c r="GMZ12" s="87"/>
      <c r="GNA12" s="87"/>
      <c r="GNB12" s="87"/>
      <c r="GNC12" s="87"/>
      <c r="GND12" s="87"/>
      <c r="GNE12" s="87"/>
      <c r="GNF12" s="87"/>
      <c r="GNG12" s="87"/>
      <c r="GNH12" s="87"/>
      <c r="GNI12" s="87"/>
      <c r="GNJ12" s="87"/>
      <c r="GNK12" s="87"/>
      <c r="GNL12" s="87"/>
      <c r="GNM12" s="87"/>
      <c r="GNN12" s="87"/>
      <c r="GNO12" s="87"/>
      <c r="GNP12" s="87"/>
      <c r="GNQ12" s="87"/>
      <c r="GNR12" s="87"/>
      <c r="GNS12" s="87"/>
      <c r="GNT12" s="87"/>
      <c r="GNU12" s="87"/>
      <c r="GNV12" s="87"/>
      <c r="GNW12" s="87"/>
      <c r="GNX12" s="87"/>
      <c r="GNY12" s="87"/>
      <c r="GNZ12" s="87"/>
      <c r="GOA12" s="87"/>
      <c r="GOB12" s="87"/>
      <c r="GOC12" s="87"/>
      <c r="GOD12" s="87"/>
      <c r="GOE12" s="87"/>
      <c r="GOF12" s="87"/>
      <c r="GOG12" s="87"/>
      <c r="GOH12" s="87"/>
      <c r="GOI12" s="87"/>
      <c r="GOJ12" s="87"/>
      <c r="GOK12" s="87"/>
      <c r="GOL12" s="87"/>
      <c r="GOM12" s="87"/>
      <c r="GON12" s="87"/>
      <c r="GOO12" s="87"/>
      <c r="GOP12" s="87"/>
      <c r="GOQ12" s="87"/>
      <c r="GOR12" s="87"/>
      <c r="GOS12" s="87"/>
      <c r="GOT12" s="87"/>
      <c r="GOU12" s="87"/>
      <c r="GOV12" s="87"/>
      <c r="GOW12" s="87"/>
      <c r="GOX12" s="87"/>
      <c r="GOY12" s="87"/>
      <c r="GOZ12" s="87"/>
      <c r="GPA12" s="87"/>
      <c r="GPB12" s="87"/>
      <c r="GPC12" s="87"/>
      <c r="GPD12" s="87"/>
      <c r="GPE12" s="87"/>
      <c r="GPF12" s="87"/>
      <c r="GPG12" s="87"/>
      <c r="GPH12" s="87"/>
      <c r="GPI12" s="87"/>
      <c r="GPJ12" s="87"/>
      <c r="GPK12" s="87"/>
      <c r="GPL12" s="87"/>
      <c r="GPM12" s="87"/>
      <c r="GPN12" s="87"/>
      <c r="GPO12" s="87"/>
      <c r="GPP12" s="87"/>
      <c r="GPQ12" s="87"/>
      <c r="GPR12" s="87"/>
      <c r="GPS12" s="87"/>
      <c r="GPT12" s="87"/>
      <c r="GPU12" s="87"/>
      <c r="GPV12" s="87"/>
      <c r="GPW12" s="87"/>
      <c r="GPX12" s="87"/>
      <c r="GPY12" s="87"/>
      <c r="GPZ12" s="87"/>
      <c r="GQA12" s="87"/>
      <c r="GQB12" s="87"/>
      <c r="GQC12" s="87"/>
      <c r="GQD12" s="87"/>
      <c r="GQE12" s="87"/>
      <c r="GQF12" s="87"/>
      <c r="GQG12" s="87"/>
      <c r="GQH12" s="87"/>
      <c r="GQI12" s="87"/>
      <c r="GQJ12" s="87"/>
      <c r="GQK12" s="87"/>
      <c r="GQL12" s="87"/>
      <c r="GQM12" s="87"/>
      <c r="GQN12" s="87"/>
      <c r="GQO12" s="87"/>
      <c r="GQP12" s="87"/>
      <c r="GQQ12" s="87"/>
      <c r="GQR12" s="87"/>
      <c r="GQS12" s="87"/>
      <c r="GQT12" s="87"/>
      <c r="GQU12" s="87"/>
      <c r="GQV12" s="87"/>
      <c r="GQW12" s="87"/>
      <c r="GQX12" s="87"/>
      <c r="GQY12" s="87"/>
      <c r="GQZ12" s="87"/>
      <c r="GRA12" s="87"/>
      <c r="GRB12" s="87"/>
      <c r="GRC12" s="87"/>
      <c r="GRD12" s="87"/>
      <c r="GRE12" s="87"/>
      <c r="GRF12" s="87"/>
      <c r="GRG12" s="87"/>
      <c r="GRH12" s="87"/>
      <c r="GRI12" s="87"/>
      <c r="GRJ12" s="87"/>
      <c r="GRK12" s="87"/>
      <c r="GRL12" s="87"/>
      <c r="GRM12" s="87"/>
      <c r="GRN12" s="87"/>
      <c r="GRO12" s="87"/>
      <c r="GRP12" s="87"/>
      <c r="GRQ12" s="87"/>
      <c r="GRR12" s="87"/>
      <c r="GRS12" s="87"/>
      <c r="GRT12" s="87"/>
      <c r="GRU12" s="87"/>
      <c r="GRV12" s="87"/>
      <c r="GRW12" s="87"/>
      <c r="GRX12" s="87"/>
      <c r="GRY12" s="87"/>
      <c r="GRZ12" s="87"/>
      <c r="GSA12" s="87"/>
      <c r="GSB12" s="87"/>
      <c r="GSC12" s="87"/>
      <c r="GSD12" s="87"/>
      <c r="GSE12" s="87"/>
      <c r="GSF12" s="87"/>
      <c r="GSG12" s="87"/>
      <c r="GSH12" s="87"/>
      <c r="GSI12" s="87"/>
      <c r="GSJ12" s="87"/>
      <c r="GSK12" s="87"/>
      <c r="GSL12" s="87"/>
      <c r="GSM12" s="87"/>
      <c r="GSN12" s="87"/>
      <c r="GSO12" s="87"/>
      <c r="GSP12" s="87"/>
      <c r="GSQ12" s="87"/>
      <c r="GSR12" s="87"/>
      <c r="GSS12" s="87"/>
      <c r="GST12" s="87"/>
      <c r="GSU12" s="87"/>
      <c r="GSV12" s="87"/>
      <c r="GSW12" s="87"/>
      <c r="GSX12" s="87"/>
      <c r="GSY12" s="87"/>
      <c r="GSZ12" s="87"/>
      <c r="GTA12" s="87"/>
      <c r="GTB12" s="87"/>
      <c r="GTC12" s="87"/>
      <c r="GTD12" s="87"/>
      <c r="GTE12" s="87"/>
      <c r="GTF12" s="87"/>
      <c r="GTG12" s="87"/>
      <c r="GTH12" s="87"/>
      <c r="GTI12" s="87"/>
      <c r="GTJ12" s="87"/>
      <c r="GTK12" s="87"/>
      <c r="GTL12" s="87"/>
      <c r="GTM12" s="87"/>
      <c r="GTN12" s="87"/>
      <c r="GTO12" s="87"/>
      <c r="GTP12" s="87"/>
      <c r="GTQ12" s="87"/>
      <c r="GTR12" s="87"/>
      <c r="GTS12" s="87"/>
      <c r="GTT12" s="87"/>
      <c r="GTU12" s="87"/>
      <c r="GTV12" s="87"/>
      <c r="GTW12" s="87"/>
      <c r="GTX12" s="87"/>
      <c r="GTY12" s="87"/>
      <c r="GTZ12" s="87"/>
      <c r="GUA12" s="87"/>
      <c r="GUB12" s="87"/>
      <c r="GUC12" s="87"/>
      <c r="GUD12" s="87"/>
      <c r="GUE12" s="87"/>
      <c r="GUF12" s="87"/>
      <c r="GUG12" s="87"/>
      <c r="GUH12" s="87"/>
      <c r="GUI12" s="87"/>
      <c r="GUJ12" s="87"/>
      <c r="GUK12" s="87"/>
      <c r="GUL12" s="87"/>
      <c r="GUM12" s="87"/>
      <c r="GUN12" s="87"/>
      <c r="GUO12" s="87"/>
      <c r="GUP12" s="87"/>
      <c r="GUQ12" s="87"/>
      <c r="GUR12" s="87"/>
      <c r="GUS12" s="87"/>
      <c r="GUT12" s="87"/>
      <c r="GUU12" s="87"/>
      <c r="GUV12" s="87"/>
      <c r="GUW12" s="87"/>
      <c r="GUX12" s="87"/>
      <c r="GUY12" s="87"/>
      <c r="GUZ12" s="87"/>
      <c r="GVA12" s="87"/>
      <c r="GVB12" s="87"/>
      <c r="GVC12" s="87"/>
      <c r="GVD12" s="87"/>
      <c r="GVE12" s="87"/>
      <c r="GVF12" s="87"/>
      <c r="GVG12" s="87"/>
      <c r="GVH12" s="87"/>
      <c r="GVI12" s="87"/>
      <c r="GVJ12" s="87"/>
      <c r="GVK12" s="87"/>
      <c r="GVL12" s="87"/>
      <c r="GVM12" s="87"/>
      <c r="GVN12" s="87"/>
      <c r="GVO12" s="87"/>
      <c r="GVP12" s="87"/>
      <c r="GVQ12" s="87"/>
      <c r="GVR12" s="87"/>
      <c r="GVS12" s="87"/>
      <c r="GVT12" s="87"/>
      <c r="GVU12" s="87"/>
      <c r="GVV12" s="87"/>
      <c r="GVW12" s="87"/>
      <c r="GVX12" s="87"/>
      <c r="GVY12" s="87"/>
      <c r="GVZ12" s="87"/>
      <c r="GWA12" s="87"/>
      <c r="GWB12" s="87"/>
      <c r="GWC12" s="87"/>
      <c r="GWD12" s="87"/>
      <c r="GWE12" s="87"/>
      <c r="GWF12" s="87"/>
      <c r="GWG12" s="87"/>
      <c r="GWH12" s="87"/>
      <c r="GWI12" s="87"/>
      <c r="GWJ12" s="87"/>
      <c r="GWK12" s="87"/>
      <c r="GWL12" s="87"/>
      <c r="GWM12" s="87"/>
      <c r="GWN12" s="87"/>
      <c r="GWO12" s="87"/>
      <c r="GWP12" s="87"/>
      <c r="GWQ12" s="87"/>
      <c r="GWR12" s="87"/>
      <c r="GWS12" s="87"/>
      <c r="GWT12" s="87"/>
      <c r="GWU12" s="87"/>
      <c r="GWV12" s="87"/>
      <c r="GWW12" s="87"/>
      <c r="GWX12" s="87"/>
      <c r="GWY12" s="87"/>
      <c r="GWZ12" s="87"/>
      <c r="GXA12" s="87"/>
      <c r="GXB12" s="87"/>
      <c r="GXC12" s="87"/>
      <c r="GXD12" s="87"/>
      <c r="GXE12" s="87"/>
      <c r="GXF12" s="87"/>
      <c r="GXG12" s="87"/>
      <c r="GXH12" s="87"/>
      <c r="GXI12" s="87"/>
      <c r="GXJ12" s="87"/>
      <c r="GXK12" s="87"/>
      <c r="GXL12" s="87"/>
      <c r="GXM12" s="87"/>
      <c r="GXN12" s="87"/>
      <c r="GXO12" s="87"/>
      <c r="GXP12" s="87"/>
      <c r="GXQ12" s="87"/>
      <c r="GXR12" s="87"/>
      <c r="GXS12" s="87"/>
      <c r="GXT12" s="87"/>
      <c r="GXU12" s="87"/>
      <c r="GXV12" s="87"/>
      <c r="GXW12" s="87"/>
      <c r="GXX12" s="87"/>
      <c r="GXY12" s="87"/>
      <c r="GXZ12" s="87"/>
      <c r="GYA12" s="87"/>
      <c r="GYB12" s="87"/>
      <c r="GYC12" s="87"/>
      <c r="GYD12" s="87"/>
      <c r="GYE12" s="87"/>
      <c r="GYF12" s="87"/>
      <c r="GYG12" s="87"/>
      <c r="GYH12" s="87"/>
      <c r="GYI12" s="87"/>
      <c r="GYJ12" s="87"/>
      <c r="GYK12" s="87"/>
      <c r="GYL12" s="87"/>
      <c r="GYM12" s="87"/>
      <c r="GYN12" s="87"/>
      <c r="GYO12" s="87"/>
      <c r="GYP12" s="87"/>
      <c r="GYQ12" s="87"/>
      <c r="GYR12" s="87"/>
      <c r="GYS12" s="87"/>
      <c r="GYT12" s="87"/>
      <c r="GYU12" s="87"/>
      <c r="GYV12" s="87"/>
      <c r="GYW12" s="87"/>
      <c r="GYX12" s="87"/>
      <c r="GYY12" s="87"/>
      <c r="GYZ12" s="87"/>
      <c r="GZA12" s="87"/>
      <c r="GZB12" s="87"/>
      <c r="GZC12" s="87"/>
      <c r="GZD12" s="87"/>
      <c r="GZE12" s="87"/>
      <c r="GZF12" s="87"/>
      <c r="GZG12" s="87"/>
      <c r="GZH12" s="87"/>
      <c r="GZI12" s="87"/>
      <c r="GZJ12" s="87"/>
      <c r="GZK12" s="87"/>
      <c r="GZL12" s="87"/>
      <c r="GZM12" s="87"/>
      <c r="GZN12" s="87"/>
      <c r="GZO12" s="87"/>
      <c r="GZP12" s="87"/>
      <c r="GZQ12" s="87"/>
      <c r="GZR12" s="87"/>
      <c r="GZS12" s="87"/>
      <c r="GZT12" s="87"/>
      <c r="GZU12" s="87"/>
      <c r="GZV12" s="87"/>
      <c r="GZW12" s="87"/>
      <c r="GZX12" s="87"/>
      <c r="GZY12" s="87"/>
      <c r="GZZ12" s="87"/>
      <c r="HAA12" s="87"/>
      <c r="HAB12" s="87"/>
      <c r="HAC12" s="87"/>
      <c r="HAD12" s="87"/>
      <c r="HAE12" s="87"/>
      <c r="HAF12" s="87"/>
      <c r="HAG12" s="87"/>
      <c r="HAH12" s="87"/>
      <c r="HAI12" s="87"/>
      <c r="HAJ12" s="87"/>
      <c r="HAK12" s="87"/>
      <c r="HAL12" s="87"/>
      <c r="HAM12" s="87"/>
      <c r="HAN12" s="87"/>
      <c r="HAO12" s="87"/>
      <c r="HAP12" s="87"/>
      <c r="HAQ12" s="87"/>
      <c r="HAR12" s="87"/>
      <c r="HAS12" s="87"/>
      <c r="HAT12" s="87"/>
      <c r="HAU12" s="87"/>
      <c r="HAV12" s="87"/>
      <c r="HAW12" s="87"/>
      <c r="HAX12" s="87"/>
      <c r="HAY12" s="87"/>
      <c r="HAZ12" s="87"/>
      <c r="HBA12" s="87"/>
      <c r="HBB12" s="87"/>
      <c r="HBC12" s="87"/>
      <c r="HBD12" s="87"/>
      <c r="HBE12" s="87"/>
      <c r="HBF12" s="87"/>
      <c r="HBG12" s="87"/>
      <c r="HBH12" s="87"/>
      <c r="HBI12" s="87"/>
      <c r="HBJ12" s="87"/>
      <c r="HBK12" s="87"/>
      <c r="HBL12" s="87"/>
      <c r="HBM12" s="87"/>
      <c r="HBN12" s="87"/>
      <c r="HBO12" s="87"/>
      <c r="HBP12" s="87"/>
      <c r="HBQ12" s="87"/>
      <c r="HBR12" s="87"/>
      <c r="HBS12" s="87"/>
      <c r="HBT12" s="87"/>
      <c r="HBU12" s="87"/>
      <c r="HBV12" s="87"/>
      <c r="HBW12" s="87"/>
      <c r="HBX12" s="87"/>
      <c r="HBY12" s="87"/>
      <c r="HBZ12" s="87"/>
      <c r="HCA12" s="87"/>
      <c r="HCB12" s="87"/>
      <c r="HCC12" s="87"/>
      <c r="HCD12" s="87"/>
      <c r="HCE12" s="87"/>
      <c r="HCF12" s="87"/>
      <c r="HCG12" s="87"/>
      <c r="HCH12" s="87"/>
      <c r="HCI12" s="87"/>
      <c r="HCJ12" s="87"/>
      <c r="HCK12" s="87"/>
      <c r="HCL12" s="87"/>
      <c r="HCM12" s="87"/>
      <c r="HCN12" s="87"/>
      <c r="HCO12" s="87"/>
      <c r="HCP12" s="87"/>
      <c r="HCQ12" s="87"/>
      <c r="HCR12" s="87"/>
      <c r="HCS12" s="87"/>
      <c r="HCT12" s="87"/>
      <c r="HCU12" s="87"/>
      <c r="HCV12" s="87"/>
      <c r="HCW12" s="87"/>
      <c r="HCX12" s="87"/>
      <c r="HCY12" s="87"/>
      <c r="HCZ12" s="87"/>
      <c r="HDA12" s="87"/>
      <c r="HDB12" s="87"/>
      <c r="HDC12" s="87"/>
      <c r="HDD12" s="87"/>
      <c r="HDE12" s="87"/>
      <c r="HDF12" s="87"/>
      <c r="HDG12" s="87"/>
      <c r="HDH12" s="87"/>
      <c r="HDI12" s="87"/>
      <c r="HDJ12" s="87"/>
      <c r="HDK12" s="87"/>
      <c r="HDL12" s="87"/>
      <c r="HDM12" s="87"/>
      <c r="HDN12" s="87"/>
      <c r="HDO12" s="87"/>
      <c r="HDP12" s="87"/>
      <c r="HDQ12" s="87"/>
      <c r="HDR12" s="87"/>
      <c r="HDS12" s="87"/>
      <c r="HDT12" s="87"/>
      <c r="HDU12" s="87"/>
      <c r="HDV12" s="87"/>
      <c r="HDW12" s="87"/>
      <c r="HDX12" s="87"/>
      <c r="HDY12" s="87"/>
      <c r="HDZ12" s="87"/>
      <c r="HEA12" s="87"/>
      <c r="HEB12" s="87"/>
      <c r="HEC12" s="87"/>
      <c r="HED12" s="87"/>
      <c r="HEE12" s="87"/>
      <c r="HEF12" s="87"/>
      <c r="HEG12" s="87"/>
      <c r="HEH12" s="87"/>
      <c r="HEI12" s="87"/>
      <c r="HEJ12" s="87"/>
      <c r="HEK12" s="87"/>
      <c r="HEL12" s="87"/>
      <c r="HEM12" s="87"/>
      <c r="HEN12" s="87"/>
      <c r="HEO12" s="87"/>
      <c r="HEP12" s="87"/>
      <c r="HEQ12" s="87"/>
      <c r="HER12" s="87"/>
      <c r="HES12" s="87"/>
      <c r="HET12" s="87"/>
      <c r="HEU12" s="87"/>
      <c r="HEV12" s="87"/>
      <c r="HEW12" s="87"/>
      <c r="HEX12" s="87"/>
      <c r="HEY12" s="87"/>
      <c r="HEZ12" s="87"/>
      <c r="HFA12" s="87"/>
      <c r="HFB12" s="87"/>
      <c r="HFC12" s="87"/>
      <c r="HFD12" s="87"/>
      <c r="HFE12" s="87"/>
      <c r="HFF12" s="87"/>
      <c r="HFG12" s="87"/>
      <c r="HFH12" s="87"/>
      <c r="HFI12" s="87"/>
      <c r="HFJ12" s="87"/>
      <c r="HFK12" s="87"/>
      <c r="HFL12" s="87"/>
      <c r="HFM12" s="87"/>
      <c r="HFN12" s="87"/>
      <c r="HFO12" s="87"/>
      <c r="HFP12" s="87"/>
      <c r="HFQ12" s="87"/>
      <c r="HFR12" s="87"/>
      <c r="HFS12" s="87"/>
      <c r="HFT12" s="87"/>
      <c r="HFU12" s="87"/>
      <c r="HFV12" s="87"/>
      <c r="HFW12" s="87"/>
      <c r="HFX12" s="87"/>
      <c r="HFY12" s="87"/>
      <c r="HFZ12" s="87"/>
      <c r="HGA12" s="87"/>
      <c r="HGB12" s="87"/>
      <c r="HGC12" s="87"/>
      <c r="HGD12" s="87"/>
      <c r="HGE12" s="87"/>
      <c r="HGF12" s="87"/>
      <c r="HGG12" s="87"/>
      <c r="HGH12" s="87"/>
      <c r="HGI12" s="87"/>
      <c r="HGJ12" s="87"/>
      <c r="HGK12" s="87"/>
      <c r="HGL12" s="87"/>
      <c r="HGM12" s="87"/>
      <c r="HGN12" s="87"/>
      <c r="HGO12" s="87"/>
      <c r="HGP12" s="87"/>
      <c r="HGQ12" s="87"/>
      <c r="HGR12" s="87"/>
      <c r="HGS12" s="87"/>
      <c r="HGT12" s="87"/>
      <c r="HGU12" s="87"/>
      <c r="HGV12" s="87"/>
      <c r="HGW12" s="87"/>
      <c r="HGX12" s="87"/>
      <c r="HGY12" s="87"/>
      <c r="HGZ12" s="87"/>
      <c r="HHA12" s="87"/>
      <c r="HHB12" s="87"/>
      <c r="HHC12" s="87"/>
      <c r="HHD12" s="87"/>
      <c r="HHE12" s="87"/>
      <c r="HHF12" s="87"/>
      <c r="HHG12" s="87"/>
      <c r="HHH12" s="87"/>
      <c r="HHI12" s="87"/>
      <c r="HHJ12" s="87"/>
      <c r="HHK12" s="87"/>
      <c r="HHL12" s="87"/>
      <c r="HHM12" s="87"/>
      <c r="HHN12" s="87"/>
      <c r="HHO12" s="87"/>
      <c r="HHP12" s="87"/>
      <c r="HHQ12" s="87"/>
      <c r="HHR12" s="87"/>
      <c r="HHS12" s="87"/>
      <c r="HHT12" s="87"/>
      <c r="HHU12" s="87"/>
      <c r="HHV12" s="87"/>
      <c r="HHW12" s="87"/>
      <c r="HHX12" s="87"/>
      <c r="HHY12" s="87"/>
      <c r="HHZ12" s="87"/>
      <c r="HIA12" s="87"/>
      <c r="HIB12" s="87"/>
      <c r="HIC12" s="87"/>
      <c r="HID12" s="87"/>
      <c r="HIE12" s="87"/>
      <c r="HIF12" s="87"/>
      <c r="HIG12" s="87"/>
      <c r="HIH12" s="87"/>
      <c r="HII12" s="87"/>
      <c r="HIJ12" s="87"/>
      <c r="HIK12" s="87"/>
      <c r="HIL12" s="87"/>
      <c r="HIM12" s="87"/>
      <c r="HIN12" s="87"/>
      <c r="HIO12" s="87"/>
      <c r="HIP12" s="87"/>
      <c r="HIQ12" s="87"/>
      <c r="HIR12" s="87"/>
      <c r="HIS12" s="87"/>
      <c r="HIT12" s="87"/>
      <c r="HIU12" s="87"/>
      <c r="HIV12" s="87"/>
      <c r="HIW12" s="87"/>
      <c r="HIX12" s="87"/>
      <c r="HIY12" s="87"/>
      <c r="HIZ12" s="87"/>
      <c r="HJA12" s="87"/>
      <c r="HJB12" s="87"/>
      <c r="HJC12" s="87"/>
      <c r="HJD12" s="87"/>
      <c r="HJE12" s="87"/>
      <c r="HJF12" s="87"/>
      <c r="HJG12" s="87"/>
      <c r="HJH12" s="87"/>
      <c r="HJI12" s="87"/>
      <c r="HJJ12" s="87"/>
      <c r="HJK12" s="87"/>
      <c r="HJL12" s="87"/>
      <c r="HJM12" s="87"/>
      <c r="HJN12" s="87"/>
      <c r="HJO12" s="87"/>
      <c r="HJP12" s="87"/>
      <c r="HJQ12" s="87"/>
      <c r="HJR12" s="87"/>
      <c r="HJS12" s="87"/>
      <c r="HJT12" s="87"/>
      <c r="HJU12" s="87"/>
      <c r="HJV12" s="87"/>
      <c r="HJW12" s="87"/>
      <c r="HJX12" s="87"/>
      <c r="HJY12" s="87"/>
      <c r="HJZ12" s="87"/>
      <c r="HKA12" s="87"/>
      <c r="HKB12" s="87"/>
      <c r="HKC12" s="87"/>
      <c r="HKD12" s="87"/>
      <c r="HKE12" s="87"/>
      <c r="HKF12" s="87"/>
      <c r="HKG12" s="87"/>
      <c r="HKH12" s="87"/>
      <c r="HKI12" s="87"/>
      <c r="HKJ12" s="87"/>
      <c r="HKK12" s="87"/>
      <c r="HKL12" s="87"/>
      <c r="HKM12" s="87"/>
      <c r="HKN12" s="87"/>
      <c r="HKO12" s="87"/>
      <c r="HKP12" s="87"/>
      <c r="HKQ12" s="87"/>
      <c r="HKR12" s="87"/>
      <c r="HKS12" s="87"/>
      <c r="HKT12" s="87"/>
      <c r="HKU12" s="87"/>
      <c r="HKV12" s="87"/>
      <c r="HKW12" s="87"/>
      <c r="HKX12" s="87"/>
      <c r="HKY12" s="87"/>
      <c r="HKZ12" s="87"/>
      <c r="HLA12" s="87"/>
      <c r="HLB12" s="87"/>
      <c r="HLC12" s="87"/>
      <c r="HLD12" s="87"/>
      <c r="HLE12" s="87"/>
      <c r="HLF12" s="87"/>
      <c r="HLG12" s="87"/>
      <c r="HLH12" s="87"/>
      <c r="HLI12" s="87"/>
      <c r="HLJ12" s="87"/>
      <c r="HLK12" s="87"/>
      <c r="HLL12" s="87"/>
      <c r="HLM12" s="87"/>
      <c r="HLN12" s="87"/>
      <c r="HLO12" s="87"/>
      <c r="HLP12" s="87"/>
      <c r="HLQ12" s="87"/>
      <c r="HLR12" s="87"/>
      <c r="HLS12" s="87"/>
      <c r="HLT12" s="87"/>
      <c r="HLU12" s="87"/>
      <c r="HLV12" s="87"/>
      <c r="HLW12" s="87"/>
      <c r="HLX12" s="87"/>
      <c r="HLY12" s="87"/>
      <c r="HLZ12" s="87"/>
      <c r="HMA12" s="87"/>
      <c r="HMB12" s="87"/>
      <c r="HMC12" s="87"/>
      <c r="HMD12" s="87"/>
      <c r="HME12" s="87"/>
      <c r="HMF12" s="87"/>
      <c r="HMG12" s="87"/>
      <c r="HMH12" s="87"/>
      <c r="HMI12" s="87"/>
      <c r="HMJ12" s="87"/>
      <c r="HMK12" s="87"/>
      <c r="HML12" s="87"/>
      <c r="HMM12" s="87"/>
      <c r="HMN12" s="87"/>
      <c r="HMO12" s="87"/>
      <c r="HMP12" s="87"/>
      <c r="HMQ12" s="87"/>
      <c r="HMR12" s="87"/>
      <c r="HMS12" s="87"/>
      <c r="HMT12" s="87"/>
      <c r="HMU12" s="87"/>
      <c r="HMV12" s="87"/>
      <c r="HMW12" s="87"/>
      <c r="HMX12" s="87"/>
      <c r="HMY12" s="87"/>
      <c r="HMZ12" s="87"/>
      <c r="HNA12" s="87"/>
      <c r="HNB12" s="87"/>
      <c r="HNC12" s="87"/>
      <c r="HND12" s="87"/>
      <c r="HNE12" s="87"/>
      <c r="HNF12" s="87"/>
      <c r="HNG12" s="87"/>
      <c r="HNH12" s="87"/>
      <c r="HNI12" s="87"/>
      <c r="HNJ12" s="87"/>
      <c r="HNK12" s="87"/>
      <c r="HNL12" s="87"/>
      <c r="HNM12" s="87"/>
      <c r="HNN12" s="87"/>
      <c r="HNO12" s="87"/>
      <c r="HNP12" s="87"/>
      <c r="HNQ12" s="87"/>
      <c r="HNR12" s="87"/>
      <c r="HNS12" s="87"/>
      <c r="HNT12" s="87"/>
      <c r="HNU12" s="87"/>
      <c r="HNV12" s="87"/>
      <c r="HNW12" s="87"/>
      <c r="HNX12" s="87"/>
      <c r="HNY12" s="87"/>
      <c r="HNZ12" s="87"/>
      <c r="HOA12" s="87"/>
      <c r="HOB12" s="87"/>
      <c r="HOC12" s="87"/>
      <c r="HOD12" s="87"/>
      <c r="HOE12" s="87"/>
      <c r="HOF12" s="87"/>
      <c r="HOG12" s="87"/>
      <c r="HOH12" s="87"/>
      <c r="HOI12" s="87"/>
      <c r="HOJ12" s="87"/>
      <c r="HOK12" s="87"/>
      <c r="HOL12" s="87"/>
      <c r="HOM12" s="87"/>
      <c r="HON12" s="87"/>
      <c r="HOO12" s="87"/>
      <c r="HOP12" s="87"/>
      <c r="HOQ12" s="87"/>
      <c r="HOR12" s="87"/>
      <c r="HOS12" s="87"/>
      <c r="HOT12" s="87"/>
      <c r="HOU12" s="87"/>
      <c r="HOV12" s="87"/>
      <c r="HOW12" s="87"/>
      <c r="HOX12" s="87"/>
      <c r="HOY12" s="87"/>
      <c r="HOZ12" s="87"/>
      <c r="HPA12" s="87"/>
      <c r="HPB12" s="87"/>
      <c r="HPC12" s="87"/>
      <c r="HPD12" s="87"/>
      <c r="HPE12" s="87"/>
      <c r="HPF12" s="87"/>
      <c r="HPG12" s="87"/>
      <c r="HPH12" s="87"/>
      <c r="HPI12" s="87"/>
      <c r="HPJ12" s="87"/>
      <c r="HPK12" s="87"/>
      <c r="HPL12" s="87"/>
      <c r="HPM12" s="87"/>
      <c r="HPN12" s="87"/>
      <c r="HPO12" s="87"/>
      <c r="HPP12" s="87"/>
      <c r="HPQ12" s="87"/>
      <c r="HPR12" s="87"/>
      <c r="HPS12" s="87"/>
      <c r="HPT12" s="87"/>
      <c r="HPU12" s="87"/>
      <c r="HPV12" s="87"/>
      <c r="HPW12" s="87"/>
      <c r="HPX12" s="87"/>
      <c r="HPY12" s="87"/>
      <c r="HPZ12" s="87"/>
      <c r="HQA12" s="87"/>
      <c r="HQB12" s="87"/>
      <c r="HQC12" s="87"/>
      <c r="HQD12" s="87"/>
      <c r="HQE12" s="87"/>
      <c r="HQF12" s="87"/>
      <c r="HQG12" s="87"/>
      <c r="HQH12" s="87"/>
      <c r="HQI12" s="87"/>
      <c r="HQJ12" s="87"/>
      <c r="HQK12" s="87"/>
      <c r="HQL12" s="87"/>
      <c r="HQM12" s="87"/>
      <c r="HQN12" s="87"/>
      <c r="HQO12" s="87"/>
      <c r="HQP12" s="87"/>
      <c r="HQQ12" s="87"/>
      <c r="HQR12" s="87"/>
      <c r="HQS12" s="87"/>
      <c r="HQT12" s="87"/>
      <c r="HQU12" s="87"/>
      <c r="HQV12" s="87"/>
      <c r="HQW12" s="87"/>
      <c r="HQX12" s="87"/>
      <c r="HQY12" s="87"/>
      <c r="HQZ12" s="87"/>
      <c r="HRA12" s="87"/>
      <c r="HRB12" s="87"/>
      <c r="HRC12" s="87"/>
      <c r="HRD12" s="87"/>
      <c r="HRE12" s="87"/>
      <c r="HRF12" s="87"/>
      <c r="HRG12" s="87"/>
      <c r="HRH12" s="87"/>
      <c r="HRI12" s="87"/>
      <c r="HRJ12" s="87"/>
      <c r="HRK12" s="87"/>
      <c r="HRL12" s="87"/>
      <c r="HRM12" s="87"/>
      <c r="HRN12" s="87"/>
      <c r="HRO12" s="87"/>
      <c r="HRP12" s="87"/>
      <c r="HRQ12" s="87"/>
      <c r="HRR12" s="87"/>
      <c r="HRS12" s="87"/>
      <c r="HRT12" s="87"/>
      <c r="HRU12" s="87"/>
      <c r="HRV12" s="87"/>
      <c r="HRW12" s="87"/>
      <c r="HRX12" s="87"/>
      <c r="HRY12" s="87"/>
      <c r="HRZ12" s="87"/>
      <c r="HSA12" s="87"/>
      <c r="HSB12" s="87"/>
      <c r="HSC12" s="87"/>
      <c r="HSD12" s="87"/>
      <c r="HSE12" s="87"/>
      <c r="HSF12" s="87"/>
      <c r="HSG12" s="87"/>
      <c r="HSH12" s="87"/>
      <c r="HSI12" s="87"/>
      <c r="HSJ12" s="87"/>
      <c r="HSK12" s="87"/>
      <c r="HSL12" s="87"/>
      <c r="HSM12" s="87"/>
      <c r="HSN12" s="87"/>
      <c r="HSO12" s="87"/>
      <c r="HSP12" s="87"/>
      <c r="HSQ12" s="87"/>
      <c r="HSR12" s="87"/>
      <c r="HSS12" s="87"/>
      <c r="HST12" s="87"/>
      <c r="HSU12" s="87"/>
      <c r="HSV12" s="87"/>
      <c r="HSW12" s="87"/>
      <c r="HSX12" s="87"/>
      <c r="HSY12" s="87"/>
      <c r="HSZ12" s="87"/>
      <c r="HTA12" s="87"/>
      <c r="HTB12" s="87"/>
      <c r="HTC12" s="87"/>
      <c r="HTD12" s="87"/>
      <c r="HTE12" s="87"/>
      <c r="HTF12" s="87"/>
      <c r="HTG12" s="87"/>
      <c r="HTH12" s="87"/>
      <c r="HTI12" s="87"/>
      <c r="HTJ12" s="87"/>
      <c r="HTK12" s="87"/>
      <c r="HTL12" s="87"/>
      <c r="HTM12" s="87"/>
      <c r="HTN12" s="87"/>
      <c r="HTO12" s="87"/>
      <c r="HTP12" s="87"/>
      <c r="HTQ12" s="87"/>
      <c r="HTR12" s="87"/>
      <c r="HTS12" s="87"/>
      <c r="HTT12" s="87"/>
      <c r="HTU12" s="87"/>
      <c r="HTV12" s="87"/>
      <c r="HTW12" s="87"/>
      <c r="HTX12" s="87"/>
      <c r="HTY12" s="87"/>
      <c r="HTZ12" s="87"/>
      <c r="HUA12" s="87"/>
      <c r="HUB12" s="87"/>
      <c r="HUC12" s="87"/>
      <c r="HUD12" s="87"/>
      <c r="HUE12" s="87"/>
      <c r="HUF12" s="87"/>
      <c r="HUG12" s="87"/>
      <c r="HUH12" s="87"/>
      <c r="HUI12" s="87"/>
      <c r="HUJ12" s="87"/>
      <c r="HUK12" s="87"/>
      <c r="HUL12" s="87"/>
      <c r="HUM12" s="87"/>
      <c r="HUN12" s="87"/>
      <c r="HUO12" s="87"/>
      <c r="HUP12" s="87"/>
      <c r="HUQ12" s="87"/>
      <c r="HUR12" s="87"/>
      <c r="HUS12" s="87"/>
      <c r="HUT12" s="87"/>
      <c r="HUU12" s="87"/>
      <c r="HUV12" s="87"/>
      <c r="HUW12" s="87"/>
      <c r="HUX12" s="87"/>
      <c r="HUY12" s="87"/>
      <c r="HUZ12" s="87"/>
      <c r="HVA12" s="87"/>
      <c r="HVB12" s="87"/>
      <c r="HVC12" s="87"/>
      <c r="HVD12" s="87"/>
      <c r="HVE12" s="87"/>
      <c r="HVF12" s="87"/>
      <c r="HVG12" s="87"/>
      <c r="HVH12" s="87"/>
      <c r="HVI12" s="87"/>
      <c r="HVJ12" s="87"/>
      <c r="HVK12" s="87"/>
      <c r="HVL12" s="87"/>
      <c r="HVM12" s="87"/>
      <c r="HVN12" s="87"/>
      <c r="HVO12" s="87"/>
      <c r="HVP12" s="87"/>
      <c r="HVQ12" s="87"/>
      <c r="HVR12" s="87"/>
      <c r="HVS12" s="87"/>
      <c r="HVT12" s="87"/>
      <c r="HVU12" s="87"/>
      <c r="HVV12" s="87"/>
      <c r="HVW12" s="87"/>
      <c r="HVX12" s="87"/>
      <c r="HVY12" s="87"/>
      <c r="HVZ12" s="87"/>
      <c r="HWA12" s="87"/>
      <c r="HWB12" s="87"/>
      <c r="HWC12" s="87"/>
      <c r="HWD12" s="87"/>
      <c r="HWE12" s="87"/>
      <c r="HWF12" s="87"/>
      <c r="HWG12" s="87"/>
      <c r="HWH12" s="87"/>
      <c r="HWI12" s="87"/>
      <c r="HWJ12" s="87"/>
      <c r="HWK12" s="87"/>
      <c r="HWL12" s="87"/>
      <c r="HWM12" s="87"/>
      <c r="HWN12" s="87"/>
      <c r="HWO12" s="87"/>
      <c r="HWP12" s="87"/>
      <c r="HWQ12" s="87"/>
      <c r="HWR12" s="87"/>
      <c r="HWS12" s="87"/>
      <c r="HWT12" s="87"/>
      <c r="HWU12" s="87"/>
      <c r="HWV12" s="87"/>
      <c r="HWW12" s="87"/>
      <c r="HWX12" s="87"/>
      <c r="HWY12" s="87"/>
      <c r="HWZ12" s="87"/>
      <c r="HXA12" s="87"/>
      <c r="HXB12" s="87"/>
      <c r="HXC12" s="87"/>
      <c r="HXD12" s="87"/>
      <c r="HXE12" s="87"/>
      <c r="HXF12" s="87"/>
      <c r="HXG12" s="87"/>
      <c r="HXH12" s="87"/>
      <c r="HXI12" s="87"/>
      <c r="HXJ12" s="87"/>
      <c r="HXK12" s="87"/>
      <c r="HXL12" s="87"/>
      <c r="HXM12" s="87"/>
      <c r="HXN12" s="87"/>
      <c r="HXO12" s="87"/>
      <c r="HXP12" s="87"/>
      <c r="HXQ12" s="87"/>
      <c r="HXR12" s="87"/>
      <c r="HXS12" s="87"/>
      <c r="HXT12" s="87"/>
      <c r="HXU12" s="87"/>
      <c r="HXV12" s="87"/>
      <c r="HXW12" s="87"/>
      <c r="HXX12" s="87"/>
      <c r="HXY12" s="87"/>
      <c r="HXZ12" s="87"/>
      <c r="HYA12" s="87"/>
      <c r="HYB12" s="87"/>
      <c r="HYC12" s="87"/>
      <c r="HYD12" s="87"/>
      <c r="HYE12" s="87"/>
      <c r="HYF12" s="87"/>
      <c r="HYG12" s="87"/>
      <c r="HYH12" s="87"/>
      <c r="HYI12" s="87"/>
      <c r="HYJ12" s="87"/>
      <c r="HYK12" s="87"/>
      <c r="HYL12" s="87"/>
      <c r="HYM12" s="87"/>
      <c r="HYN12" s="87"/>
      <c r="HYO12" s="87"/>
      <c r="HYP12" s="87"/>
      <c r="HYQ12" s="87"/>
      <c r="HYR12" s="87"/>
      <c r="HYS12" s="87"/>
      <c r="HYT12" s="87"/>
      <c r="HYU12" s="87"/>
      <c r="HYV12" s="87"/>
      <c r="HYW12" s="87"/>
      <c r="HYX12" s="87"/>
      <c r="HYY12" s="87"/>
      <c r="HYZ12" s="87"/>
      <c r="HZA12" s="87"/>
      <c r="HZB12" s="87"/>
      <c r="HZC12" s="87"/>
      <c r="HZD12" s="87"/>
      <c r="HZE12" s="87"/>
      <c r="HZF12" s="87"/>
      <c r="HZG12" s="87"/>
      <c r="HZH12" s="87"/>
      <c r="HZI12" s="87"/>
      <c r="HZJ12" s="87"/>
      <c r="HZK12" s="87"/>
      <c r="HZL12" s="87"/>
      <c r="HZM12" s="87"/>
      <c r="HZN12" s="87"/>
      <c r="HZO12" s="87"/>
      <c r="HZP12" s="87"/>
      <c r="HZQ12" s="87"/>
      <c r="HZR12" s="87"/>
      <c r="HZS12" s="87"/>
      <c r="HZT12" s="87"/>
      <c r="HZU12" s="87"/>
      <c r="HZV12" s="87"/>
      <c r="HZW12" s="87"/>
      <c r="HZX12" s="87"/>
      <c r="HZY12" s="87"/>
      <c r="HZZ12" s="87"/>
      <c r="IAA12" s="87"/>
      <c r="IAB12" s="87"/>
      <c r="IAC12" s="87"/>
      <c r="IAD12" s="87"/>
      <c r="IAE12" s="87"/>
      <c r="IAF12" s="87"/>
      <c r="IAG12" s="87"/>
      <c r="IAH12" s="87"/>
      <c r="IAI12" s="87"/>
      <c r="IAJ12" s="87"/>
      <c r="IAK12" s="87"/>
      <c r="IAL12" s="87"/>
      <c r="IAM12" s="87"/>
      <c r="IAN12" s="87"/>
      <c r="IAO12" s="87"/>
      <c r="IAP12" s="87"/>
      <c r="IAQ12" s="87"/>
      <c r="IAR12" s="87"/>
      <c r="IAS12" s="87"/>
      <c r="IAT12" s="87"/>
      <c r="IAU12" s="87"/>
      <c r="IAV12" s="87"/>
      <c r="IAW12" s="87"/>
      <c r="IAX12" s="87"/>
      <c r="IAY12" s="87"/>
      <c r="IAZ12" s="87"/>
      <c r="IBA12" s="87"/>
      <c r="IBB12" s="87"/>
      <c r="IBC12" s="87"/>
      <c r="IBD12" s="87"/>
      <c r="IBE12" s="87"/>
      <c r="IBF12" s="87"/>
      <c r="IBG12" s="87"/>
      <c r="IBH12" s="87"/>
      <c r="IBI12" s="87"/>
      <c r="IBJ12" s="87"/>
      <c r="IBK12" s="87"/>
      <c r="IBL12" s="87"/>
      <c r="IBM12" s="87"/>
      <c r="IBN12" s="87"/>
      <c r="IBO12" s="87"/>
      <c r="IBP12" s="87"/>
      <c r="IBQ12" s="87"/>
      <c r="IBR12" s="87"/>
      <c r="IBS12" s="87"/>
      <c r="IBT12" s="87"/>
      <c r="IBU12" s="87"/>
      <c r="IBV12" s="87"/>
      <c r="IBW12" s="87"/>
      <c r="IBX12" s="87"/>
      <c r="IBY12" s="87"/>
      <c r="IBZ12" s="87"/>
      <c r="ICA12" s="87"/>
      <c r="ICB12" s="87"/>
      <c r="ICC12" s="87"/>
      <c r="ICD12" s="87"/>
      <c r="ICE12" s="87"/>
      <c r="ICF12" s="87"/>
      <c r="ICG12" s="87"/>
      <c r="ICH12" s="87"/>
      <c r="ICI12" s="87"/>
      <c r="ICJ12" s="87"/>
      <c r="ICK12" s="87"/>
      <c r="ICL12" s="87"/>
      <c r="ICM12" s="87"/>
      <c r="ICN12" s="87"/>
      <c r="ICO12" s="87"/>
      <c r="ICP12" s="87"/>
      <c r="ICQ12" s="87"/>
      <c r="ICR12" s="87"/>
      <c r="ICS12" s="87"/>
      <c r="ICT12" s="87"/>
      <c r="ICU12" s="87"/>
      <c r="ICV12" s="87"/>
      <c r="ICW12" s="87"/>
      <c r="ICX12" s="87"/>
      <c r="ICY12" s="87"/>
      <c r="ICZ12" s="87"/>
      <c r="IDA12" s="87"/>
      <c r="IDB12" s="87"/>
      <c r="IDC12" s="87"/>
      <c r="IDD12" s="87"/>
      <c r="IDE12" s="87"/>
      <c r="IDF12" s="87"/>
      <c r="IDG12" s="87"/>
      <c r="IDH12" s="87"/>
      <c r="IDI12" s="87"/>
      <c r="IDJ12" s="87"/>
      <c r="IDK12" s="87"/>
      <c r="IDL12" s="87"/>
      <c r="IDM12" s="87"/>
      <c r="IDN12" s="87"/>
      <c r="IDO12" s="87"/>
      <c r="IDP12" s="87"/>
      <c r="IDQ12" s="87"/>
      <c r="IDR12" s="87"/>
      <c r="IDS12" s="87"/>
      <c r="IDT12" s="87"/>
      <c r="IDU12" s="87"/>
      <c r="IDV12" s="87"/>
      <c r="IDW12" s="87"/>
      <c r="IDX12" s="87"/>
      <c r="IDY12" s="87"/>
      <c r="IDZ12" s="87"/>
      <c r="IEA12" s="87"/>
      <c r="IEB12" s="87"/>
      <c r="IEC12" s="87"/>
      <c r="IED12" s="87"/>
      <c r="IEE12" s="87"/>
      <c r="IEF12" s="87"/>
      <c r="IEG12" s="87"/>
      <c r="IEH12" s="87"/>
      <c r="IEI12" s="87"/>
      <c r="IEJ12" s="87"/>
      <c r="IEK12" s="87"/>
      <c r="IEL12" s="87"/>
      <c r="IEM12" s="87"/>
      <c r="IEN12" s="87"/>
      <c r="IEO12" s="87"/>
      <c r="IEP12" s="87"/>
      <c r="IEQ12" s="87"/>
      <c r="IER12" s="87"/>
      <c r="IES12" s="87"/>
      <c r="IET12" s="87"/>
      <c r="IEU12" s="87"/>
      <c r="IEV12" s="87"/>
      <c r="IEW12" s="87"/>
      <c r="IEX12" s="87"/>
      <c r="IEY12" s="87"/>
      <c r="IEZ12" s="87"/>
      <c r="IFA12" s="87"/>
      <c r="IFB12" s="87"/>
      <c r="IFC12" s="87"/>
      <c r="IFD12" s="87"/>
      <c r="IFE12" s="87"/>
      <c r="IFF12" s="87"/>
      <c r="IFG12" s="87"/>
      <c r="IFH12" s="87"/>
      <c r="IFI12" s="87"/>
      <c r="IFJ12" s="87"/>
      <c r="IFK12" s="87"/>
      <c r="IFL12" s="87"/>
      <c r="IFM12" s="87"/>
      <c r="IFN12" s="87"/>
      <c r="IFO12" s="87"/>
      <c r="IFP12" s="87"/>
      <c r="IFQ12" s="87"/>
      <c r="IFR12" s="87"/>
      <c r="IFS12" s="87"/>
      <c r="IFT12" s="87"/>
      <c r="IFU12" s="87"/>
      <c r="IFV12" s="87"/>
      <c r="IFW12" s="87"/>
      <c r="IFX12" s="87"/>
      <c r="IFY12" s="87"/>
      <c r="IFZ12" s="87"/>
      <c r="IGA12" s="87"/>
      <c r="IGB12" s="87"/>
      <c r="IGC12" s="87"/>
      <c r="IGD12" s="87"/>
      <c r="IGE12" s="87"/>
      <c r="IGF12" s="87"/>
      <c r="IGG12" s="87"/>
      <c r="IGH12" s="87"/>
      <c r="IGI12" s="87"/>
      <c r="IGJ12" s="87"/>
      <c r="IGK12" s="87"/>
      <c r="IGL12" s="87"/>
      <c r="IGM12" s="87"/>
      <c r="IGN12" s="87"/>
      <c r="IGO12" s="87"/>
      <c r="IGP12" s="87"/>
      <c r="IGQ12" s="87"/>
      <c r="IGR12" s="87"/>
      <c r="IGS12" s="87"/>
      <c r="IGT12" s="87"/>
      <c r="IGU12" s="87"/>
      <c r="IGV12" s="87"/>
      <c r="IGW12" s="87"/>
      <c r="IGX12" s="87"/>
      <c r="IGY12" s="87"/>
      <c r="IGZ12" s="87"/>
      <c r="IHA12" s="87"/>
      <c r="IHB12" s="87"/>
      <c r="IHC12" s="87"/>
      <c r="IHD12" s="87"/>
      <c r="IHE12" s="87"/>
      <c r="IHF12" s="87"/>
      <c r="IHG12" s="87"/>
      <c r="IHH12" s="87"/>
      <c r="IHI12" s="87"/>
      <c r="IHJ12" s="87"/>
      <c r="IHK12" s="87"/>
      <c r="IHL12" s="87"/>
      <c r="IHM12" s="87"/>
      <c r="IHN12" s="87"/>
      <c r="IHO12" s="87"/>
      <c r="IHP12" s="87"/>
      <c r="IHQ12" s="87"/>
      <c r="IHR12" s="87"/>
      <c r="IHS12" s="87"/>
      <c r="IHT12" s="87"/>
      <c r="IHU12" s="87"/>
      <c r="IHV12" s="87"/>
      <c r="IHW12" s="87"/>
      <c r="IHX12" s="87"/>
      <c r="IHY12" s="87"/>
      <c r="IHZ12" s="87"/>
      <c r="IIA12" s="87"/>
      <c r="IIB12" s="87"/>
      <c r="IIC12" s="87"/>
      <c r="IID12" s="87"/>
      <c r="IIE12" s="87"/>
      <c r="IIF12" s="87"/>
      <c r="IIG12" s="87"/>
      <c r="IIH12" s="87"/>
      <c r="III12" s="87"/>
      <c r="IIJ12" s="87"/>
      <c r="IIK12" s="87"/>
      <c r="IIL12" s="87"/>
      <c r="IIM12" s="87"/>
      <c r="IIN12" s="87"/>
      <c r="IIO12" s="87"/>
      <c r="IIP12" s="87"/>
      <c r="IIQ12" s="87"/>
      <c r="IIR12" s="87"/>
      <c r="IIS12" s="87"/>
      <c r="IIT12" s="87"/>
      <c r="IIU12" s="87"/>
      <c r="IIV12" s="87"/>
      <c r="IIW12" s="87"/>
      <c r="IIX12" s="87"/>
      <c r="IIY12" s="87"/>
      <c r="IIZ12" s="87"/>
      <c r="IJA12" s="87"/>
      <c r="IJB12" s="87"/>
      <c r="IJC12" s="87"/>
      <c r="IJD12" s="87"/>
      <c r="IJE12" s="87"/>
      <c r="IJF12" s="87"/>
      <c r="IJG12" s="87"/>
      <c r="IJH12" s="87"/>
      <c r="IJI12" s="87"/>
      <c r="IJJ12" s="87"/>
      <c r="IJK12" s="87"/>
      <c r="IJL12" s="87"/>
      <c r="IJM12" s="87"/>
      <c r="IJN12" s="87"/>
      <c r="IJO12" s="87"/>
      <c r="IJP12" s="87"/>
      <c r="IJQ12" s="87"/>
      <c r="IJR12" s="87"/>
      <c r="IJS12" s="87"/>
      <c r="IJT12" s="87"/>
      <c r="IJU12" s="87"/>
      <c r="IJV12" s="87"/>
      <c r="IJW12" s="87"/>
      <c r="IJX12" s="87"/>
      <c r="IJY12" s="87"/>
      <c r="IJZ12" s="87"/>
      <c r="IKA12" s="87"/>
      <c r="IKB12" s="87"/>
      <c r="IKC12" s="87"/>
      <c r="IKD12" s="87"/>
      <c r="IKE12" s="87"/>
      <c r="IKF12" s="87"/>
      <c r="IKG12" s="87"/>
      <c r="IKH12" s="87"/>
      <c r="IKI12" s="87"/>
      <c r="IKJ12" s="87"/>
      <c r="IKK12" s="87"/>
      <c r="IKL12" s="87"/>
      <c r="IKM12" s="87"/>
      <c r="IKN12" s="87"/>
      <c r="IKO12" s="87"/>
      <c r="IKP12" s="87"/>
      <c r="IKQ12" s="87"/>
      <c r="IKR12" s="87"/>
      <c r="IKS12" s="87"/>
      <c r="IKT12" s="87"/>
      <c r="IKU12" s="87"/>
      <c r="IKV12" s="87"/>
      <c r="IKW12" s="87"/>
      <c r="IKX12" s="87"/>
      <c r="IKY12" s="87"/>
      <c r="IKZ12" s="87"/>
      <c r="ILA12" s="87"/>
      <c r="ILB12" s="87"/>
      <c r="ILC12" s="87"/>
      <c r="ILD12" s="87"/>
      <c r="ILE12" s="87"/>
      <c r="ILF12" s="87"/>
      <c r="ILG12" s="87"/>
      <c r="ILH12" s="87"/>
      <c r="ILI12" s="87"/>
      <c r="ILJ12" s="87"/>
      <c r="ILK12" s="87"/>
      <c r="ILL12" s="87"/>
      <c r="ILM12" s="87"/>
      <c r="ILN12" s="87"/>
      <c r="ILO12" s="87"/>
      <c r="ILP12" s="87"/>
      <c r="ILQ12" s="87"/>
      <c r="ILR12" s="87"/>
      <c r="ILS12" s="87"/>
      <c r="ILT12" s="87"/>
      <c r="ILU12" s="87"/>
      <c r="ILV12" s="87"/>
      <c r="ILW12" s="87"/>
      <c r="ILX12" s="87"/>
      <c r="ILY12" s="87"/>
      <c r="ILZ12" s="87"/>
      <c r="IMA12" s="87"/>
      <c r="IMB12" s="87"/>
      <c r="IMC12" s="87"/>
      <c r="IMD12" s="87"/>
      <c r="IME12" s="87"/>
      <c r="IMF12" s="87"/>
      <c r="IMG12" s="87"/>
      <c r="IMH12" s="87"/>
      <c r="IMI12" s="87"/>
      <c r="IMJ12" s="87"/>
      <c r="IMK12" s="87"/>
      <c r="IML12" s="87"/>
      <c r="IMM12" s="87"/>
      <c r="IMN12" s="87"/>
      <c r="IMO12" s="87"/>
      <c r="IMP12" s="87"/>
      <c r="IMQ12" s="87"/>
      <c r="IMR12" s="87"/>
      <c r="IMS12" s="87"/>
      <c r="IMT12" s="87"/>
      <c r="IMU12" s="87"/>
      <c r="IMV12" s="87"/>
      <c r="IMW12" s="87"/>
      <c r="IMX12" s="87"/>
      <c r="IMY12" s="87"/>
      <c r="IMZ12" s="87"/>
      <c r="INA12" s="87"/>
      <c r="INB12" s="87"/>
      <c r="INC12" s="87"/>
      <c r="IND12" s="87"/>
      <c r="INE12" s="87"/>
      <c r="INF12" s="87"/>
      <c r="ING12" s="87"/>
      <c r="INH12" s="87"/>
      <c r="INI12" s="87"/>
      <c r="INJ12" s="87"/>
      <c r="INK12" s="87"/>
      <c r="INL12" s="87"/>
      <c r="INM12" s="87"/>
      <c r="INN12" s="87"/>
      <c r="INO12" s="87"/>
      <c r="INP12" s="87"/>
      <c r="INQ12" s="87"/>
      <c r="INR12" s="87"/>
      <c r="INS12" s="87"/>
      <c r="INT12" s="87"/>
      <c r="INU12" s="87"/>
      <c r="INV12" s="87"/>
      <c r="INW12" s="87"/>
      <c r="INX12" s="87"/>
      <c r="INY12" s="87"/>
      <c r="INZ12" s="87"/>
      <c r="IOA12" s="87"/>
      <c r="IOB12" s="87"/>
      <c r="IOC12" s="87"/>
      <c r="IOD12" s="87"/>
      <c r="IOE12" s="87"/>
      <c r="IOF12" s="87"/>
      <c r="IOG12" s="87"/>
      <c r="IOH12" s="87"/>
      <c r="IOI12" s="87"/>
      <c r="IOJ12" s="87"/>
      <c r="IOK12" s="87"/>
      <c r="IOL12" s="87"/>
      <c r="IOM12" s="87"/>
      <c r="ION12" s="87"/>
      <c r="IOO12" s="87"/>
      <c r="IOP12" s="87"/>
      <c r="IOQ12" s="87"/>
      <c r="IOR12" s="87"/>
      <c r="IOS12" s="87"/>
      <c r="IOT12" s="87"/>
      <c r="IOU12" s="87"/>
      <c r="IOV12" s="87"/>
      <c r="IOW12" s="87"/>
      <c r="IOX12" s="87"/>
      <c r="IOY12" s="87"/>
      <c r="IOZ12" s="87"/>
      <c r="IPA12" s="87"/>
      <c r="IPB12" s="87"/>
      <c r="IPC12" s="87"/>
      <c r="IPD12" s="87"/>
      <c r="IPE12" s="87"/>
      <c r="IPF12" s="87"/>
      <c r="IPG12" s="87"/>
      <c r="IPH12" s="87"/>
      <c r="IPI12" s="87"/>
      <c r="IPJ12" s="87"/>
      <c r="IPK12" s="87"/>
      <c r="IPL12" s="87"/>
      <c r="IPM12" s="87"/>
      <c r="IPN12" s="87"/>
      <c r="IPO12" s="87"/>
      <c r="IPP12" s="87"/>
      <c r="IPQ12" s="87"/>
      <c r="IPR12" s="87"/>
      <c r="IPS12" s="87"/>
      <c r="IPT12" s="87"/>
      <c r="IPU12" s="87"/>
      <c r="IPV12" s="87"/>
      <c r="IPW12" s="87"/>
      <c r="IPX12" s="87"/>
      <c r="IPY12" s="87"/>
      <c r="IPZ12" s="87"/>
      <c r="IQA12" s="87"/>
      <c r="IQB12" s="87"/>
      <c r="IQC12" s="87"/>
      <c r="IQD12" s="87"/>
      <c r="IQE12" s="87"/>
      <c r="IQF12" s="87"/>
      <c r="IQG12" s="87"/>
      <c r="IQH12" s="87"/>
      <c r="IQI12" s="87"/>
      <c r="IQJ12" s="87"/>
      <c r="IQK12" s="87"/>
      <c r="IQL12" s="87"/>
      <c r="IQM12" s="87"/>
      <c r="IQN12" s="87"/>
      <c r="IQO12" s="87"/>
      <c r="IQP12" s="87"/>
      <c r="IQQ12" s="87"/>
      <c r="IQR12" s="87"/>
      <c r="IQS12" s="87"/>
      <c r="IQT12" s="87"/>
      <c r="IQU12" s="87"/>
      <c r="IQV12" s="87"/>
      <c r="IQW12" s="87"/>
      <c r="IQX12" s="87"/>
      <c r="IQY12" s="87"/>
      <c r="IQZ12" s="87"/>
      <c r="IRA12" s="87"/>
      <c r="IRB12" s="87"/>
      <c r="IRC12" s="87"/>
      <c r="IRD12" s="87"/>
      <c r="IRE12" s="87"/>
      <c r="IRF12" s="87"/>
      <c r="IRG12" s="87"/>
      <c r="IRH12" s="87"/>
      <c r="IRI12" s="87"/>
      <c r="IRJ12" s="87"/>
      <c r="IRK12" s="87"/>
      <c r="IRL12" s="87"/>
      <c r="IRM12" s="87"/>
      <c r="IRN12" s="87"/>
      <c r="IRO12" s="87"/>
      <c r="IRP12" s="87"/>
      <c r="IRQ12" s="87"/>
      <c r="IRR12" s="87"/>
      <c r="IRS12" s="87"/>
      <c r="IRT12" s="87"/>
      <c r="IRU12" s="87"/>
      <c r="IRV12" s="87"/>
      <c r="IRW12" s="87"/>
      <c r="IRX12" s="87"/>
      <c r="IRY12" s="87"/>
      <c r="IRZ12" s="87"/>
      <c r="ISA12" s="87"/>
      <c r="ISB12" s="87"/>
      <c r="ISC12" s="87"/>
      <c r="ISD12" s="87"/>
      <c r="ISE12" s="87"/>
      <c r="ISF12" s="87"/>
      <c r="ISG12" s="87"/>
      <c r="ISH12" s="87"/>
      <c r="ISI12" s="87"/>
      <c r="ISJ12" s="87"/>
      <c r="ISK12" s="87"/>
      <c r="ISL12" s="87"/>
      <c r="ISM12" s="87"/>
      <c r="ISN12" s="87"/>
      <c r="ISO12" s="87"/>
      <c r="ISP12" s="87"/>
      <c r="ISQ12" s="87"/>
      <c r="ISR12" s="87"/>
      <c r="ISS12" s="87"/>
      <c r="IST12" s="87"/>
      <c r="ISU12" s="87"/>
      <c r="ISV12" s="87"/>
      <c r="ISW12" s="87"/>
      <c r="ISX12" s="87"/>
      <c r="ISY12" s="87"/>
      <c r="ISZ12" s="87"/>
      <c r="ITA12" s="87"/>
      <c r="ITB12" s="87"/>
      <c r="ITC12" s="87"/>
      <c r="ITD12" s="87"/>
      <c r="ITE12" s="87"/>
      <c r="ITF12" s="87"/>
      <c r="ITG12" s="87"/>
      <c r="ITH12" s="87"/>
      <c r="ITI12" s="87"/>
      <c r="ITJ12" s="87"/>
      <c r="ITK12" s="87"/>
      <c r="ITL12" s="87"/>
      <c r="ITM12" s="87"/>
      <c r="ITN12" s="87"/>
      <c r="ITO12" s="87"/>
      <c r="ITP12" s="87"/>
      <c r="ITQ12" s="87"/>
      <c r="ITR12" s="87"/>
      <c r="ITS12" s="87"/>
      <c r="ITT12" s="87"/>
      <c r="ITU12" s="87"/>
      <c r="ITV12" s="87"/>
      <c r="ITW12" s="87"/>
      <c r="ITX12" s="87"/>
      <c r="ITY12" s="87"/>
      <c r="ITZ12" s="87"/>
      <c r="IUA12" s="87"/>
      <c r="IUB12" s="87"/>
      <c r="IUC12" s="87"/>
      <c r="IUD12" s="87"/>
      <c r="IUE12" s="87"/>
      <c r="IUF12" s="87"/>
      <c r="IUG12" s="87"/>
      <c r="IUH12" s="87"/>
      <c r="IUI12" s="87"/>
      <c r="IUJ12" s="87"/>
      <c r="IUK12" s="87"/>
      <c r="IUL12" s="87"/>
      <c r="IUM12" s="87"/>
      <c r="IUN12" s="87"/>
      <c r="IUO12" s="87"/>
      <c r="IUP12" s="87"/>
      <c r="IUQ12" s="87"/>
      <c r="IUR12" s="87"/>
      <c r="IUS12" s="87"/>
      <c r="IUT12" s="87"/>
      <c r="IUU12" s="87"/>
      <c r="IUV12" s="87"/>
      <c r="IUW12" s="87"/>
      <c r="IUX12" s="87"/>
      <c r="IUY12" s="87"/>
      <c r="IUZ12" s="87"/>
      <c r="IVA12" s="87"/>
      <c r="IVB12" s="87"/>
      <c r="IVC12" s="87"/>
      <c r="IVD12" s="87"/>
      <c r="IVE12" s="87"/>
      <c r="IVF12" s="87"/>
      <c r="IVG12" s="87"/>
      <c r="IVH12" s="87"/>
      <c r="IVI12" s="87"/>
      <c r="IVJ12" s="87"/>
      <c r="IVK12" s="87"/>
      <c r="IVL12" s="87"/>
      <c r="IVM12" s="87"/>
      <c r="IVN12" s="87"/>
      <c r="IVO12" s="87"/>
      <c r="IVP12" s="87"/>
      <c r="IVQ12" s="87"/>
      <c r="IVR12" s="87"/>
      <c r="IVS12" s="87"/>
      <c r="IVT12" s="87"/>
      <c r="IVU12" s="87"/>
      <c r="IVV12" s="87"/>
      <c r="IVW12" s="87"/>
      <c r="IVX12" s="87"/>
      <c r="IVY12" s="87"/>
      <c r="IVZ12" s="87"/>
      <c r="IWA12" s="87"/>
      <c r="IWB12" s="87"/>
      <c r="IWC12" s="87"/>
      <c r="IWD12" s="87"/>
      <c r="IWE12" s="87"/>
      <c r="IWF12" s="87"/>
      <c r="IWG12" s="87"/>
      <c r="IWH12" s="87"/>
      <c r="IWI12" s="87"/>
      <c r="IWJ12" s="87"/>
      <c r="IWK12" s="87"/>
      <c r="IWL12" s="87"/>
      <c r="IWM12" s="87"/>
      <c r="IWN12" s="87"/>
      <c r="IWO12" s="87"/>
      <c r="IWP12" s="87"/>
      <c r="IWQ12" s="87"/>
      <c r="IWR12" s="87"/>
      <c r="IWS12" s="87"/>
      <c r="IWT12" s="87"/>
      <c r="IWU12" s="87"/>
      <c r="IWV12" s="87"/>
      <c r="IWW12" s="87"/>
      <c r="IWX12" s="87"/>
      <c r="IWY12" s="87"/>
      <c r="IWZ12" s="87"/>
      <c r="IXA12" s="87"/>
      <c r="IXB12" s="87"/>
      <c r="IXC12" s="87"/>
      <c r="IXD12" s="87"/>
      <c r="IXE12" s="87"/>
      <c r="IXF12" s="87"/>
      <c r="IXG12" s="87"/>
      <c r="IXH12" s="87"/>
      <c r="IXI12" s="87"/>
      <c r="IXJ12" s="87"/>
      <c r="IXK12" s="87"/>
      <c r="IXL12" s="87"/>
      <c r="IXM12" s="87"/>
      <c r="IXN12" s="87"/>
      <c r="IXO12" s="87"/>
      <c r="IXP12" s="87"/>
      <c r="IXQ12" s="87"/>
      <c r="IXR12" s="87"/>
      <c r="IXS12" s="87"/>
      <c r="IXT12" s="87"/>
      <c r="IXU12" s="87"/>
      <c r="IXV12" s="87"/>
      <c r="IXW12" s="87"/>
      <c r="IXX12" s="87"/>
      <c r="IXY12" s="87"/>
      <c r="IXZ12" s="87"/>
      <c r="IYA12" s="87"/>
      <c r="IYB12" s="87"/>
      <c r="IYC12" s="87"/>
      <c r="IYD12" s="87"/>
      <c r="IYE12" s="87"/>
      <c r="IYF12" s="87"/>
      <c r="IYG12" s="87"/>
      <c r="IYH12" s="87"/>
      <c r="IYI12" s="87"/>
      <c r="IYJ12" s="87"/>
      <c r="IYK12" s="87"/>
      <c r="IYL12" s="87"/>
      <c r="IYM12" s="87"/>
      <c r="IYN12" s="87"/>
      <c r="IYO12" s="87"/>
      <c r="IYP12" s="87"/>
      <c r="IYQ12" s="87"/>
      <c r="IYR12" s="87"/>
      <c r="IYS12" s="87"/>
      <c r="IYT12" s="87"/>
      <c r="IYU12" s="87"/>
      <c r="IYV12" s="87"/>
      <c r="IYW12" s="87"/>
      <c r="IYX12" s="87"/>
      <c r="IYY12" s="87"/>
      <c r="IYZ12" s="87"/>
      <c r="IZA12" s="87"/>
      <c r="IZB12" s="87"/>
      <c r="IZC12" s="87"/>
      <c r="IZD12" s="87"/>
      <c r="IZE12" s="87"/>
      <c r="IZF12" s="87"/>
      <c r="IZG12" s="87"/>
      <c r="IZH12" s="87"/>
      <c r="IZI12" s="87"/>
      <c r="IZJ12" s="87"/>
      <c r="IZK12" s="87"/>
      <c r="IZL12" s="87"/>
      <c r="IZM12" s="87"/>
      <c r="IZN12" s="87"/>
      <c r="IZO12" s="87"/>
      <c r="IZP12" s="87"/>
      <c r="IZQ12" s="87"/>
      <c r="IZR12" s="87"/>
      <c r="IZS12" s="87"/>
      <c r="IZT12" s="87"/>
      <c r="IZU12" s="87"/>
      <c r="IZV12" s="87"/>
      <c r="IZW12" s="87"/>
      <c r="IZX12" s="87"/>
      <c r="IZY12" s="87"/>
      <c r="IZZ12" s="87"/>
      <c r="JAA12" s="87"/>
      <c r="JAB12" s="87"/>
      <c r="JAC12" s="87"/>
      <c r="JAD12" s="87"/>
      <c r="JAE12" s="87"/>
      <c r="JAF12" s="87"/>
      <c r="JAG12" s="87"/>
      <c r="JAH12" s="87"/>
      <c r="JAI12" s="87"/>
      <c r="JAJ12" s="87"/>
      <c r="JAK12" s="87"/>
      <c r="JAL12" s="87"/>
      <c r="JAM12" s="87"/>
      <c r="JAN12" s="87"/>
      <c r="JAO12" s="87"/>
      <c r="JAP12" s="87"/>
      <c r="JAQ12" s="87"/>
      <c r="JAR12" s="87"/>
      <c r="JAS12" s="87"/>
      <c r="JAT12" s="87"/>
      <c r="JAU12" s="87"/>
      <c r="JAV12" s="87"/>
      <c r="JAW12" s="87"/>
      <c r="JAX12" s="87"/>
      <c r="JAY12" s="87"/>
      <c r="JAZ12" s="87"/>
      <c r="JBA12" s="87"/>
      <c r="JBB12" s="87"/>
      <c r="JBC12" s="87"/>
      <c r="JBD12" s="87"/>
      <c r="JBE12" s="87"/>
      <c r="JBF12" s="87"/>
      <c r="JBG12" s="87"/>
      <c r="JBH12" s="87"/>
      <c r="JBI12" s="87"/>
      <c r="JBJ12" s="87"/>
      <c r="JBK12" s="87"/>
      <c r="JBL12" s="87"/>
      <c r="JBM12" s="87"/>
      <c r="JBN12" s="87"/>
      <c r="JBO12" s="87"/>
      <c r="JBP12" s="87"/>
      <c r="JBQ12" s="87"/>
      <c r="JBR12" s="87"/>
      <c r="JBS12" s="87"/>
      <c r="JBT12" s="87"/>
      <c r="JBU12" s="87"/>
      <c r="JBV12" s="87"/>
      <c r="JBW12" s="87"/>
      <c r="JBX12" s="87"/>
      <c r="JBY12" s="87"/>
      <c r="JBZ12" s="87"/>
      <c r="JCA12" s="87"/>
      <c r="JCB12" s="87"/>
      <c r="JCC12" s="87"/>
      <c r="JCD12" s="87"/>
      <c r="JCE12" s="87"/>
      <c r="JCF12" s="87"/>
      <c r="JCG12" s="87"/>
      <c r="JCH12" s="87"/>
      <c r="JCI12" s="87"/>
      <c r="JCJ12" s="87"/>
      <c r="JCK12" s="87"/>
      <c r="JCL12" s="87"/>
      <c r="JCM12" s="87"/>
      <c r="JCN12" s="87"/>
      <c r="JCO12" s="87"/>
      <c r="JCP12" s="87"/>
      <c r="JCQ12" s="87"/>
      <c r="JCR12" s="87"/>
      <c r="JCS12" s="87"/>
      <c r="JCT12" s="87"/>
      <c r="JCU12" s="87"/>
      <c r="JCV12" s="87"/>
      <c r="JCW12" s="87"/>
      <c r="JCX12" s="87"/>
      <c r="JCY12" s="87"/>
      <c r="JCZ12" s="87"/>
      <c r="JDA12" s="87"/>
      <c r="JDB12" s="87"/>
      <c r="JDC12" s="87"/>
      <c r="JDD12" s="87"/>
      <c r="JDE12" s="87"/>
      <c r="JDF12" s="87"/>
      <c r="JDG12" s="87"/>
      <c r="JDH12" s="87"/>
      <c r="JDI12" s="87"/>
      <c r="JDJ12" s="87"/>
      <c r="JDK12" s="87"/>
      <c r="JDL12" s="87"/>
      <c r="JDM12" s="87"/>
      <c r="JDN12" s="87"/>
      <c r="JDO12" s="87"/>
      <c r="JDP12" s="87"/>
      <c r="JDQ12" s="87"/>
      <c r="JDR12" s="87"/>
      <c r="JDS12" s="87"/>
      <c r="JDT12" s="87"/>
      <c r="JDU12" s="87"/>
      <c r="JDV12" s="87"/>
      <c r="JDW12" s="87"/>
      <c r="JDX12" s="87"/>
      <c r="JDY12" s="87"/>
      <c r="JDZ12" s="87"/>
      <c r="JEA12" s="87"/>
      <c r="JEB12" s="87"/>
      <c r="JEC12" s="87"/>
      <c r="JED12" s="87"/>
      <c r="JEE12" s="87"/>
      <c r="JEF12" s="87"/>
      <c r="JEG12" s="87"/>
      <c r="JEH12" s="87"/>
      <c r="JEI12" s="87"/>
      <c r="JEJ12" s="87"/>
      <c r="JEK12" s="87"/>
      <c r="JEL12" s="87"/>
      <c r="JEM12" s="87"/>
      <c r="JEN12" s="87"/>
      <c r="JEO12" s="87"/>
      <c r="JEP12" s="87"/>
      <c r="JEQ12" s="87"/>
      <c r="JER12" s="87"/>
      <c r="JES12" s="87"/>
      <c r="JET12" s="87"/>
      <c r="JEU12" s="87"/>
      <c r="JEV12" s="87"/>
      <c r="JEW12" s="87"/>
      <c r="JEX12" s="87"/>
      <c r="JEY12" s="87"/>
      <c r="JEZ12" s="87"/>
      <c r="JFA12" s="87"/>
      <c r="JFB12" s="87"/>
      <c r="JFC12" s="87"/>
      <c r="JFD12" s="87"/>
      <c r="JFE12" s="87"/>
      <c r="JFF12" s="87"/>
      <c r="JFG12" s="87"/>
      <c r="JFH12" s="87"/>
      <c r="JFI12" s="87"/>
      <c r="JFJ12" s="87"/>
      <c r="JFK12" s="87"/>
      <c r="JFL12" s="87"/>
      <c r="JFM12" s="87"/>
      <c r="JFN12" s="87"/>
      <c r="JFO12" s="87"/>
      <c r="JFP12" s="87"/>
      <c r="JFQ12" s="87"/>
      <c r="JFR12" s="87"/>
      <c r="JFS12" s="87"/>
      <c r="JFT12" s="87"/>
      <c r="JFU12" s="87"/>
      <c r="JFV12" s="87"/>
      <c r="JFW12" s="87"/>
      <c r="JFX12" s="87"/>
      <c r="JFY12" s="87"/>
      <c r="JFZ12" s="87"/>
      <c r="JGA12" s="87"/>
      <c r="JGB12" s="87"/>
      <c r="JGC12" s="87"/>
      <c r="JGD12" s="87"/>
      <c r="JGE12" s="87"/>
      <c r="JGF12" s="87"/>
      <c r="JGG12" s="87"/>
      <c r="JGH12" s="87"/>
      <c r="JGI12" s="87"/>
      <c r="JGJ12" s="87"/>
      <c r="JGK12" s="87"/>
      <c r="JGL12" s="87"/>
      <c r="JGM12" s="87"/>
      <c r="JGN12" s="87"/>
      <c r="JGO12" s="87"/>
      <c r="JGP12" s="87"/>
      <c r="JGQ12" s="87"/>
      <c r="JGR12" s="87"/>
      <c r="JGS12" s="87"/>
      <c r="JGT12" s="87"/>
      <c r="JGU12" s="87"/>
      <c r="JGV12" s="87"/>
      <c r="JGW12" s="87"/>
      <c r="JGX12" s="87"/>
      <c r="JGY12" s="87"/>
      <c r="JGZ12" s="87"/>
      <c r="JHA12" s="87"/>
      <c r="JHB12" s="87"/>
      <c r="JHC12" s="87"/>
      <c r="JHD12" s="87"/>
      <c r="JHE12" s="87"/>
      <c r="JHF12" s="87"/>
      <c r="JHG12" s="87"/>
      <c r="JHH12" s="87"/>
      <c r="JHI12" s="87"/>
      <c r="JHJ12" s="87"/>
      <c r="JHK12" s="87"/>
      <c r="JHL12" s="87"/>
      <c r="JHM12" s="87"/>
      <c r="JHN12" s="87"/>
      <c r="JHO12" s="87"/>
      <c r="JHP12" s="87"/>
      <c r="JHQ12" s="87"/>
      <c r="JHR12" s="87"/>
      <c r="JHS12" s="87"/>
      <c r="JHT12" s="87"/>
      <c r="JHU12" s="87"/>
      <c r="JHV12" s="87"/>
      <c r="JHW12" s="87"/>
      <c r="JHX12" s="87"/>
      <c r="JHY12" s="87"/>
      <c r="JHZ12" s="87"/>
      <c r="JIA12" s="87"/>
      <c r="JIB12" s="87"/>
      <c r="JIC12" s="87"/>
      <c r="JID12" s="87"/>
      <c r="JIE12" s="87"/>
      <c r="JIF12" s="87"/>
      <c r="JIG12" s="87"/>
      <c r="JIH12" s="87"/>
      <c r="JII12" s="87"/>
      <c r="JIJ12" s="87"/>
      <c r="JIK12" s="87"/>
      <c r="JIL12" s="87"/>
      <c r="JIM12" s="87"/>
      <c r="JIN12" s="87"/>
      <c r="JIO12" s="87"/>
      <c r="JIP12" s="87"/>
      <c r="JIQ12" s="87"/>
      <c r="JIR12" s="87"/>
      <c r="JIS12" s="87"/>
      <c r="JIT12" s="87"/>
      <c r="JIU12" s="87"/>
      <c r="JIV12" s="87"/>
      <c r="JIW12" s="87"/>
      <c r="JIX12" s="87"/>
      <c r="JIY12" s="87"/>
      <c r="JIZ12" s="87"/>
      <c r="JJA12" s="87"/>
      <c r="JJB12" s="87"/>
      <c r="JJC12" s="87"/>
      <c r="JJD12" s="87"/>
      <c r="JJE12" s="87"/>
      <c r="JJF12" s="87"/>
      <c r="JJG12" s="87"/>
      <c r="JJH12" s="87"/>
      <c r="JJI12" s="87"/>
      <c r="JJJ12" s="87"/>
      <c r="JJK12" s="87"/>
      <c r="JJL12" s="87"/>
      <c r="JJM12" s="87"/>
      <c r="JJN12" s="87"/>
      <c r="JJO12" s="87"/>
      <c r="JJP12" s="87"/>
      <c r="JJQ12" s="87"/>
      <c r="JJR12" s="87"/>
      <c r="JJS12" s="87"/>
      <c r="JJT12" s="87"/>
      <c r="JJU12" s="87"/>
      <c r="JJV12" s="87"/>
      <c r="JJW12" s="87"/>
      <c r="JJX12" s="87"/>
      <c r="JJY12" s="87"/>
      <c r="JJZ12" s="87"/>
      <c r="JKA12" s="87"/>
      <c r="JKB12" s="87"/>
      <c r="JKC12" s="87"/>
      <c r="JKD12" s="87"/>
      <c r="JKE12" s="87"/>
      <c r="JKF12" s="87"/>
      <c r="JKG12" s="87"/>
      <c r="JKH12" s="87"/>
      <c r="JKI12" s="87"/>
      <c r="JKJ12" s="87"/>
      <c r="JKK12" s="87"/>
      <c r="JKL12" s="87"/>
      <c r="JKM12" s="87"/>
      <c r="JKN12" s="87"/>
      <c r="JKO12" s="87"/>
      <c r="JKP12" s="87"/>
      <c r="JKQ12" s="87"/>
      <c r="JKR12" s="87"/>
      <c r="JKS12" s="87"/>
      <c r="JKT12" s="87"/>
      <c r="JKU12" s="87"/>
      <c r="JKV12" s="87"/>
      <c r="JKW12" s="87"/>
      <c r="JKX12" s="87"/>
      <c r="JKY12" s="87"/>
      <c r="JKZ12" s="87"/>
      <c r="JLA12" s="87"/>
      <c r="JLB12" s="87"/>
      <c r="JLC12" s="87"/>
      <c r="JLD12" s="87"/>
      <c r="JLE12" s="87"/>
      <c r="JLF12" s="87"/>
      <c r="JLG12" s="87"/>
      <c r="JLH12" s="87"/>
      <c r="JLI12" s="87"/>
      <c r="JLJ12" s="87"/>
      <c r="JLK12" s="87"/>
      <c r="JLL12" s="87"/>
      <c r="JLM12" s="87"/>
      <c r="JLN12" s="87"/>
      <c r="JLO12" s="87"/>
      <c r="JLP12" s="87"/>
      <c r="JLQ12" s="87"/>
      <c r="JLR12" s="87"/>
      <c r="JLS12" s="87"/>
      <c r="JLT12" s="87"/>
      <c r="JLU12" s="87"/>
      <c r="JLV12" s="87"/>
      <c r="JLW12" s="87"/>
      <c r="JLX12" s="87"/>
      <c r="JLY12" s="87"/>
      <c r="JLZ12" s="87"/>
      <c r="JMA12" s="87"/>
      <c r="JMB12" s="87"/>
      <c r="JMC12" s="87"/>
      <c r="JMD12" s="87"/>
      <c r="JME12" s="87"/>
      <c r="JMF12" s="87"/>
      <c r="JMG12" s="87"/>
      <c r="JMH12" s="87"/>
      <c r="JMI12" s="87"/>
      <c r="JMJ12" s="87"/>
      <c r="JMK12" s="87"/>
      <c r="JML12" s="87"/>
      <c r="JMM12" s="87"/>
      <c r="JMN12" s="87"/>
      <c r="JMO12" s="87"/>
      <c r="JMP12" s="87"/>
      <c r="JMQ12" s="87"/>
      <c r="JMR12" s="87"/>
      <c r="JMS12" s="87"/>
      <c r="JMT12" s="87"/>
      <c r="JMU12" s="87"/>
      <c r="JMV12" s="87"/>
      <c r="JMW12" s="87"/>
      <c r="JMX12" s="87"/>
      <c r="JMY12" s="87"/>
      <c r="JMZ12" s="87"/>
      <c r="JNA12" s="87"/>
      <c r="JNB12" s="87"/>
      <c r="JNC12" s="87"/>
      <c r="JND12" s="87"/>
      <c r="JNE12" s="87"/>
      <c r="JNF12" s="87"/>
      <c r="JNG12" s="87"/>
      <c r="JNH12" s="87"/>
      <c r="JNI12" s="87"/>
      <c r="JNJ12" s="87"/>
      <c r="JNK12" s="87"/>
      <c r="JNL12" s="87"/>
      <c r="JNM12" s="87"/>
      <c r="JNN12" s="87"/>
      <c r="JNO12" s="87"/>
      <c r="JNP12" s="87"/>
      <c r="JNQ12" s="87"/>
      <c r="JNR12" s="87"/>
      <c r="JNS12" s="87"/>
      <c r="JNT12" s="87"/>
      <c r="JNU12" s="87"/>
      <c r="JNV12" s="87"/>
      <c r="JNW12" s="87"/>
      <c r="JNX12" s="87"/>
      <c r="JNY12" s="87"/>
      <c r="JNZ12" s="87"/>
      <c r="JOA12" s="87"/>
      <c r="JOB12" s="87"/>
      <c r="JOC12" s="87"/>
      <c r="JOD12" s="87"/>
      <c r="JOE12" s="87"/>
      <c r="JOF12" s="87"/>
      <c r="JOG12" s="87"/>
      <c r="JOH12" s="87"/>
      <c r="JOI12" s="87"/>
      <c r="JOJ12" s="87"/>
      <c r="JOK12" s="87"/>
      <c r="JOL12" s="87"/>
      <c r="JOM12" s="87"/>
      <c r="JON12" s="87"/>
      <c r="JOO12" s="87"/>
      <c r="JOP12" s="87"/>
      <c r="JOQ12" s="87"/>
      <c r="JOR12" s="87"/>
      <c r="JOS12" s="87"/>
      <c r="JOT12" s="87"/>
      <c r="JOU12" s="87"/>
      <c r="JOV12" s="87"/>
      <c r="JOW12" s="87"/>
      <c r="JOX12" s="87"/>
      <c r="JOY12" s="87"/>
      <c r="JOZ12" s="87"/>
      <c r="JPA12" s="87"/>
      <c r="JPB12" s="87"/>
      <c r="JPC12" s="87"/>
      <c r="JPD12" s="87"/>
      <c r="JPE12" s="87"/>
      <c r="JPF12" s="87"/>
      <c r="JPG12" s="87"/>
      <c r="JPH12" s="87"/>
      <c r="JPI12" s="87"/>
      <c r="JPJ12" s="87"/>
      <c r="JPK12" s="87"/>
      <c r="JPL12" s="87"/>
      <c r="JPM12" s="87"/>
      <c r="JPN12" s="87"/>
      <c r="JPO12" s="87"/>
      <c r="JPP12" s="87"/>
      <c r="JPQ12" s="87"/>
      <c r="JPR12" s="87"/>
      <c r="JPS12" s="87"/>
      <c r="JPT12" s="87"/>
      <c r="JPU12" s="87"/>
      <c r="JPV12" s="87"/>
      <c r="JPW12" s="87"/>
      <c r="JPX12" s="87"/>
      <c r="JPY12" s="87"/>
      <c r="JPZ12" s="87"/>
      <c r="JQA12" s="87"/>
      <c r="JQB12" s="87"/>
      <c r="JQC12" s="87"/>
      <c r="JQD12" s="87"/>
      <c r="JQE12" s="87"/>
      <c r="JQF12" s="87"/>
      <c r="JQG12" s="87"/>
      <c r="JQH12" s="87"/>
      <c r="JQI12" s="87"/>
      <c r="JQJ12" s="87"/>
      <c r="JQK12" s="87"/>
      <c r="JQL12" s="87"/>
      <c r="JQM12" s="87"/>
      <c r="JQN12" s="87"/>
      <c r="JQO12" s="87"/>
      <c r="JQP12" s="87"/>
      <c r="JQQ12" s="87"/>
      <c r="JQR12" s="87"/>
      <c r="JQS12" s="87"/>
      <c r="JQT12" s="87"/>
      <c r="JQU12" s="87"/>
      <c r="JQV12" s="87"/>
      <c r="JQW12" s="87"/>
      <c r="JQX12" s="87"/>
      <c r="JQY12" s="87"/>
      <c r="JQZ12" s="87"/>
      <c r="JRA12" s="87"/>
      <c r="JRB12" s="87"/>
      <c r="JRC12" s="87"/>
      <c r="JRD12" s="87"/>
      <c r="JRE12" s="87"/>
      <c r="JRF12" s="87"/>
      <c r="JRG12" s="87"/>
      <c r="JRH12" s="87"/>
      <c r="JRI12" s="87"/>
      <c r="JRJ12" s="87"/>
      <c r="JRK12" s="87"/>
      <c r="JRL12" s="87"/>
      <c r="JRM12" s="87"/>
      <c r="JRN12" s="87"/>
      <c r="JRO12" s="87"/>
      <c r="JRP12" s="87"/>
      <c r="JRQ12" s="87"/>
      <c r="JRR12" s="87"/>
      <c r="JRS12" s="87"/>
      <c r="JRT12" s="87"/>
      <c r="JRU12" s="87"/>
      <c r="JRV12" s="87"/>
      <c r="JRW12" s="87"/>
      <c r="JRX12" s="87"/>
      <c r="JRY12" s="87"/>
      <c r="JRZ12" s="87"/>
      <c r="JSA12" s="87"/>
      <c r="JSB12" s="87"/>
      <c r="JSC12" s="87"/>
      <c r="JSD12" s="87"/>
      <c r="JSE12" s="87"/>
      <c r="JSF12" s="87"/>
      <c r="JSG12" s="87"/>
      <c r="JSH12" s="87"/>
      <c r="JSI12" s="87"/>
      <c r="JSJ12" s="87"/>
      <c r="JSK12" s="87"/>
      <c r="JSL12" s="87"/>
      <c r="JSM12" s="87"/>
      <c r="JSN12" s="87"/>
      <c r="JSO12" s="87"/>
      <c r="JSP12" s="87"/>
      <c r="JSQ12" s="87"/>
      <c r="JSR12" s="87"/>
      <c r="JSS12" s="87"/>
      <c r="JST12" s="87"/>
      <c r="JSU12" s="87"/>
      <c r="JSV12" s="87"/>
      <c r="JSW12" s="87"/>
      <c r="JSX12" s="87"/>
      <c r="JSY12" s="87"/>
      <c r="JSZ12" s="87"/>
      <c r="JTA12" s="87"/>
      <c r="JTB12" s="87"/>
      <c r="JTC12" s="87"/>
      <c r="JTD12" s="87"/>
      <c r="JTE12" s="87"/>
      <c r="JTF12" s="87"/>
      <c r="JTG12" s="87"/>
      <c r="JTH12" s="87"/>
      <c r="JTI12" s="87"/>
      <c r="JTJ12" s="87"/>
      <c r="JTK12" s="87"/>
      <c r="JTL12" s="87"/>
      <c r="JTM12" s="87"/>
      <c r="JTN12" s="87"/>
      <c r="JTO12" s="87"/>
      <c r="JTP12" s="87"/>
      <c r="JTQ12" s="87"/>
      <c r="JTR12" s="87"/>
      <c r="JTS12" s="87"/>
      <c r="JTT12" s="87"/>
      <c r="JTU12" s="87"/>
      <c r="JTV12" s="87"/>
      <c r="JTW12" s="87"/>
      <c r="JTX12" s="87"/>
      <c r="JTY12" s="87"/>
      <c r="JTZ12" s="87"/>
      <c r="JUA12" s="87"/>
      <c r="JUB12" s="87"/>
      <c r="JUC12" s="87"/>
      <c r="JUD12" s="87"/>
      <c r="JUE12" s="87"/>
      <c r="JUF12" s="87"/>
      <c r="JUG12" s="87"/>
      <c r="JUH12" s="87"/>
      <c r="JUI12" s="87"/>
      <c r="JUJ12" s="87"/>
      <c r="JUK12" s="87"/>
      <c r="JUL12" s="87"/>
      <c r="JUM12" s="87"/>
      <c r="JUN12" s="87"/>
      <c r="JUO12" s="87"/>
      <c r="JUP12" s="87"/>
      <c r="JUQ12" s="87"/>
      <c r="JUR12" s="87"/>
      <c r="JUS12" s="87"/>
      <c r="JUT12" s="87"/>
      <c r="JUU12" s="87"/>
      <c r="JUV12" s="87"/>
      <c r="JUW12" s="87"/>
      <c r="JUX12" s="87"/>
      <c r="JUY12" s="87"/>
      <c r="JUZ12" s="87"/>
      <c r="JVA12" s="87"/>
      <c r="JVB12" s="87"/>
      <c r="JVC12" s="87"/>
      <c r="JVD12" s="87"/>
      <c r="JVE12" s="87"/>
      <c r="JVF12" s="87"/>
      <c r="JVG12" s="87"/>
      <c r="JVH12" s="87"/>
      <c r="JVI12" s="87"/>
      <c r="JVJ12" s="87"/>
      <c r="JVK12" s="87"/>
      <c r="JVL12" s="87"/>
      <c r="JVM12" s="87"/>
      <c r="JVN12" s="87"/>
      <c r="JVO12" s="87"/>
      <c r="JVP12" s="87"/>
      <c r="JVQ12" s="87"/>
      <c r="JVR12" s="87"/>
      <c r="JVS12" s="87"/>
      <c r="JVT12" s="87"/>
      <c r="JVU12" s="87"/>
      <c r="JVV12" s="87"/>
      <c r="JVW12" s="87"/>
      <c r="JVX12" s="87"/>
      <c r="JVY12" s="87"/>
      <c r="JVZ12" s="87"/>
      <c r="JWA12" s="87"/>
      <c r="JWB12" s="87"/>
      <c r="JWC12" s="87"/>
      <c r="JWD12" s="87"/>
      <c r="JWE12" s="87"/>
      <c r="JWF12" s="87"/>
      <c r="JWG12" s="87"/>
      <c r="JWH12" s="87"/>
      <c r="JWI12" s="87"/>
      <c r="JWJ12" s="87"/>
      <c r="JWK12" s="87"/>
      <c r="JWL12" s="87"/>
      <c r="JWM12" s="87"/>
      <c r="JWN12" s="87"/>
      <c r="JWO12" s="87"/>
      <c r="JWP12" s="87"/>
      <c r="JWQ12" s="87"/>
      <c r="JWR12" s="87"/>
      <c r="JWS12" s="87"/>
      <c r="JWT12" s="87"/>
      <c r="JWU12" s="87"/>
      <c r="JWV12" s="87"/>
      <c r="JWW12" s="87"/>
      <c r="JWX12" s="87"/>
      <c r="JWY12" s="87"/>
      <c r="JWZ12" s="87"/>
      <c r="JXA12" s="87"/>
      <c r="JXB12" s="87"/>
      <c r="JXC12" s="87"/>
      <c r="JXD12" s="87"/>
      <c r="JXE12" s="87"/>
      <c r="JXF12" s="87"/>
      <c r="JXG12" s="87"/>
      <c r="JXH12" s="87"/>
      <c r="JXI12" s="87"/>
      <c r="JXJ12" s="87"/>
      <c r="JXK12" s="87"/>
      <c r="JXL12" s="87"/>
      <c r="JXM12" s="87"/>
      <c r="JXN12" s="87"/>
      <c r="JXO12" s="87"/>
      <c r="JXP12" s="87"/>
      <c r="JXQ12" s="87"/>
      <c r="JXR12" s="87"/>
      <c r="JXS12" s="87"/>
      <c r="JXT12" s="87"/>
      <c r="JXU12" s="87"/>
      <c r="JXV12" s="87"/>
      <c r="JXW12" s="87"/>
      <c r="JXX12" s="87"/>
      <c r="JXY12" s="87"/>
      <c r="JXZ12" s="87"/>
      <c r="JYA12" s="87"/>
      <c r="JYB12" s="87"/>
      <c r="JYC12" s="87"/>
      <c r="JYD12" s="87"/>
      <c r="JYE12" s="87"/>
      <c r="JYF12" s="87"/>
      <c r="JYG12" s="87"/>
      <c r="JYH12" s="87"/>
      <c r="JYI12" s="87"/>
      <c r="JYJ12" s="87"/>
      <c r="JYK12" s="87"/>
      <c r="JYL12" s="87"/>
      <c r="JYM12" s="87"/>
      <c r="JYN12" s="87"/>
      <c r="JYO12" s="87"/>
      <c r="JYP12" s="87"/>
      <c r="JYQ12" s="87"/>
      <c r="JYR12" s="87"/>
      <c r="JYS12" s="87"/>
      <c r="JYT12" s="87"/>
      <c r="JYU12" s="87"/>
      <c r="JYV12" s="87"/>
      <c r="JYW12" s="87"/>
      <c r="JYX12" s="87"/>
      <c r="JYY12" s="87"/>
      <c r="JYZ12" s="87"/>
      <c r="JZA12" s="87"/>
      <c r="JZB12" s="87"/>
      <c r="JZC12" s="87"/>
      <c r="JZD12" s="87"/>
      <c r="JZE12" s="87"/>
      <c r="JZF12" s="87"/>
      <c r="JZG12" s="87"/>
      <c r="JZH12" s="87"/>
      <c r="JZI12" s="87"/>
      <c r="JZJ12" s="87"/>
      <c r="JZK12" s="87"/>
      <c r="JZL12" s="87"/>
      <c r="JZM12" s="87"/>
      <c r="JZN12" s="87"/>
      <c r="JZO12" s="87"/>
      <c r="JZP12" s="87"/>
      <c r="JZQ12" s="87"/>
      <c r="JZR12" s="87"/>
      <c r="JZS12" s="87"/>
      <c r="JZT12" s="87"/>
      <c r="JZU12" s="87"/>
      <c r="JZV12" s="87"/>
      <c r="JZW12" s="87"/>
      <c r="JZX12" s="87"/>
      <c r="JZY12" s="87"/>
      <c r="JZZ12" s="87"/>
      <c r="KAA12" s="87"/>
      <c r="KAB12" s="87"/>
      <c r="KAC12" s="87"/>
      <c r="KAD12" s="87"/>
      <c r="KAE12" s="87"/>
      <c r="KAF12" s="87"/>
      <c r="KAG12" s="87"/>
      <c r="KAH12" s="87"/>
      <c r="KAI12" s="87"/>
      <c r="KAJ12" s="87"/>
      <c r="KAK12" s="87"/>
      <c r="KAL12" s="87"/>
      <c r="KAM12" s="87"/>
      <c r="KAN12" s="87"/>
      <c r="KAO12" s="87"/>
      <c r="KAP12" s="87"/>
      <c r="KAQ12" s="87"/>
      <c r="KAR12" s="87"/>
      <c r="KAS12" s="87"/>
      <c r="KAT12" s="87"/>
      <c r="KAU12" s="87"/>
      <c r="KAV12" s="87"/>
      <c r="KAW12" s="87"/>
      <c r="KAX12" s="87"/>
      <c r="KAY12" s="87"/>
      <c r="KAZ12" s="87"/>
      <c r="KBA12" s="87"/>
      <c r="KBB12" s="87"/>
      <c r="KBC12" s="87"/>
      <c r="KBD12" s="87"/>
      <c r="KBE12" s="87"/>
      <c r="KBF12" s="87"/>
      <c r="KBG12" s="87"/>
      <c r="KBH12" s="87"/>
      <c r="KBI12" s="87"/>
      <c r="KBJ12" s="87"/>
      <c r="KBK12" s="87"/>
      <c r="KBL12" s="87"/>
      <c r="KBM12" s="87"/>
      <c r="KBN12" s="87"/>
      <c r="KBO12" s="87"/>
      <c r="KBP12" s="87"/>
      <c r="KBQ12" s="87"/>
      <c r="KBR12" s="87"/>
      <c r="KBS12" s="87"/>
      <c r="KBT12" s="87"/>
      <c r="KBU12" s="87"/>
      <c r="KBV12" s="87"/>
      <c r="KBW12" s="87"/>
      <c r="KBX12" s="87"/>
      <c r="KBY12" s="87"/>
      <c r="KBZ12" s="87"/>
      <c r="KCA12" s="87"/>
      <c r="KCB12" s="87"/>
      <c r="KCC12" s="87"/>
      <c r="KCD12" s="87"/>
      <c r="KCE12" s="87"/>
      <c r="KCF12" s="87"/>
      <c r="KCG12" s="87"/>
      <c r="KCH12" s="87"/>
      <c r="KCI12" s="87"/>
      <c r="KCJ12" s="87"/>
      <c r="KCK12" s="87"/>
      <c r="KCL12" s="87"/>
      <c r="KCM12" s="87"/>
      <c r="KCN12" s="87"/>
      <c r="KCO12" s="87"/>
      <c r="KCP12" s="87"/>
      <c r="KCQ12" s="87"/>
      <c r="KCR12" s="87"/>
      <c r="KCS12" s="87"/>
      <c r="KCT12" s="87"/>
      <c r="KCU12" s="87"/>
      <c r="KCV12" s="87"/>
      <c r="KCW12" s="87"/>
      <c r="KCX12" s="87"/>
      <c r="KCY12" s="87"/>
      <c r="KCZ12" s="87"/>
      <c r="KDA12" s="87"/>
      <c r="KDB12" s="87"/>
      <c r="KDC12" s="87"/>
      <c r="KDD12" s="87"/>
      <c r="KDE12" s="87"/>
      <c r="KDF12" s="87"/>
      <c r="KDG12" s="87"/>
      <c r="KDH12" s="87"/>
      <c r="KDI12" s="87"/>
      <c r="KDJ12" s="87"/>
      <c r="KDK12" s="87"/>
      <c r="KDL12" s="87"/>
      <c r="KDM12" s="87"/>
      <c r="KDN12" s="87"/>
      <c r="KDO12" s="87"/>
      <c r="KDP12" s="87"/>
      <c r="KDQ12" s="87"/>
      <c r="KDR12" s="87"/>
      <c r="KDS12" s="87"/>
      <c r="KDT12" s="87"/>
      <c r="KDU12" s="87"/>
      <c r="KDV12" s="87"/>
      <c r="KDW12" s="87"/>
      <c r="KDX12" s="87"/>
      <c r="KDY12" s="87"/>
      <c r="KDZ12" s="87"/>
      <c r="KEA12" s="87"/>
      <c r="KEB12" s="87"/>
      <c r="KEC12" s="87"/>
      <c r="KED12" s="87"/>
      <c r="KEE12" s="87"/>
      <c r="KEF12" s="87"/>
      <c r="KEG12" s="87"/>
      <c r="KEH12" s="87"/>
      <c r="KEI12" s="87"/>
      <c r="KEJ12" s="87"/>
      <c r="KEK12" s="87"/>
      <c r="KEL12" s="87"/>
      <c r="KEM12" s="87"/>
      <c r="KEN12" s="87"/>
      <c r="KEO12" s="87"/>
      <c r="KEP12" s="87"/>
      <c r="KEQ12" s="87"/>
      <c r="KER12" s="87"/>
      <c r="KES12" s="87"/>
      <c r="KET12" s="87"/>
      <c r="KEU12" s="87"/>
      <c r="KEV12" s="87"/>
      <c r="KEW12" s="87"/>
      <c r="KEX12" s="87"/>
      <c r="KEY12" s="87"/>
      <c r="KEZ12" s="87"/>
      <c r="KFA12" s="87"/>
      <c r="KFB12" s="87"/>
      <c r="KFC12" s="87"/>
      <c r="KFD12" s="87"/>
      <c r="KFE12" s="87"/>
      <c r="KFF12" s="87"/>
      <c r="KFG12" s="87"/>
      <c r="KFH12" s="87"/>
      <c r="KFI12" s="87"/>
      <c r="KFJ12" s="87"/>
      <c r="KFK12" s="87"/>
      <c r="KFL12" s="87"/>
      <c r="KFM12" s="87"/>
      <c r="KFN12" s="87"/>
      <c r="KFO12" s="87"/>
      <c r="KFP12" s="87"/>
      <c r="KFQ12" s="87"/>
      <c r="KFR12" s="87"/>
      <c r="KFS12" s="87"/>
      <c r="KFT12" s="87"/>
      <c r="KFU12" s="87"/>
      <c r="KFV12" s="87"/>
      <c r="KFW12" s="87"/>
      <c r="KFX12" s="87"/>
      <c r="KFY12" s="87"/>
      <c r="KFZ12" s="87"/>
      <c r="KGA12" s="87"/>
      <c r="KGB12" s="87"/>
      <c r="KGC12" s="87"/>
      <c r="KGD12" s="87"/>
      <c r="KGE12" s="87"/>
      <c r="KGF12" s="87"/>
      <c r="KGG12" s="87"/>
      <c r="KGH12" s="87"/>
      <c r="KGI12" s="87"/>
      <c r="KGJ12" s="87"/>
      <c r="KGK12" s="87"/>
      <c r="KGL12" s="87"/>
      <c r="KGM12" s="87"/>
      <c r="KGN12" s="87"/>
      <c r="KGO12" s="87"/>
      <c r="KGP12" s="87"/>
      <c r="KGQ12" s="87"/>
      <c r="KGR12" s="87"/>
      <c r="KGS12" s="87"/>
      <c r="KGT12" s="87"/>
      <c r="KGU12" s="87"/>
      <c r="KGV12" s="87"/>
      <c r="KGW12" s="87"/>
      <c r="KGX12" s="87"/>
      <c r="KGY12" s="87"/>
      <c r="KGZ12" s="87"/>
      <c r="KHA12" s="87"/>
      <c r="KHB12" s="87"/>
      <c r="KHC12" s="87"/>
      <c r="KHD12" s="87"/>
      <c r="KHE12" s="87"/>
      <c r="KHF12" s="87"/>
      <c r="KHG12" s="87"/>
      <c r="KHH12" s="87"/>
      <c r="KHI12" s="87"/>
      <c r="KHJ12" s="87"/>
      <c r="KHK12" s="87"/>
      <c r="KHL12" s="87"/>
      <c r="KHM12" s="87"/>
      <c r="KHN12" s="87"/>
      <c r="KHO12" s="87"/>
      <c r="KHP12" s="87"/>
      <c r="KHQ12" s="87"/>
      <c r="KHR12" s="87"/>
      <c r="KHS12" s="87"/>
      <c r="KHT12" s="87"/>
      <c r="KHU12" s="87"/>
      <c r="KHV12" s="87"/>
      <c r="KHW12" s="87"/>
      <c r="KHX12" s="87"/>
      <c r="KHY12" s="87"/>
      <c r="KHZ12" s="87"/>
      <c r="KIA12" s="87"/>
      <c r="KIB12" s="87"/>
      <c r="KIC12" s="87"/>
      <c r="KID12" s="87"/>
      <c r="KIE12" s="87"/>
      <c r="KIF12" s="87"/>
      <c r="KIG12" s="87"/>
      <c r="KIH12" s="87"/>
      <c r="KII12" s="87"/>
      <c r="KIJ12" s="87"/>
      <c r="KIK12" s="87"/>
      <c r="KIL12" s="87"/>
      <c r="KIM12" s="87"/>
      <c r="KIN12" s="87"/>
      <c r="KIO12" s="87"/>
      <c r="KIP12" s="87"/>
      <c r="KIQ12" s="87"/>
      <c r="KIR12" s="87"/>
      <c r="KIS12" s="87"/>
      <c r="KIT12" s="87"/>
      <c r="KIU12" s="87"/>
      <c r="KIV12" s="87"/>
      <c r="KIW12" s="87"/>
      <c r="KIX12" s="87"/>
      <c r="KIY12" s="87"/>
      <c r="KIZ12" s="87"/>
      <c r="KJA12" s="87"/>
      <c r="KJB12" s="87"/>
      <c r="KJC12" s="87"/>
      <c r="KJD12" s="87"/>
      <c r="KJE12" s="87"/>
      <c r="KJF12" s="87"/>
      <c r="KJG12" s="87"/>
      <c r="KJH12" s="87"/>
      <c r="KJI12" s="87"/>
      <c r="KJJ12" s="87"/>
      <c r="KJK12" s="87"/>
      <c r="KJL12" s="87"/>
      <c r="KJM12" s="87"/>
      <c r="KJN12" s="87"/>
      <c r="KJO12" s="87"/>
      <c r="KJP12" s="87"/>
      <c r="KJQ12" s="87"/>
      <c r="KJR12" s="87"/>
      <c r="KJS12" s="87"/>
      <c r="KJT12" s="87"/>
      <c r="KJU12" s="87"/>
      <c r="KJV12" s="87"/>
      <c r="KJW12" s="87"/>
      <c r="KJX12" s="87"/>
      <c r="KJY12" s="87"/>
      <c r="KJZ12" s="87"/>
      <c r="KKA12" s="87"/>
      <c r="KKB12" s="87"/>
      <c r="KKC12" s="87"/>
      <c r="KKD12" s="87"/>
      <c r="KKE12" s="87"/>
      <c r="KKF12" s="87"/>
      <c r="KKG12" s="87"/>
      <c r="KKH12" s="87"/>
      <c r="KKI12" s="87"/>
      <c r="KKJ12" s="87"/>
      <c r="KKK12" s="87"/>
      <c r="KKL12" s="87"/>
      <c r="KKM12" s="87"/>
      <c r="KKN12" s="87"/>
      <c r="KKO12" s="87"/>
      <c r="KKP12" s="87"/>
      <c r="KKQ12" s="87"/>
      <c r="KKR12" s="87"/>
      <c r="KKS12" s="87"/>
      <c r="KKT12" s="87"/>
      <c r="KKU12" s="87"/>
      <c r="KKV12" s="87"/>
      <c r="KKW12" s="87"/>
      <c r="KKX12" s="87"/>
      <c r="KKY12" s="87"/>
      <c r="KKZ12" s="87"/>
      <c r="KLA12" s="87"/>
      <c r="KLB12" s="87"/>
      <c r="KLC12" s="87"/>
      <c r="KLD12" s="87"/>
      <c r="KLE12" s="87"/>
      <c r="KLF12" s="87"/>
      <c r="KLG12" s="87"/>
      <c r="KLH12" s="87"/>
      <c r="KLI12" s="87"/>
      <c r="KLJ12" s="87"/>
      <c r="KLK12" s="87"/>
      <c r="KLL12" s="87"/>
      <c r="KLM12" s="87"/>
      <c r="KLN12" s="87"/>
      <c r="KLO12" s="87"/>
      <c r="KLP12" s="87"/>
      <c r="KLQ12" s="87"/>
      <c r="KLR12" s="87"/>
      <c r="KLS12" s="87"/>
      <c r="KLT12" s="87"/>
      <c r="KLU12" s="87"/>
      <c r="KLV12" s="87"/>
      <c r="KLW12" s="87"/>
      <c r="KLX12" s="87"/>
      <c r="KLY12" s="87"/>
      <c r="KLZ12" s="87"/>
      <c r="KMA12" s="87"/>
      <c r="KMB12" s="87"/>
      <c r="KMC12" s="87"/>
      <c r="KMD12" s="87"/>
      <c r="KME12" s="87"/>
      <c r="KMF12" s="87"/>
      <c r="KMG12" s="87"/>
      <c r="KMH12" s="87"/>
      <c r="KMI12" s="87"/>
      <c r="KMJ12" s="87"/>
      <c r="KMK12" s="87"/>
      <c r="KML12" s="87"/>
      <c r="KMM12" s="87"/>
      <c r="KMN12" s="87"/>
      <c r="KMO12" s="87"/>
      <c r="KMP12" s="87"/>
      <c r="KMQ12" s="87"/>
      <c r="KMR12" s="87"/>
      <c r="KMS12" s="87"/>
      <c r="KMT12" s="87"/>
      <c r="KMU12" s="87"/>
      <c r="KMV12" s="87"/>
      <c r="KMW12" s="87"/>
      <c r="KMX12" s="87"/>
      <c r="KMY12" s="87"/>
      <c r="KMZ12" s="87"/>
      <c r="KNA12" s="87"/>
      <c r="KNB12" s="87"/>
      <c r="KNC12" s="87"/>
      <c r="KND12" s="87"/>
      <c r="KNE12" s="87"/>
      <c r="KNF12" s="87"/>
      <c r="KNG12" s="87"/>
      <c r="KNH12" s="87"/>
      <c r="KNI12" s="87"/>
      <c r="KNJ12" s="87"/>
      <c r="KNK12" s="87"/>
      <c r="KNL12" s="87"/>
      <c r="KNM12" s="87"/>
      <c r="KNN12" s="87"/>
      <c r="KNO12" s="87"/>
      <c r="KNP12" s="87"/>
      <c r="KNQ12" s="87"/>
      <c r="KNR12" s="87"/>
      <c r="KNS12" s="87"/>
      <c r="KNT12" s="87"/>
      <c r="KNU12" s="87"/>
      <c r="KNV12" s="87"/>
      <c r="KNW12" s="87"/>
      <c r="KNX12" s="87"/>
      <c r="KNY12" s="87"/>
      <c r="KNZ12" s="87"/>
      <c r="KOA12" s="87"/>
      <c r="KOB12" s="87"/>
      <c r="KOC12" s="87"/>
      <c r="KOD12" s="87"/>
      <c r="KOE12" s="87"/>
      <c r="KOF12" s="87"/>
      <c r="KOG12" s="87"/>
      <c r="KOH12" s="87"/>
      <c r="KOI12" s="87"/>
      <c r="KOJ12" s="87"/>
      <c r="KOK12" s="87"/>
      <c r="KOL12" s="87"/>
      <c r="KOM12" s="87"/>
      <c r="KON12" s="87"/>
      <c r="KOO12" s="87"/>
      <c r="KOP12" s="87"/>
      <c r="KOQ12" s="87"/>
      <c r="KOR12" s="87"/>
      <c r="KOS12" s="87"/>
      <c r="KOT12" s="87"/>
      <c r="KOU12" s="87"/>
      <c r="KOV12" s="87"/>
      <c r="KOW12" s="87"/>
      <c r="KOX12" s="87"/>
      <c r="KOY12" s="87"/>
      <c r="KOZ12" s="87"/>
      <c r="KPA12" s="87"/>
      <c r="KPB12" s="87"/>
      <c r="KPC12" s="87"/>
      <c r="KPD12" s="87"/>
      <c r="KPE12" s="87"/>
      <c r="KPF12" s="87"/>
      <c r="KPG12" s="87"/>
      <c r="KPH12" s="87"/>
      <c r="KPI12" s="87"/>
      <c r="KPJ12" s="87"/>
      <c r="KPK12" s="87"/>
      <c r="KPL12" s="87"/>
      <c r="KPM12" s="87"/>
      <c r="KPN12" s="87"/>
      <c r="KPO12" s="87"/>
      <c r="KPP12" s="87"/>
      <c r="KPQ12" s="87"/>
      <c r="KPR12" s="87"/>
      <c r="KPS12" s="87"/>
      <c r="KPT12" s="87"/>
      <c r="KPU12" s="87"/>
      <c r="KPV12" s="87"/>
      <c r="KPW12" s="87"/>
      <c r="KPX12" s="87"/>
      <c r="KPY12" s="87"/>
      <c r="KPZ12" s="87"/>
      <c r="KQA12" s="87"/>
      <c r="KQB12" s="87"/>
      <c r="KQC12" s="87"/>
      <c r="KQD12" s="87"/>
      <c r="KQE12" s="87"/>
      <c r="KQF12" s="87"/>
      <c r="KQG12" s="87"/>
      <c r="KQH12" s="87"/>
      <c r="KQI12" s="87"/>
      <c r="KQJ12" s="87"/>
      <c r="KQK12" s="87"/>
      <c r="KQL12" s="87"/>
      <c r="KQM12" s="87"/>
      <c r="KQN12" s="87"/>
      <c r="KQO12" s="87"/>
      <c r="KQP12" s="87"/>
      <c r="KQQ12" s="87"/>
      <c r="KQR12" s="87"/>
      <c r="KQS12" s="87"/>
      <c r="KQT12" s="87"/>
      <c r="KQU12" s="87"/>
      <c r="KQV12" s="87"/>
      <c r="KQW12" s="87"/>
      <c r="KQX12" s="87"/>
      <c r="KQY12" s="87"/>
      <c r="KQZ12" s="87"/>
      <c r="KRA12" s="87"/>
      <c r="KRB12" s="87"/>
      <c r="KRC12" s="87"/>
      <c r="KRD12" s="87"/>
      <c r="KRE12" s="87"/>
      <c r="KRF12" s="87"/>
      <c r="KRG12" s="87"/>
      <c r="KRH12" s="87"/>
      <c r="KRI12" s="87"/>
      <c r="KRJ12" s="87"/>
      <c r="KRK12" s="87"/>
      <c r="KRL12" s="87"/>
      <c r="KRM12" s="87"/>
      <c r="KRN12" s="87"/>
      <c r="KRO12" s="87"/>
      <c r="KRP12" s="87"/>
      <c r="KRQ12" s="87"/>
      <c r="KRR12" s="87"/>
      <c r="KRS12" s="87"/>
      <c r="KRT12" s="87"/>
      <c r="KRU12" s="87"/>
      <c r="KRV12" s="87"/>
      <c r="KRW12" s="87"/>
      <c r="KRX12" s="87"/>
      <c r="KRY12" s="87"/>
      <c r="KRZ12" s="87"/>
      <c r="KSA12" s="87"/>
      <c r="KSB12" s="87"/>
      <c r="KSC12" s="87"/>
      <c r="KSD12" s="87"/>
      <c r="KSE12" s="87"/>
      <c r="KSF12" s="87"/>
      <c r="KSG12" s="87"/>
      <c r="KSH12" s="87"/>
      <c r="KSI12" s="87"/>
      <c r="KSJ12" s="87"/>
      <c r="KSK12" s="87"/>
      <c r="KSL12" s="87"/>
      <c r="KSM12" s="87"/>
      <c r="KSN12" s="87"/>
      <c r="KSO12" s="87"/>
      <c r="KSP12" s="87"/>
      <c r="KSQ12" s="87"/>
      <c r="KSR12" s="87"/>
      <c r="KSS12" s="87"/>
      <c r="KST12" s="87"/>
      <c r="KSU12" s="87"/>
      <c r="KSV12" s="87"/>
      <c r="KSW12" s="87"/>
      <c r="KSX12" s="87"/>
      <c r="KSY12" s="87"/>
      <c r="KSZ12" s="87"/>
      <c r="KTA12" s="87"/>
      <c r="KTB12" s="87"/>
      <c r="KTC12" s="87"/>
      <c r="KTD12" s="87"/>
      <c r="KTE12" s="87"/>
      <c r="KTF12" s="87"/>
      <c r="KTG12" s="87"/>
      <c r="KTH12" s="87"/>
      <c r="KTI12" s="87"/>
      <c r="KTJ12" s="87"/>
      <c r="KTK12" s="87"/>
      <c r="KTL12" s="87"/>
      <c r="KTM12" s="87"/>
      <c r="KTN12" s="87"/>
      <c r="KTO12" s="87"/>
      <c r="KTP12" s="87"/>
      <c r="KTQ12" s="87"/>
      <c r="KTR12" s="87"/>
      <c r="KTS12" s="87"/>
      <c r="KTT12" s="87"/>
      <c r="KTU12" s="87"/>
      <c r="KTV12" s="87"/>
      <c r="KTW12" s="87"/>
      <c r="KTX12" s="87"/>
      <c r="KTY12" s="87"/>
      <c r="KTZ12" s="87"/>
      <c r="KUA12" s="87"/>
      <c r="KUB12" s="87"/>
      <c r="KUC12" s="87"/>
      <c r="KUD12" s="87"/>
      <c r="KUE12" s="87"/>
      <c r="KUF12" s="87"/>
      <c r="KUG12" s="87"/>
      <c r="KUH12" s="87"/>
      <c r="KUI12" s="87"/>
      <c r="KUJ12" s="87"/>
      <c r="KUK12" s="87"/>
      <c r="KUL12" s="87"/>
      <c r="KUM12" s="87"/>
      <c r="KUN12" s="87"/>
      <c r="KUO12" s="87"/>
      <c r="KUP12" s="87"/>
      <c r="KUQ12" s="87"/>
      <c r="KUR12" s="87"/>
      <c r="KUS12" s="87"/>
      <c r="KUT12" s="87"/>
      <c r="KUU12" s="87"/>
      <c r="KUV12" s="87"/>
      <c r="KUW12" s="87"/>
      <c r="KUX12" s="87"/>
      <c r="KUY12" s="87"/>
      <c r="KUZ12" s="87"/>
      <c r="KVA12" s="87"/>
      <c r="KVB12" s="87"/>
      <c r="KVC12" s="87"/>
      <c r="KVD12" s="87"/>
      <c r="KVE12" s="87"/>
      <c r="KVF12" s="87"/>
      <c r="KVG12" s="87"/>
      <c r="KVH12" s="87"/>
      <c r="KVI12" s="87"/>
      <c r="KVJ12" s="87"/>
      <c r="KVK12" s="87"/>
      <c r="KVL12" s="87"/>
      <c r="KVM12" s="87"/>
      <c r="KVN12" s="87"/>
      <c r="KVO12" s="87"/>
      <c r="KVP12" s="87"/>
      <c r="KVQ12" s="87"/>
      <c r="KVR12" s="87"/>
      <c r="KVS12" s="87"/>
      <c r="KVT12" s="87"/>
      <c r="KVU12" s="87"/>
      <c r="KVV12" s="87"/>
      <c r="KVW12" s="87"/>
      <c r="KVX12" s="87"/>
      <c r="KVY12" s="87"/>
      <c r="KVZ12" s="87"/>
      <c r="KWA12" s="87"/>
      <c r="KWB12" s="87"/>
      <c r="KWC12" s="87"/>
      <c r="KWD12" s="87"/>
      <c r="KWE12" s="87"/>
      <c r="KWF12" s="87"/>
      <c r="KWG12" s="87"/>
      <c r="KWH12" s="87"/>
      <c r="KWI12" s="87"/>
      <c r="KWJ12" s="87"/>
      <c r="KWK12" s="87"/>
      <c r="KWL12" s="87"/>
      <c r="KWM12" s="87"/>
      <c r="KWN12" s="87"/>
      <c r="KWO12" s="87"/>
      <c r="KWP12" s="87"/>
      <c r="KWQ12" s="87"/>
      <c r="KWR12" s="87"/>
      <c r="KWS12" s="87"/>
      <c r="KWT12" s="87"/>
      <c r="KWU12" s="87"/>
      <c r="KWV12" s="87"/>
      <c r="KWW12" s="87"/>
      <c r="KWX12" s="87"/>
      <c r="KWY12" s="87"/>
      <c r="KWZ12" s="87"/>
      <c r="KXA12" s="87"/>
      <c r="KXB12" s="87"/>
      <c r="KXC12" s="87"/>
      <c r="KXD12" s="87"/>
      <c r="KXE12" s="87"/>
      <c r="KXF12" s="87"/>
      <c r="KXG12" s="87"/>
      <c r="KXH12" s="87"/>
      <c r="KXI12" s="87"/>
      <c r="KXJ12" s="87"/>
      <c r="KXK12" s="87"/>
      <c r="KXL12" s="87"/>
      <c r="KXM12" s="87"/>
      <c r="KXN12" s="87"/>
      <c r="KXO12" s="87"/>
      <c r="KXP12" s="87"/>
      <c r="KXQ12" s="87"/>
      <c r="KXR12" s="87"/>
      <c r="KXS12" s="87"/>
      <c r="KXT12" s="87"/>
      <c r="KXU12" s="87"/>
      <c r="KXV12" s="87"/>
      <c r="KXW12" s="87"/>
      <c r="KXX12" s="87"/>
      <c r="KXY12" s="87"/>
      <c r="KXZ12" s="87"/>
      <c r="KYA12" s="87"/>
      <c r="KYB12" s="87"/>
      <c r="KYC12" s="87"/>
      <c r="KYD12" s="87"/>
      <c r="KYE12" s="87"/>
      <c r="KYF12" s="87"/>
      <c r="KYG12" s="87"/>
      <c r="KYH12" s="87"/>
      <c r="KYI12" s="87"/>
      <c r="KYJ12" s="87"/>
      <c r="KYK12" s="87"/>
      <c r="KYL12" s="87"/>
      <c r="KYM12" s="87"/>
      <c r="KYN12" s="87"/>
      <c r="KYO12" s="87"/>
      <c r="KYP12" s="87"/>
      <c r="KYQ12" s="87"/>
      <c r="KYR12" s="87"/>
      <c r="KYS12" s="87"/>
      <c r="KYT12" s="87"/>
      <c r="KYU12" s="87"/>
      <c r="KYV12" s="87"/>
      <c r="KYW12" s="87"/>
      <c r="KYX12" s="87"/>
      <c r="KYY12" s="87"/>
      <c r="KYZ12" s="87"/>
      <c r="KZA12" s="87"/>
      <c r="KZB12" s="87"/>
      <c r="KZC12" s="87"/>
      <c r="KZD12" s="87"/>
      <c r="KZE12" s="87"/>
      <c r="KZF12" s="87"/>
      <c r="KZG12" s="87"/>
      <c r="KZH12" s="87"/>
      <c r="KZI12" s="87"/>
      <c r="KZJ12" s="87"/>
      <c r="KZK12" s="87"/>
      <c r="KZL12" s="87"/>
      <c r="KZM12" s="87"/>
      <c r="KZN12" s="87"/>
      <c r="KZO12" s="87"/>
      <c r="KZP12" s="87"/>
      <c r="KZQ12" s="87"/>
      <c r="KZR12" s="87"/>
      <c r="KZS12" s="87"/>
      <c r="KZT12" s="87"/>
      <c r="KZU12" s="87"/>
      <c r="KZV12" s="87"/>
      <c r="KZW12" s="87"/>
      <c r="KZX12" s="87"/>
      <c r="KZY12" s="87"/>
      <c r="KZZ12" s="87"/>
      <c r="LAA12" s="87"/>
      <c r="LAB12" s="87"/>
      <c r="LAC12" s="87"/>
      <c r="LAD12" s="87"/>
      <c r="LAE12" s="87"/>
      <c r="LAF12" s="87"/>
      <c r="LAG12" s="87"/>
      <c r="LAH12" s="87"/>
      <c r="LAI12" s="87"/>
      <c r="LAJ12" s="87"/>
      <c r="LAK12" s="87"/>
      <c r="LAL12" s="87"/>
      <c r="LAM12" s="87"/>
      <c r="LAN12" s="87"/>
      <c r="LAO12" s="87"/>
      <c r="LAP12" s="87"/>
      <c r="LAQ12" s="87"/>
      <c r="LAR12" s="87"/>
      <c r="LAS12" s="87"/>
      <c r="LAT12" s="87"/>
      <c r="LAU12" s="87"/>
      <c r="LAV12" s="87"/>
      <c r="LAW12" s="87"/>
      <c r="LAX12" s="87"/>
      <c r="LAY12" s="87"/>
      <c r="LAZ12" s="87"/>
      <c r="LBA12" s="87"/>
      <c r="LBB12" s="87"/>
      <c r="LBC12" s="87"/>
      <c r="LBD12" s="87"/>
      <c r="LBE12" s="87"/>
      <c r="LBF12" s="87"/>
      <c r="LBG12" s="87"/>
      <c r="LBH12" s="87"/>
      <c r="LBI12" s="87"/>
      <c r="LBJ12" s="87"/>
      <c r="LBK12" s="87"/>
      <c r="LBL12" s="87"/>
      <c r="LBM12" s="87"/>
      <c r="LBN12" s="87"/>
      <c r="LBO12" s="87"/>
      <c r="LBP12" s="87"/>
      <c r="LBQ12" s="87"/>
      <c r="LBR12" s="87"/>
      <c r="LBS12" s="87"/>
      <c r="LBT12" s="87"/>
      <c r="LBU12" s="87"/>
      <c r="LBV12" s="87"/>
      <c r="LBW12" s="87"/>
      <c r="LBX12" s="87"/>
      <c r="LBY12" s="87"/>
      <c r="LBZ12" s="87"/>
      <c r="LCA12" s="87"/>
      <c r="LCB12" s="87"/>
      <c r="LCC12" s="87"/>
      <c r="LCD12" s="87"/>
      <c r="LCE12" s="87"/>
      <c r="LCF12" s="87"/>
      <c r="LCG12" s="87"/>
      <c r="LCH12" s="87"/>
      <c r="LCI12" s="87"/>
      <c r="LCJ12" s="87"/>
      <c r="LCK12" s="87"/>
      <c r="LCL12" s="87"/>
      <c r="LCM12" s="87"/>
      <c r="LCN12" s="87"/>
      <c r="LCO12" s="87"/>
      <c r="LCP12" s="87"/>
      <c r="LCQ12" s="87"/>
      <c r="LCR12" s="87"/>
      <c r="LCS12" s="87"/>
      <c r="LCT12" s="87"/>
      <c r="LCU12" s="87"/>
      <c r="LCV12" s="87"/>
      <c r="LCW12" s="87"/>
      <c r="LCX12" s="87"/>
      <c r="LCY12" s="87"/>
      <c r="LCZ12" s="87"/>
      <c r="LDA12" s="87"/>
      <c r="LDB12" s="87"/>
      <c r="LDC12" s="87"/>
      <c r="LDD12" s="87"/>
      <c r="LDE12" s="87"/>
      <c r="LDF12" s="87"/>
      <c r="LDG12" s="87"/>
      <c r="LDH12" s="87"/>
      <c r="LDI12" s="87"/>
      <c r="LDJ12" s="87"/>
      <c r="LDK12" s="87"/>
      <c r="LDL12" s="87"/>
      <c r="LDM12" s="87"/>
      <c r="LDN12" s="87"/>
      <c r="LDO12" s="87"/>
      <c r="LDP12" s="87"/>
      <c r="LDQ12" s="87"/>
      <c r="LDR12" s="87"/>
      <c r="LDS12" s="87"/>
      <c r="LDT12" s="87"/>
      <c r="LDU12" s="87"/>
      <c r="LDV12" s="87"/>
      <c r="LDW12" s="87"/>
      <c r="LDX12" s="87"/>
      <c r="LDY12" s="87"/>
      <c r="LDZ12" s="87"/>
      <c r="LEA12" s="87"/>
      <c r="LEB12" s="87"/>
      <c r="LEC12" s="87"/>
      <c r="LED12" s="87"/>
      <c r="LEE12" s="87"/>
      <c r="LEF12" s="87"/>
      <c r="LEG12" s="87"/>
      <c r="LEH12" s="87"/>
      <c r="LEI12" s="87"/>
      <c r="LEJ12" s="87"/>
      <c r="LEK12" s="87"/>
      <c r="LEL12" s="87"/>
      <c r="LEM12" s="87"/>
      <c r="LEN12" s="87"/>
      <c r="LEO12" s="87"/>
      <c r="LEP12" s="87"/>
      <c r="LEQ12" s="87"/>
      <c r="LER12" s="87"/>
      <c r="LES12" s="87"/>
      <c r="LET12" s="87"/>
      <c r="LEU12" s="87"/>
      <c r="LEV12" s="87"/>
      <c r="LEW12" s="87"/>
      <c r="LEX12" s="87"/>
      <c r="LEY12" s="87"/>
      <c r="LEZ12" s="87"/>
      <c r="LFA12" s="87"/>
      <c r="LFB12" s="87"/>
      <c r="LFC12" s="87"/>
      <c r="LFD12" s="87"/>
      <c r="LFE12" s="87"/>
      <c r="LFF12" s="87"/>
      <c r="LFG12" s="87"/>
      <c r="LFH12" s="87"/>
      <c r="LFI12" s="87"/>
      <c r="LFJ12" s="87"/>
      <c r="LFK12" s="87"/>
      <c r="LFL12" s="87"/>
      <c r="LFM12" s="87"/>
      <c r="LFN12" s="87"/>
      <c r="LFO12" s="87"/>
      <c r="LFP12" s="87"/>
      <c r="LFQ12" s="87"/>
      <c r="LFR12" s="87"/>
      <c r="LFS12" s="87"/>
      <c r="LFT12" s="87"/>
      <c r="LFU12" s="87"/>
      <c r="LFV12" s="87"/>
      <c r="LFW12" s="87"/>
      <c r="LFX12" s="87"/>
      <c r="LFY12" s="87"/>
      <c r="LFZ12" s="87"/>
      <c r="LGA12" s="87"/>
      <c r="LGB12" s="87"/>
      <c r="LGC12" s="87"/>
      <c r="LGD12" s="87"/>
      <c r="LGE12" s="87"/>
      <c r="LGF12" s="87"/>
      <c r="LGG12" s="87"/>
      <c r="LGH12" s="87"/>
      <c r="LGI12" s="87"/>
      <c r="LGJ12" s="87"/>
      <c r="LGK12" s="87"/>
      <c r="LGL12" s="87"/>
      <c r="LGM12" s="87"/>
      <c r="LGN12" s="87"/>
      <c r="LGO12" s="87"/>
      <c r="LGP12" s="87"/>
      <c r="LGQ12" s="87"/>
      <c r="LGR12" s="87"/>
      <c r="LGS12" s="87"/>
      <c r="LGT12" s="87"/>
      <c r="LGU12" s="87"/>
      <c r="LGV12" s="87"/>
      <c r="LGW12" s="87"/>
      <c r="LGX12" s="87"/>
      <c r="LGY12" s="87"/>
      <c r="LGZ12" s="87"/>
      <c r="LHA12" s="87"/>
      <c r="LHB12" s="87"/>
      <c r="LHC12" s="87"/>
      <c r="LHD12" s="87"/>
      <c r="LHE12" s="87"/>
      <c r="LHF12" s="87"/>
      <c r="LHG12" s="87"/>
      <c r="LHH12" s="87"/>
      <c r="LHI12" s="87"/>
      <c r="LHJ12" s="87"/>
      <c r="LHK12" s="87"/>
      <c r="LHL12" s="87"/>
      <c r="LHM12" s="87"/>
      <c r="LHN12" s="87"/>
      <c r="LHO12" s="87"/>
      <c r="LHP12" s="87"/>
      <c r="LHQ12" s="87"/>
      <c r="LHR12" s="87"/>
      <c r="LHS12" s="87"/>
      <c r="LHT12" s="87"/>
      <c r="LHU12" s="87"/>
      <c r="LHV12" s="87"/>
      <c r="LHW12" s="87"/>
      <c r="LHX12" s="87"/>
      <c r="LHY12" s="87"/>
      <c r="LHZ12" s="87"/>
      <c r="LIA12" s="87"/>
      <c r="LIB12" s="87"/>
      <c r="LIC12" s="87"/>
      <c r="LID12" s="87"/>
      <c r="LIE12" s="87"/>
      <c r="LIF12" s="87"/>
      <c r="LIG12" s="87"/>
      <c r="LIH12" s="87"/>
      <c r="LII12" s="87"/>
      <c r="LIJ12" s="87"/>
      <c r="LIK12" s="87"/>
      <c r="LIL12" s="87"/>
      <c r="LIM12" s="87"/>
      <c r="LIN12" s="87"/>
      <c r="LIO12" s="87"/>
      <c r="LIP12" s="87"/>
      <c r="LIQ12" s="87"/>
      <c r="LIR12" s="87"/>
      <c r="LIS12" s="87"/>
      <c r="LIT12" s="87"/>
      <c r="LIU12" s="87"/>
      <c r="LIV12" s="87"/>
      <c r="LIW12" s="87"/>
      <c r="LIX12" s="87"/>
      <c r="LIY12" s="87"/>
      <c r="LIZ12" s="87"/>
      <c r="LJA12" s="87"/>
      <c r="LJB12" s="87"/>
      <c r="LJC12" s="87"/>
      <c r="LJD12" s="87"/>
      <c r="LJE12" s="87"/>
      <c r="LJF12" s="87"/>
      <c r="LJG12" s="87"/>
      <c r="LJH12" s="87"/>
      <c r="LJI12" s="87"/>
      <c r="LJJ12" s="87"/>
      <c r="LJK12" s="87"/>
      <c r="LJL12" s="87"/>
      <c r="LJM12" s="87"/>
      <c r="LJN12" s="87"/>
      <c r="LJO12" s="87"/>
      <c r="LJP12" s="87"/>
      <c r="LJQ12" s="87"/>
      <c r="LJR12" s="87"/>
      <c r="LJS12" s="87"/>
      <c r="LJT12" s="87"/>
      <c r="LJU12" s="87"/>
      <c r="LJV12" s="87"/>
      <c r="LJW12" s="87"/>
      <c r="LJX12" s="87"/>
      <c r="LJY12" s="87"/>
      <c r="LJZ12" s="87"/>
      <c r="LKA12" s="87"/>
      <c r="LKB12" s="87"/>
      <c r="LKC12" s="87"/>
      <c r="LKD12" s="87"/>
      <c r="LKE12" s="87"/>
      <c r="LKF12" s="87"/>
      <c r="LKG12" s="87"/>
      <c r="LKH12" s="87"/>
      <c r="LKI12" s="87"/>
      <c r="LKJ12" s="87"/>
      <c r="LKK12" s="87"/>
      <c r="LKL12" s="87"/>
      <c r="LKM12" s="87"/>
      <c r="LKN12" s="87"/>
      <c r="LKO12" s="87"/>
      <c r="LKP12" s="87"/>
      <c r="LKQ12" s="87"/>
      <c r="LKR12" s="87"/>
      <c r="LKS12" s="87"/>
      <c r="LKT12" s="87"/>
      <c r="LKU12" s="87"/>
      <c r="LKV12" s="87"/>
      <c r="LKW12" s="87"/>
      <c r="LKX12" s="87"/>
      <c r="LKY12" s="87"/>
      <c r="LKZ12" s="87"/>
      <c r="LLA12" s="87"/>
      <c r="LLB12" s="87"/>
      <c r="LLC12" s="87"/>
      <c r="LLD12" s="87"/>
      <c r="LLE12" s="87"/>
      <c r="LLF12" s="87"/>
      <c r="LLG12" s="87"/>
      <c r="LLH12" s="87"/>
      <c r="LLI12" s="87"/>
      <c r="LLJ12" s="87"/>
      <c r="LLK12" s="87"/>
      <c r="LLL12" s="87"/>
      <c r="LLM12" s="87"/>
      <c r="LLN12" s="87"/>
      <c r="LLO12" s="87"/>
      <c r="LLP12" s="87"/>
      <c r="LLQ12" s="87"/>
      <c r="LLR12" s="87"/>
      <c r="LLS12" s="87"/>
      <c r="LLT12" s="87"/>
      <c r="LLU12" s="87"/>
      <c r="LLV12" s="87"/>
      <c r="LLW12" s="87"/>
      <c r="LLX12" s="87"/>
      <c r="LLY12" s="87"/>
      <c r="LLZ12" s="87"/>
      <c r="LMA12" s="87"/>
      <c r="LMB12" s="87"/>
      <c r="LMC12" s="87"/>
      <c r="LMD12" s="87"/>
      <c r="LME12" s="87"/>
      <c r="LMF12" s="87"/>
      <c r="LMG12" s="87"/>
      <c r="LMH12" s="87"/>
      <c r="LMI12" s="87"/>
      <c r="LMJ12" s="87"/>
      <c r="LMK12" s="87"/>
      <c r="LML12" s="87"/>
      <c r="LMM12" s="87"/>
      <c r="LMN12" s="87"/>
      <c r="LMO12" s="87"/>
      <c r="LMP12" s="87"/>
      <c r="LMQ12" s="87"/>
      <c r="LMR12" s="87"/>
      <c r="LMS12" s="87"/>
      <c r="LMT12" s="87"/>
      <c r="LMU12" s="87"/>
      <c r="LMV12" s="87"/>
      <c r="LMW12" s="87"/>
      <c r="LMX12" s="87"/>
      <c r="LMY12" s="87"/>
      <c r="LMZ12" s="87"/>
      <c r="LNA12" s="87"/>
      <c r="LNB12" s="87"/>
      <c r="LNC12" s="87"/>
      <c r="LND12" s="87"/>
      <c r="LNE12" s="87"/>
      <c r="LNF12" s="87"/>
      <c r="LNG12" s="87"/>
      <c r="LNH12" s="87"/>
      <c r="LNI12" s="87"/>
      <c r="LNJ12" s="87"/>
      <c r="LNK12" s="87"/>
      <c r="LNL12" s="87"/>
      <c r="LNM12" s="87"/>
      <c r="LNN12" s="87"/>
      <c r="LNO12" s="87"/>
      <c r="LNP12" s="87"/>
      <c r="LNQ12" s="87"/>
      <c r="LNR12" s="87"/>
      <c r="LNS12" s="87"/>
      <c r="LNT12" s="87"/>
      <c r="LNU12" s="87"/>
      <c r="LNV12" s="87"/>
      <c r="LNW12" s="87"/>
      <c r="LNX12" s="87"/>
      <c r="LNY12" s="87"/>
      <c r="LNZ12" s="87"/>
      <c r="LOA12" s="87"/>
      <c r="LOB12" s="87"/>
      <c r="LOC12" s="87"/>
      <c r="LOD12" s="87"/>
      <c r="LOE12" s="87"/>
      <c r="LOF12" s="87"/>
      <c r="LOG12" s="87"/>
      <c r="LOH12" s="87"/>
      <c r="LOI12" s="87"/>
      <c r="LOJ12" s="87"/>
      <c r="LOK12" s="87"/>
      <c r="LOL12" s="87"/>
      <c r="LOM12" s="87"/>
      <c r="LON12" s="87"/>
      <c r="LOO12" s="87"/>
      <c r="LOP12" s="87"/>
      <c r="LOQ12" s="87"/>
      <c r="LOR12" s="87"/>
      <c r="LOS12" s="87"/>
      <c r="LOT12" s="87"/>
      <c r="LOU12" s="87"/>
      <c r="LOV12" s="87"/>
      <c r="LOW12" s="87"/>
      <c r="LOX12" s="87"/>
      <c r="LOY12" s="87"/>
      <c r="LOZ12" s="87"/>
      <c r="LPA12" s="87"/>
      <c r="LPB12" s="87"/>
      <c r="LPC12" s="87"/>
      <c r="LPD12" s="87"/>
      <c r="LPE12" s="87"/>
      <c r="LPF12" s="87"/>
      <c r="LPG12" s="87"/>
      <c r="LPH12" s="87"/>
      <c r="LPI12" s="87"/>
      <c r="LPJ12" s="87"/>
      <c r="LPK12" s="87"/>
      <c r="LPL12" s="87"/>
      <c r="LPM12" s="87"/>
      <c r="LPN12" s="87"/>
      <c r="LPO12" s="87"/>
      <c r="LPP12" s="87"/>
      <c r="LPQ12" s="87"/>
      <c r="LPR12" s="87"/>
      <c r="LPS12" s="87"/>
      <c r="LPT12" s="87"/>
      <c r="LPU12" s="87"/>
      <c r="LPV12" s="87"/>
      <c r="LPW12" s="87"/>
      <c r="LPX12" s="87"/>
      <c r="LPY12" s="87"/>
      <c r="LPZ12" s="87"/>
      <c r="LQA12" s="87"/>
      <c r="LQB12" s="87"/>
      <c r="LQC12" s="87"/>
      <c r="LQD12" s="87"/>
      <c r="LQE12" s="87"/>
      <c r="LQF12" s="87"/>
      <c r="LQG12" s="87"/>
      <c r="LQH12" s="87"/>
      <c r="LQI12" s="87"/>
      <c r="LQJ12" s="87"/>
      <c r="LQK12" s="87"/>
      <c r="LQL12" s="87"/>
      <c r="LQM12" s="87"/>
      <c r="LQN12" s="87"/>
      <c r="LQO12" s="87"/>
      <c r="LQP12" s="87"/>
      <c r="LQQ12" s="87"/>
      <c r="LQR12" s="87"/>
      <c r="LQS12" s="87"/>
      <c r="LQT12" s="87"/>
      <c r="LQU12" s="87"/>
      <c r="LQV12" s="87"/>
      <c r="LQW12" s="87"/>
      <c r="LQX12" s="87"/>
      <c r="LQY12" s="87"/>
      <c r="LQZ12" s="87"/>
      <c r="LRA12" s="87"/>
      <c r="LRB12" s="87"/>
      <c r="LRC12" s="87"/>
      <c r="LRD12" s="87"/>
      <c r="LRE12" s="87"/>
      <c r="LRF12" s="87"/>
      <c r="LRG12" s="87"/>
      <c r="LRH12" s="87"/>
      <c r="LRI12" s="87"/>
      <c r="LRJ12" s="87"/>
      <c r="LRK12" s="87"/>
      <c r="LRL12" s="87"/>
      <c r="LRM12" s="87"/>
      <c r="LRN12" s="87"/>
      <c r="LRO12" s="87"/>
      <c r="LRP12" s="87"/>
      <c r="LRQ12" s="87"/>
      <c r="LRR12" s="87"/>
      <c r="LRS12" s="87"/>
      <c r="LRT12" s="87"/>
      <c r="LRU12" s="87"/>
      <c r="LRV12" s="87"/>
      <c r="LRW12" s="87"/>
      <c r="LRX12" s="87"/>
      <c r="LRY12" s="87"/>
      <c r="LRZ12" s="87"/>
      <c r="LSA12" s="87"/>
      <c r="LSB12" s="87"/>
      <c r="LSC12" s="87"/>
      <c r="LSD12" s="87"/>
      <c r="LSE12" s="87"/>
      <c r="LSF12" s="87"/>
      <c r="LSG12" s="87"/>
      <c r="LSH12" s="87"/>
      <c r="LSI12" s="87"/>
      <c r="LSJ12" s="87"/>
      <c r="LSK12" s="87"/>
      <c r="LSL12" s="87"/>
      <c r="LSM12" s="87"/>
      <c r="LSN12" s="87"/>
      <c r="LSO12" s="87"/>
      <c r="LSP12" s="87"/>
      <c r="LSQ12" s="87"/>
      <c r="LSR12" s="87"/>
      <c r="LSS12" s="87"/>
      <c r="LST12" s="87"/>
      <c r="LSU12" s="87"/>
      <c r="LSV12" s="87"/>
      <c r="LSW12" s="87"/>
      <c r="LSX12" s="87"/>
      <c r="LSY12" s="87"/>
      <c r="LSZ12" s="87"/>
      <c r="LTA12" s="87"/>
      <c r="LTB12" s="87"/>
      <c r="LTC12" s="87"/>
      <c r="LTD12" s="87"/>
      <c r="LTE12" s="87"/>
      <c r="LTF12" s="87"/>
      <c r="LTG12" s="87"/>
      <c r="LTH12" s="87"/>
      <c r="LTI12" s="87"/>
      <c r="LTJ12" s="87"/>
      <c r="LTK12" s="87"/>
      <c r="LTL12" s="87"/>
      <c r="LTM12" s="87"/>
      <c r="LTN12" s="87"/>
      <c r="LTO12" s="87"/>
      <c r="LTP12" s="87"/>
      <c r="LTQ12" s="87"/>
      <c r="LTR12" s="87"/>
      <c r="LTS12" s="87"/>
      <c r="LTT12" s="87"/>
      <c r="LTU12" s="87"/>
      <c r="LTV12" s="87"/>
      <c r="LTW12" s="87"/>
      <c r="LTX12" s="87"/>
      <c r="LTY12" s="87"/>
      <c r="LTZ12" s="87"/>
      <c r="LUA12" s="87"/>
      <c r="LUB12" s="87"/>
      <c r="LUC12" s="87"/>
      <c r="LUD12" s="87"/>
      <c r="LUE12" s="87"/>
      <c r="LUF12" s="87"/>
      <c r="LUG12" s="87"/>
      <c r="LUH12" s="87"/>
      <c r="LUI12" s="87"/>
      <c r="LUJ12" s="87"/>
      <c r="LUK12" s="87"/>
      <c r="LUL12" s="87"/>
      <c r="LUM12" s="87"/>
      <c r="LUN12" s="87"/>
      <c r="LUO12" s="87"/>
      <c r="LUP12" s="87"/>
      <c r="LUQ12" s="87"/>
      <c r="LUR12" s="87"/>
      <c r="LUS12" s="87"/>
      <c r="LUT12" s="87"/>
      <c r="LUU12" s="87"/>
      <c r="LUV12" s="87"/>
      <c r="LUW12" s="87"/>
      <c r="LUX12" s="87"/>
      <c r="LUY12" s="87"/>
      <c r="LUZ12" s="87"/>
      <c r="LVA12" s="87"/>
      <c r="LVB12" s="87"/>
      <c r="LVC12" s="87"/>
      <c r="LVD12" s="87"/>
      <c r="LVE12" s="87"/>
      <c r="LVF12" s="87"/>
      <c r="LVG12" s="87"/>
      <c r="LVH12" s="87"/>
      <c r="LVI12" s="87"/>
      <c r="LVJ12" s="87"/>
      <c r="LVK12" s="87"/>
      <c r="LVL12" s="87"/>
      <c r="LVM12" s="87"/>
      <c r="LVN12" s="87"/>
      <c r="LVO12" s="87"/>
      <c r="LVP12" s="87"/>
      <c r="LVQ12" s="87"/>
      <c r="LVR12" s="87"/>
      <c r="LVS12" s="87"/>
      <c r="LVT12" s="87"/>
      <c r="LVU12" s="87"/>
      <c r="LVV12" s="87"/>
      <c r="LVW12" s="87"/>
      <c r="LVX12" s="87"/>
      <c r="LVY12" s="87"/>
      <c r="LVZ12" s="87"/>
      <c r="LWA12" s="87"/>
      <c r="LWB12" s="87"/>
      <c r="LWC12" s="87"/>
      <c r="LWD12" s="87"/>
      <c r="LWE12" s="87"/>
      <c r="LWF12" s="87"/>
      <c r="LWG12" s="87"/>
      <c r="LWH12" s="87"/>
      <c r="LWI12" s="87"/>
      <c r="LWJ12" s="87"/>
      <c r="LWK12" s="87"/>
      <c r="LWL12" s="87"/>
      <c r="LWM12" s="87"/>
      <c r="LWN12" s="87"/>
      <c r="LWO12" s="87"/>
      <c r="LWP12" s="87"/>
      <c r="LWQ12" s="87"/>
      <c r="LWR12" s="87"/>
      <c r="LWS12" s="87"/>
      <c r="LWT12" s="87"/>
      <c r="LWU12" s="87"/>
      <c r="LWV12" s="87"/>
      <c r="LWW12" s="87"/>
      <c r="LWX12" s="87"/>
      <c r="LWY12" s="87"/>
      <c r="LWZ12" s="87"/>
      <c r="LXA12" s="87"/>
      <c r="LXB12" s="87"/>
      <c r="LXC12" s="87"/>
      <c r="LXD12" s="87"/>
      <c r="LXE12" s="87"/>
      <c r="LXF12" s="87"/>
      <c r="LXG12" s="87"/>
      <c r="LXH12" s="87"/>
      <c r="LXI12" s="87"/>
      <c r="LXJ12" s="87"/>
      <c r="LXK12" s="87"/>
      <c r="LXL12" s="87"/>
      <c r="LXM12" s="87"/>
      <c r="LXN12" s="87"/>
      <c r="LXO12" s="87"/>
      <c r="LXP12" s="87"/>
      <c r="LXQ12" s="87"/>
      <c r="LXR12" s="87"/>
      <c r="LXS12" s="87"/>
      <c r="LXT12" s="87"/>
      <c r="LXU12" s="87"/>
      <c r="LXV12" s="87"/>
      <c r="LXW12" s="87"/>
      <c r="LXX12" s="87"/>
      <c r="LXY12" s="87"/>
      <c r="LXZ12" s="87"/>
      <c r="LYA12" s="87"/>
      <c r="LYB12" s="87"/>
      <c r="LYC12" s="87"/>
      <c r="LYD12" s="87"/>
      <c r="LYE12" s="87"/>
      <c r="LYF12" s="87"/>
      <c r="LYG12" s="87"/>
      <c r="LYH12" s="87"/>
      <c r="LYI12" s="87"/>
      <c r="LYJ12" s="87"/>
      <c r="LYK12" s="87"/>
      <c r="LYL12" s="87"/>
      <c r="LYM12" s="87"/>
      <c r="LYN12" s="87"/>
      <c r="LYO12" s="87"/>
      <c r="LYP12" s="87"/>
      <c r="LYQ12" s="87"/>
      <c r="LYR12" s="87"/>
      <c r="LYS12" s="87"/>
      <c r="LYT12" s="87"/>
      <c r="LYU12" s="87"/>
      <c r="LYV12" s="87"/>
      <c r="LYW12" s="87"/>
      <c r="LYX12" s="87"/>
      <c r="LYY12" s="87"/>
      <c r="LYZ12" s="87"/>
      <c r="LZA12" s="87"/>
      <c r="LZB12" s="87"/>
      <c r="LZC12" s="87"/>
      <c r="LZD12" s="87"/>
      <c r="LZE12" s="87"/>
      <c r="LZF12" s="87"/>
      <c r="LZG12" s="87"/>
      <c r="LZH12" s="87"/>
      <c r="LZI12" s="87"/>
      <c r="LZJ12" s="87"/>
      <c r="LZK12" s="87"/>
      <c r="LZL12" s="87"/>
      <c r="LZM12" s="87"/>
      <c r="LZN12" s="87"/>
      <c r="LZO12" s="87"/>
      <c r="LZP12" s="87"/>
      <c r="LZQ12" s="87"/>
      <c r="LZR12" s="87"/>
      <c r="LZS12" s="87"/>
      <c r="LZT12" s="87"/>
      <c r="LZU12" s="87"/>
      <c r="LZV12" s="87"/>
      <c r="LZW12" s="87"/>
      <c r="LZX12" s="87"/>
      <c r="LZY12" s="87"/>
      <c r="LZZ12" s="87"/>
      <c r="MAA12" s="87"/>
      <c r="MAB12" s="87"/>
      <c r="MAC12" s="87"/>
      <c r="MAD12" s="87"/>
      <c r="MAE12" s="87"/>
      <c r="MAF12" s="87"/>
      <c r="MAG12" s="87"/>
      <c r="MAH12" s="87"/>
      <c r="MAI12" s="87"/>
      <c r="MAJ12" s="87"/>
      <c r="MAK12" s="87"/>
      <c r="MAL12" s="87"/>
      <c r="MAM12" s="87"/>
      <c r="MAN12" s="87"/>
      <c r="MAO12" s="87"/>
      <c r="MAP12" s="87"/>
      <c r="MAQ12" s="87"/>
      <c r="MAR12" s="87"/>
      <c r="MAS12" s="87"/>
      <c r="MAT12" s="87"/>
      <c r="MAU12" s="87"/>
      <c r="MAV12" s="87"/>
      <c r="MAW12" s="87"/>
      <c r="MAX12" s="87"/>
      <c r="MAY12" s="87"/>
      <c r="MAZ12" s="87"/>
      <c r="MBA12" s="87"/>
      <c r="MBB12" s="87"/>
      <c r="MBC12" s="87"/>
      <c r="MBD12" s="87"/>
      <c r="MBE12" s="87"/>
      <c r="MBF12" s="87"/>
      <c r="MBG12" s="87"/>
      <c r="MBH12" s="87"/>
      <c r="MBI12" s="87"/>
      <c r="MBJ12" s="87"/>
      <c r="MBK12" s="87"/>
      <c r="MBL12" s="87"/>
      <c r="MBM12" s="87"/>
      <c r="MBN12" s="87"/>
      <c r="MBO12" s="87"/>
      <c r="MBP12" s="87"/>
      <c r="MBQ12" s="87"/>
      <c r="MBR12" s="87"/>
      <c r="MBS12" s="87"/>
      <c r="MBT12" s="87"/>
      <c r="MBU12" s="87"/>
      <c r="MBV12" s="87"/>
      <c r="MBW12" s="87"/>
      <c r="MBX12" s="87"/>
      <c r="MBY12" s="87"/>
      <c r="MBZ12" s="87"/>
      <c r="MCA12" s="87"/>
      <c r="MCB12" s="87"/>
      <c r="MCC12" s="87"/>
      <c r="MCD12" s="87"/>
      <c r="MCE12" s="87"/>
      <c r="MCF12" s="87"/>
      <c r="MCG12" s="87"/>
      <c r="MCH12" s="87"/>
      <c r="MCI12" s="87"/>
      <c r="MCJ12" s="87"/>
      <c r="MCK12" s="87"/>
      <c r="MCL12" s="87"/>
      <c r="MCM12" s="87"/>
      <c r="MCN12" s="87"/>
      <c r="MCO12" s="87"/>
      <c r="MCP12" s="87"/>
      <c r="MCQ12" s="87"/>
      <c r="MCR12" s="87"/>
      <c r="MCS12" s="87"/>
      <c r="MCT12" s="87"/>
      <c r="MCU12" s="87"/>
      <c r="MCV12" s="87"/>
      <c r="MCW12" s="87"/>
      <c r="MCX12" s="87"/>
      <c r="MCY12" s="87"/>
      <c r="MCZ12" s="87"/>
      <c r="MDA12" s="87"/>
      <c r="MDB12" s="87"/>
      <c r="MDC12" s="87"/>
      <c r="MDD12" s="87"/>
      <c r="MDE12" s="87"/>
      <c r="MDF12" s="87"/>
      <c r="MDG12" s="87"/>
      <c r="MDH12" s="87"/>
      <c r="MDI12" s="87"/>
      <c r="MDJ12" s="87"/>
      <c r="MDK12" s="87"/>
      <c r="MDL12" s="87"/>
      <c r="MDM12" s="87"/>
      <c r="MDN12" s="87"/>
      <c r="MDO12" s="87"/>
      <c r="MDP12" s="87"/>
      <c r="MDQ12" s="87"/>
      <c r="MDR12" s="87"/>
      <c r="MDS12" s="87"/>
      <c r="MDT12" s="87"/>
      <c r="MDU12" s="87"/>
      <c r="MDV12" s="87"/>
      <c r="MDW12" s="87"/>
      <c r="MDX12" s="87"/>
      <c r="MDY12" s="87"/>
      <c r="MDZ12" s="87"/>
      <c r="MEA12" s="87"/>
      <c r="MEB12" s="87"/>
      <c r="MEC12" s="87"/>
      <c r="MED12" s="87"/>
      <c r="MEE12" s="87"/>
      <c r="MEF12" s="87"/>
      <c r="MEG12" s="87"/>
      <c r="MEH12" s="87"/>
      <c r="MEI12" s="87"/>
      <c r="MEJ12" s="87"/>
      <c r="MEK12" s="87"/>
      <c r="MEL12" s="87"/>
      <c r="MEM12" s="87"/>
      <c r="MEN12" s="87"/>
      <c r="MEO12" s="87"/>
      <c r="MEP12" s="87"/>
      <c r="MEQ12" s="87"/>
      <c r="MER12" s="87"/>
      <c r="MES12" s="87"/>
      <c r="MET12" s="87"/>
      <c r="MEU12" s="87"/>
      <c r="MEV12" s="87"/>
      <c r="MEW12" s="87"/>
      <c r="MEX12" s="87"/>
      <c r="MEY12" s="87"/>
      <c r="MEZ12" s="87"/>
      <c r="MFA12" s="87"/>
      <c r="MFB12" s="87"/>
      <c r="MFC12" s="87"/>
      <c r="MFD12" s="87"/>
      <c r="MFE12" s="87"/>
      <c r="MFF12" s="87"/>
      <c r="MFG12" s="87"/>
      <c r="MFH12" s="87"/>
      <c r="MFI12" s="87"/>
      <c r="MFJ12" s="87"/>
      <c r="MFK12" s="87"/>
      <c r="MFL12" s="87"/>
      <c r="MFM12" s="87"/>
      <c r="MFN12" s="87"/>
      <c r="MFO12" s="87"/>
      <c r="MFP12" s="87"/>
      <c r="MFQ12" s="87"/>
      <c r="MFR12" s="87"/>
      <c r="MFS12" s="87"/>
      <c r="MFT12" s="87"/>
      <c r="MFU12" s="87"/>
      <c r="MFV12" s="87"/>
      <c r="MFW12" s="87"/>
      <c r="MFX12" s="87"/>
      <c r="MFY12" s="87"/>
      <c r="MFZ12" s="87"/>
      <c r="MGA12" s="87"/>
      <c r="MGB12" s="87"/>
      <c r="MGC12" s="87"/>
      <c r="MGD12" s="87"/>
      <c r="MGE12" s="87"/>
      <c r="MGF12" s="87"/>
      <c r="MGG12" s="87"/>
      <c r="MGH12" s="87"/>
      <c r="MGI12" s="87"/>
      <c r="MGJ12" s="87"/>
      <c r="MGK12" s="87"/>
      <c r="MGL12" s="87"/>
      <c r="MGM12" s="87"/>
      <c r="MGN12" s="87"/>
      <c r="MGO12" s="87"/>
      <c r="MGP12" s="87"/>
      <c r="MGQ12" s="87"/>
      <c r="MGR12" s="87"/>
      <c r="MGS12" s="87"/>
      <c r="MGT12" s="87"/>
      <c r="MGU12" s="87"/>
      <c r="MGV12" s="87"/>
      <c r="MGW12" s="87"/>
      <c r="MGX12" s="87"/>
      <c r="MGY12" s="87"/>
      <c r="MGZ12" s="87"/>
      <c r="MHA12" s="87"/>
      <c r="MHB12" s="87"/>
      <c r="MHC12" s="87"/>
      <c r="MHD12" s="87"/>
      <c r="MHE12" s="87"/>
      <c r="MHF12" s="87"/>
      <c r="MHG12" s="87"/>
      <c r="MHH12" s="87"/>
      <c r="MHI12" s="87"/>
      <c r="MHJ12" s="87"/>
      <c r="MHK12" s="87"/>
      <c r="MHL12" s="87"/>
      <c r="MHM12" s="87"/>
      <c r="MHN12" s="87"/>
      <c r="MHO12" s="87"/>
      <c r="MHP12" s="87"/>
      <c r="MHQ12" s="87"/>
      <c r="MHR12" s="87"/>
      <c r="MHS12" s="87"/>
      <c r="MHT12" s="87"/>
      <c r="MHU12" s="87"/>
      <c r="MHV12" s="87"/>
      <c r="MHW12" s="87"/>
      <c r="MHX12" s="87"/>
      <c r="MHY12" s="87"/>
      <c r="MHZ12" s="87"/>
      <c r="MIA12" s="87"/>
      <c r="MIB12" s="87"/>
      <c r="MIC12" s="87"/>
      <c r="MID12" s="87"/>
      <c r="MIE12" s="87"/>
      <c r="MIF12" s="87"/>
      <c r="MIG12" s="87"/>
      <c r="MIH12" s="87"/>
      <c r="MII12" s="87"/>
      <c r="MIJ12" s="87"/>
      <c r="MIK12" s="87"/>
      <c r="MIL12" s="87"/>
      <c r="MIM12" s="87"/>
      <c r="MIN12" s="87"/>
      <c r="MIO12" s="87"/>
      <c r="MIP12" s="87"/>
      <c r="MIQ12" s="87"/>
      <c r="MIR12" s="87"/>
      <c r="MIS12" s="87"/>
      <c r="MIT12" s="87"/>
      <c r="MIU12" s="87"/>
      <c r="MIV12" s="87"/>
      <c r="MIW12" s="87"/>
      <c r="MIX12" s="87"/>
      <c r="MIY12" s="87"/>
      <c r="MIZ12" s="87"/>
      <c r="MJA12" s="87"/>
      <c r="MJB12" s="87"/>
      <c r="MJC12" s="87"/>
      <c r="MJD12" s="87"/>
      <c r="MJE12" s="87"/>
      <c r="MJF12" s="87"/>
      <c r="MJG12" s="87"/>
      <c r="MJH12" s="87"/>
      <c r="MJI12" s="87"/>
      <c r="MJJ12" s="87"/>
      <c r="MJK12" s="87"/>
      <c r="MJL12" s="87"/>
      <c r="MJM12" s="87"/>
      <c r="MJN12" s="87"/>
      <c r="MJO12" s="87"/>
      <c r="MJP12" s="87"/>
      <c r="MJQ12" s="87"/>
      <c r="MJR12" s="87"/>
      <c r="MJS12" s="87"/>
      <c r="MJT12" s="87"/>
      <c r="MJU12" s="87"/>
      <c r="MJV12" s="87"/>
      <c r="MJW12" s="87"/>
      <c r="MJX12" s="87"/>
      <c r="MJY12" s="87"/>
      <c r="MJZ12" s="87"/>
      <c r="MKA12" s="87"/>
      <c r="MKB12" s="87"/>
      <c r="MKC12" s="87"/>
      <c r="MKD12" s="87"/>
      <c r="MKE12" s="87"/>
      <c r="MKF12" s="87"/>
      <c r="MKG12" s="87"/>
      <c r="MKH12" s="87"/>
      <c r="MKI12" s="87"/>
      <c r="MKJ12" s="87"/>
      <c r="MKK12" s="87"/>
      <c r="MKL12" s="87"/>
      <c r="MKM12" s="87"/>
      <c r="MKN12" s="87"/>
      <c r="MKO12" s="87"/>
      <c r="MKP12" s="87"/>
      <c r="MKQ12" s="87"/>
      <c r="MKR12" s="87"/>
      <c r="MKS12" s="87"/>
      <c r="MKT12" s="87"/>
      <c r="MKU12" s="87"/>
      <c r="MKV12" s="87"/>
      <c r="MKW12" s="87"/>
      <c r="MKX12" s="87"/>
      <c r="MKY12" s="87"/>
      <c r="MKZ12" s="87"/>
      <c r="MLA12" s="87"/>
      <c r="MLB12" s="87"/>
      <c r="MLC12" s="87"/>
      <c r="MLD12" s="87"/>
      <c r="MLE12" s="87"/>
      <c r="MLF12" s="87"/>
      <c r="MLG12" s="87"/>
      <c r="MLH12" s="87"/>
      <c r="MLI12" s="87"/>
      <c r="MLJ12" s="87"/>
      <c r="MLK12" s="87"/>
      <c r="MLL12" s="87"/>
      <c r="MLM12" s="87"/>
      <c r="MLN12" s="87"/>
      <c r="MLO12" s="87"/>
      <c r="MLP12" s="87"/>
      <c r="MLQ12" s="87"/>
      <c r="MLR12" s="87"/>
      <c r="MLS12" s="87"/>
      <c r="MLT12" s="87"/>
      <c r="MLU12" s="87"/>
      <c r="MLV12" s="87"/>
      <c r="MLW12" s="87"/>
      <c r="MLX12" s="87"/>
      <c r="MLY12" s="87"/>
      <c r="MLZ12" s="87"/>
      <c r="MMA12" s="87"/>
      <c r="MMB12" s="87"/>
      <c r="MMC12" s="87"/>
      <c r="MMD12" s="87"/>
      <c r="MME12" s="87"/>
      <c r="MMF12" s="87"/>
      <c r="MMG12" s="87"/>
      <c r="MMH12" s="87"/>
      <c r="MMI12" s="87"/>
      <c r="MMJ12" s="87"/>
      <c r="MMK12" s="87"/>
      <c r="MML12" s="87"/>
      <c r="MMM12" s="87"/>
      <c r="MMN12" s="87"/>
      <c r="MMO12" s="87"/>
      <c r="MMP12" s="87"/>
      <c r="MMQ12" s="87"/>
      <c r="MMR12" s="87"/>
      <c r="MMS12" s="87"/>
      <c r="MMT12" s="87"/>
      <c r="MMU12" s="87"/>
      <c r="MMV12" s="87"/>
      <c r="MMW12" s="87"/>
      <c r="MMX12" s="87"/>
      <c r="MMY12" s="87"/>
      <c r="MMZ12" s="87"/>
      <c r="MNA12" s="87"/>
      <c r="MNB12" s="87"/>
      <c r="MNC12" s="87"/>
      <c r="MND12" s="87"/>
      <c r="MNE12" s="87"/>
      <c r="MNF12" s="87"/>
      <c r="MNG12" s="87"/>
      <c r="MNH12" s="87"/>
      <c r="MNI12" s="87"/>
      <c r="MNJ12" s="87"/>
      <c r="MNK12" s="87"/>
      <c r="MNL12" s="87"/>
      <c r="MNM12" s="87"/>
      <c r="MNN12" s="87"/>
      <c r="MNO12" s="87"/>
      <c r="MNP12" s="87"/>
      <c r="MNQ12" s="87"/>
      <c r="MNR12" s="87"/>
      <c r="MNS12" s="87"/>
      <c r="MNT12" s="87"/>
      <c r="MNU12" s="87"/>
      <c r="MNV12" s="87"/>
      <c r="MNW12" s="87"/>
      <c r="MNX12" s="87"/>
      <c r="MNY12" s="87"/>
      <c r="MNZ12" s="87"/>
      <c r="MOA12" s="87"/>
      <c r="MOB12" s="87"/>
      <c r="MOC12" s="87"/>
      <c r="MOD12" s="87"/>
      <c r="MOE12" s="87"/>
      <c r="MOF12" s="87"/>
      <c r="MOG12" s="87"/>
      <c r="MOH12" s="87"/>
      <c r="MOI12" s="87"/>
      <c r="MOJ12" s="87"/>
      <c r="MOK12" s="87"/>
      <c r="MOL12" s="87"/>
      <c r="MOM12" s="87"/>
      <c r="MON12" s="87"/>
      <c r="MOO12" s="87"/>
      <c r="MOP12" s="87"/>
      <c r="MOQ12" s="87"/>
      <c r="MOR12" s="87"/>
      <c r="MOS12" s="87"/>
      <c r="MOT12" s="87"/>
      <c r="MOU12" s="87"/>
      <c r="MOV12" s="87"/>
      <c r="MOW12" s="87"/>
      <c r="MOX12" s="87"/>
      <c r="MOY12" s="87"/>
      <c r="MOZ12" s="87"/>
      <c r="MPA12" s="87"/>
      <c r="MPB12" s="87"/>
      <c r="MPC12" s="87"/>
      <c r="MPD12" s="87"/>
      <c r="MPE12" s="87"/>
      <c r="MPF12" s="87"/>
      <c r="MPG12" s="87"/>
      <c r="MPH12" s="87"/>
      <c r="MPI12" s="87"/>
      <c r="MPJ12" s="87"/>
      <c r="MPK12" s="87"/>
      <c r="MPL12" s="87"/>
      <c r="MPM12" s="87"/>
      <c r="MPN12" s="87"/>
      <c r="MPO12" s="87"/>
      <c r="MPP12" s="87"/>
      <c r="MPQ12" s="87"/>
      <c r="MPR12" s="87"/>
      <c r="MPS12" s="87"/>
      <c r="MPT12" s="87"/>
      <c r="MPU12" s="87"/>
      <c r="MPV12" s="87"/>
      <c r="MPW12" s="87"/>
      <c r="MPX12" s="87"/>
      <c r="MPY12" s="87"/>
      <c r="MPZ12" s="87"/>
      <c r="MQA12" s="87"/>
      <c r="MQB12" s="87"/>
      <c r="MQC12" s="87"/>
      <c r="MQD12" s="87"/>
      <c r="MQE12" s="87"/>
      <c r="MQF12" s="87"/>
      <c r="MQG12" s="87"/>
      <c r="MQH12" s="87"/>
      <c r="MQI12" s="87"/>
      <c r="MQJ12" s="87"/>
      <c r="MQK12" s="87"/>
      <c r="MQL12" s="87"/>
      <c r="MQM12" s="87"/>
      <c r="MQN12" s="87"/>
      <c r="MQO12" s="87"/>
      <c r="MQP12" s="87"/>
      <c r="MQQ12" s="87"/>
      <c r="MQR12" s="87"/>
      <c r="MQS12" s="87"/>
      <c r="MQT12" s="87"/>
      <c r="MQU12" s="87"/>
      <c r="MQV12" s="87"/>
      <c r="MQW12" s="87"/>
      <c r="MQX12" s="87"/>
      <c r="MQY12" s="87"/>
      <c r="MQZ12" s="87"/>
      <c r="MRA12" s="87"/>
      <c r="MRB12" s="87"/>
      <c r="MRC12" s="87"/>
      <c r="MRD12" s="87"/>
      <c r="MRE12" s="87"/>
      <c r="MRF12" s="87"/>
      <c r="MRG12" s="87"/>
      <c r="MRH12" s="87"/>
      <c r="MRI12" s="87"/>
      <c r="MRJ12" s="87"/>
      <c r="MRK12" s="87"/>
      <c r="MRL12" s="87"/>
      <c r="MRM12" s="87"/>
      <c r="MRN12" s="87"/>
      <c r="MRO12" s="87"/>
      <c r="MRP12" s="87"/>
      <c r="MRQ12" s="87"/>
      <c r="MRR12" s="87"/>
      <c r="MRS12" s="87"/>
      <c r="MRT12" s="87"/>
      <c r="MRU12" s="87"/>
      <c r="MRV12" s="87"/>
      <c r="MRW12" s="87"/>
      <c r="MRX12" s="87"/>
      <c r="MRY12" s="87"/>
      <c r="MRZ12" s="87"/>
      <c r="MSA12" s="87"/>
      <c r="MSB12" s="87"/>
      <c r="MSC12" s="87"/>
      <c r="MSD12" s="87"/>
      <c r="MSE12" s="87"/>
      <c r="MSF12" s="87"/>
      <c r="MSG12" s="87"/>
      <c r="MSH12" s="87"/>
      <c r="MSI12" s="87"/>
      <c r="MSJ12" s="87"/>
      <c r="MSK12" s="87"/>
      <c r="MSL12" s="87"/>
      <c r="MSM12" s="87"/>
      <c r="MSN12" s="87"/>
      <c r="MSO12" s="87"/>
      <c r="MSP12" s="87"/>
      <c r="MSQ12" s="87"/>
      <c r="MSR12" s="87"/>
      <c r="MSS12" s="87"/>
      <c r="MST12" s="87"/>
      <c r="MSU12" s="87"/>
      <c r="MSV12" s="87"/>
      <c r="MSW12" s="87"/>
      <c r="MSX12" s="87"/>
      <c r="MSY12" s="87"/>
      <c r="MSZ12" s="87"/>
      <c r="MTA12" s="87"/>
      <c r="MTB12" s="87"/>
      <c r="MTC12" s="87"/>
      <c r="MTD12" s="87"/>
      <c r="MTE12" s="87"/>
      <c r="MTF12" s="87"/>
      <c r="MTG12" s="87"/>
      <c r="MTH12" s="87"/>
      <c r="MTI12" s="87"/>
      <c r="MTJ12" s="87"/>
      <c r="MTK12" s="87"/>
      <c r="MTL12" s="87"/>
      <c r="MTM12" s="87"/>
      <c r="MTN12" s="87"/>
      <c r="MTO12" s="87"/>
      <c r="MTP12" s="87"/>
      <c r="MTQ12" s="87"/>
      <c r="MTR12" s="87"/>
      <c r="MTS12" s="87"/>
      <c r="MTT12" s="87"/>
      <c r="MTU12" s="87"/>
      <c r="MTV12" s="87"/>
      <c r="MTW12" s="87"/>
      <c r="MTX12" s="87"/>
      <c r="MTY12" s="87"/>
      <c r="MTZ12" s="87"/>
      <c r="MUA12" s="87"/>
      <c r="MUB12" s="87"/>
      <c r="MUC12" s="87"/>
      <c r="MUD12" s="87"/>
      <c r="MUE12" s="87"/>
      <c r="MUF12" s="87"/>
      <c r="MUG12" s="87"/>
      <c r="MUH12" s="87"/>
      <c r="MUI12" s="87"/>
      <c r="MUJ12" s="87"/>
      <c r="MUK12" s="87"/>
      <c r="MUL12" s="87"/>
      <c r="MUM12" s="87"/>
      <c r="MUN12" s="87"/>
      <c r="MUO12" s="87"/>
      <c r="MUP12" s="87"/>
      <c r="MUQ12" s="87"/>
      <c r="MUR12" s="87"/>
      <c r="MUS12" s="87"/>
      <c r="MUT12" s="87"/>
      <c r="MUU12" s="87"/>
      <c r="MUV12" s="87"/>
      <c r="MUW12" s="87"/>
      <c r="MUX12" s="87"/>
      <c r="MUY12" s="87"/>
      <c r="MUZ12" s="87"/>
      <c r="MVA12" s="87"/>
      <c r="MVB12" s="87"/>
      <c r="MVC12" s="87"/>
      <c r="MVD12" s="87"/>
      <c r="MVE12" s="87"/>
      <c r="MVF12" s="87"/>
      <c r="MVG12" s="87"/>
      <c r="MVH12" s="87"/>
      <c r="MVI12" s="87"/>
      <c r="MVJ12" s="87"/>
      <c r="MVK12" s="87"/>
      <c r="MVL12" s="87"/>
      <c r="MVM12" s="87"/>
      <c r="MVN12" s="87"/>
      <c r="MVO12" s="87"/>
      <c r="MVP12" s="87"/>
      <c r="MVQ12" s="87"/>
      <c r="MVR12" s="87"/>
      <c r="MVS12" s="87"/>
      <c r="MVT12" s="87"/>
      <c r="MVU12" s="87"/>
      <c r="MVV12" s="87"/>
      <c r="MVW12" s="87"/>
      <c r="MVX12" s="87"/>
      <c r="MVY12" s="87"/>
      <c r="MVZ12" s="87"/>
      <c r="MWA12" s="87"/>
      <c r="MWB12" s="87"/>
      <c r="MWC12" s="87"/>
      <c r="MWD12" s="87"/>
      <c r="MWE12" s="87"/>
      <c r="MWF12" s="87"/>
      <c r="MWG12" s="87"/>
      <c r="MWH12" s="87"/>
      <c r="MWI12" s="87"/>
      <c r="MWJ12" s="87"/>
      <c r="MWK12" s="87"/>
      <c r="MWL12" s="87"/>
      <c r="MWM12" s="87"/>
      <c r="MWN12" s="87"/>
      <c r="MWO12" s="87"/>
      <c r="MWP12" s="87"/>
      <c r="MWQ12" s="87"/>
      <c r="MWR12" s="87"/>
      <c r="MWS12" s="87"/>
      <c r="MWT12" s="87"/>
      <c r="MWU12" s="87"/>
      <c r="MWV12" s="87"/>
      <c r="MWW12" s="87"/>
      <c r="MWX12" s="87"/>
      <c r="MWY12" s="87"/>
      <c r="MWZ12" s="87"/>
      <c r="MXA12" s="87"/>
      <c r="MXB12" s="87"/>
      <c r="MXC12" s="87"/>
      <c r="MXD12" s="87"/>
      <c r="MXE12" s="87"/>
      <c r="MXF12" s="87"/>
      <c r="MXG12" s="87"/>
      <c r="MXH12" s="87"/>
      <c r="MXI12" s="87"/>
      <c r="MXJ12" s="87"/>
      <c r="MXK12" s="87"/>
      <c r="MXL12" s="87"/>
      <c r="MXM12" s="87"/>
      <c r="MXN12" s="87"/>
      <c r="MXO12" s="87"/>
      <c r="MXP12" s="87"/>
      <c r="MXQ12" s="87"/>
      <c r="MXR12" s="87"/>
      <c r="MXS12" s="87"/>
      <c r="MXT12" s="87"/>
      <c r="MXU12" s="87"/>
      <c r="MXV12" s="87"/>
      <c r="MXW12" s="87"/>
      <c r="MXX12" s="87"/>
      <c r="MXY12" s="87"/>
      <c r="MXZ12" s="87"/>
      <c r="MYA12" s="87"/>
      <c r="MYB12" s="87"/>
      <c r="MYC12" s="87"/>
      <c r="MYD12" s="87"/>
      <c r="MYE12" s="87"/>
      <c r="MYF12" s="87"/>
      <c r="MYG12" s="87"/>
      <c r="MYH12" s="87"/>
      <c r="MYI12" s="87"/>
      <c r="MYJ12" s="87"/>
      <c r="MYK12" s="87"/>
      <c r="MYL12" s="87"/>
      <c r="MYM12" s="87"/>
      <c r="MYN12" s="87"/>
      <c r="MYO12" s="87"/>
      <c r="MYP12" s="87"/>
      <c r="MYQ12" s="87"/>
      <c r="MYR12" s="87"/>
      <c r="MYS12" s="87"/>
      <c r="MYT12" s="87"/>
      <c r="MYU12" s="87"/>
      <c r="MYV12" s="87"/>
      <c r="MYW12" s="87"/>
      <c r="MYX12" s="87"/>
      <c r="MYY12" s="87"/>
      <c r="MYZ12" s="87"/>
      <c r="MZA12" s="87"/>
      <c r="MZB12" s="87"/>
      <c r="MZC12" s="87"/>
      <c r="MZD12" s="87"/>
      <c r="MZE12" s="87"/>
      <c r="MZF12" s="87"/>
      <c r="MZG12" s="87"/>
      <c r="MZH12" s="87"/>
      <c r="MZI12" s="87"/>
      <c r="MZJ12" s="87"/>
      <c r="MZK12" s="87"/>
      <c r="MZL12" s="87"/>
      <c r="MZM12" s="87"/>
      <c r="MZN12" s="87"/>
      <c r="MZO12" s="87"/>
      <c r="MZP12" s="87"/>
      <c r="MZQ12" s="87"/>
      <c r="MZR12" s="87"/>
      <c r="MZS12" s="87"/>
      <c r="MZT12" s="87"/>
      <c r="MZU12" s="87"/>
      <c r="MZV12" s="87"/>
      <c r="MZW12" s="87"/>
      <c r="MZX12" s="87"/>
      <c r="MZY12" s="87"/>
      <c r="MZZ12" s="87"/>
      <c r="NAA12" s="87"/>
      <c r="NAB12" s="87"/>
      <c r="NAC12" s="87"/>
      <c r="NAD12" s="87"/>
      <c r="NAE12" s="87"/>
      <c r="NAF12" s="87"/>
      <c r="NAG12" s="87"/>
      <c r="NAH12" s="87"/>
      <c r="NAI12" s="87"/>
      <c r="NAJ12" s="87"/>
      <c r="NAK12" s="87"/>
      <c r="NAL12" s="87"/>
      <c r="NAM12" s="87"/>
      <c r="NAN12" s="87"/>
      <c r="NAO12" s="87"/>
      <c r="NAP12" s="87"/>
      <c r="NAQ12" s="87"/>
      <c r="NAR12" s="87"/>
      <c r="NAS12" s="87"/>
      <c r="NAT12" s="87"/>
      <c r="NAU12" s="87"/>
      <c r="NAV12" s="87"/>
      <c r="NAW12" s="87"/>
      <c r="NAX12" s="87"/>
      <c r="NAY12" s="87"/>
      <c r="NAZ12" s="87"/>
      <c r="NBA12" s="87"/>
      <c r="NBB12" s="87"/>
      <c r="NBC12" s="87"/>
      <c r="NBD12" s="87"/>
      <c r="NBE12" s="87"/>
      <c r="NBF12" s="87"/>
      <c r="NBG12" s="87"/>
      <c r="NBH12" s="87"/>
      <c r="NBI12" s="87"/>
      <c r="NBJ12" s="87"/>
      <c r="NBK12" s="87"/>
      <c r="NBL12" s="87"/>
      <c r="NBM12" s="87"/>
      <c r="NBN12" s="87"/>
      <c r="NBO12" s="87"/>
      <c r="NBP12" s="87"/>
      <c r="NBQ12" s="87"/>
      <c r="NBR12" s="87"/>
      <c r="NBS12" s="87"/>
      <c r="NBT12" s="87"/>
      <c r="NBU12" s="87"/>
      <c r="NBV12" s="87"/>
      <c r="NBW12" s="87"/>
      <c r="NBX12" s="87"/>
      <c r="NBY12" s="87"/>
      <c r="NBZ12" s="87"/>
      <c r="NCA12" s="87"/>
      <c r="NCB12" s="87"/>
      <c r="NCC12" s="87"/>
      <c r="NCD12" s="87"/>
      <c r="NCE12" s="87"/>
      <c r="NCF12" s="87"/>
      <c r="NCG12" s="87"/>
      <c r="NCH12" s="87"/>
      <c r="NCI12" s="87"/>
      <c r="NCJ12" s="87"/>
      <c r="NCK12" s="87"/>
      <c r="NCL12" s="87"/>
      <c r="NCM12" s="87"/>
      <c r="NCN12" s="87"/>
      <c r="NCO12" s="87"/>
      <c r="NCP12" s="87"/>
      <c r="NCQ12" s="87"/>
      <c r="NCR12" s="87"/>
      <c r="NCS12" s="87"/>
      <c r="NCT12" s="87"/>
      <c r="NCU12" s="87"/>
      <c r="NCV12" s="87"/>
      <c r="NCW12" s="87"/>
      <c r="NCX12" s="87"/>
      <c r="NCY12" s="87"/>
      <c r="NCZ12" s="87"/>
      <c r="NDA12" s="87"/>
      <c r="NDB12" s="87"/>
      <c r="NDC12" s="87"/>
      <c r="NDD12" s="87"/>
      <c r="NDE12" s="87"/>
      <c r="NDF12" s="87"/>
      <c r="NDG12" s="87"/>
      <c r="NDH12" s="87"/>
      <c r="NDI12" s="87"/>
      <c r="NDJ12" s="87"/>
      <c r="NDK12" s="87"/>
      <c r="NDL12" s="87"/>
      <c r="NDM12" s="87"/>
      <c r="NDN12" s="87"/>
      <c r="NDO12" s="87"/>
      <c r="NDP12" s="87"/>
      <c r="NDQ12" s="87"/>
      <c r="NDR12" s="87"/>
      <c r="NDS12" s="87"/>
      <c r="NDT12" s="87"/>
      <c r="NDU12" s="87"/>
      <c r="NDV12" s="87"/>
      <c r="NDW12" s="87"/>
      <c r="NDX12" s="87"/>
      <c r="NDY12" s="87"/>
      <c r="NDZ12" s="87"/>
      <c r="NEA12" s="87"/>
      <c r="NEB12" s="87"/>
      <c r="NEC12" s="87"/>
      <c r="NED12" s="87"/>
      <c r="NEE12" s="87"/>
      <c r="NEF12" s="87"/>
      <c r="NEG12" s="87"/>
      <c r="NEH12" s="87"/>
      <c r="NEI12" s="87"/>
      <c r="NEJ12" s="87"/>
      <c r="NEK12" s="87"/>
      <c r="NEL12" s="87"/>
      <c r="NEM12" s="87"/>
      <c r="NEN12" s="87"/>
      <c r="NEO12" s="87"/>
      <c r="NEP12" s="87"/>
      <c r="NEQ12" s="87"/>
      <c r="NER12" s="87"/>
      <c r="NES12" s="87"/>
      <c r="NET12" s="87"/>
      <c r="NEU12" s="87"/>
      <c r="NEV12" s="87"/>
      <c r="NEW12" s="87"/>
      <c r="NEX12" s="87"/>
      <c r="NEY12" s="87"/>
      <c r="NEZ12" s="87"/>
      <c r="NFA12" s="87"/>
      <c r="NFB12" s="87"/>
      <c r="NFC12" s="87"/>
      <c r="NFD12" s="87"/>
      <c r="NFE12" s="87"/>
      <c r="NFF12" s="87"/>
      <c r="NFG12" s="87"/>
      <c r="NFH12" s="87"/>
      <c r="NFI12" s="87"/>
      <c r="NFJ12" s="87"/>
      <c r="NFK12" s="87"/>
      <c r="NFL12" s="87"/>
      <c r="NFM12" s="87"/>
      <c r="NFN12" s="87"/>
      <c r="NFO12" s="87"/>
      <c r="NFP12" s="87"/>
      <c r="NFQ12" s="87"/>
      <c r="NFR12" s="87"/>
      <c r="NFS12" s="87"/>
      <c r="NFT12" s="87"/>
      <c r="NFU12" s="87"/>
      <c r="NFV12" s="87"/>
      <c r="NFW12" s="87"/>
      <c r="NFX12" s="87"/>
      <c r="NFY12" s="87"/>
      <c r="NFZ12" s="87"/>
      <c r="NGA12" s="87"/>
      <c r="NGB12" s="87"/>
      <c r="NGC12" s="87"/>
      <c r="NGD12" s="87"/>
      <c r="NGE12" s="87"/>
      <c r="NGF12" s="87"/>
      <c r="NGG12" s="87"/>
      <c r="NGH12" s="87"/>
      <c r="NGI12" s="87"/>
      <c r="NGJ12" s="87"/>
      <c r="NGK12" s="87"/>
      <c r="NGL12" s="87"/>
      <c r="NGM12" s="87"/>
      <c r="NGN12" s="87"/>
      <c r="NGO12" s="87"/>
      <c r="NGP12" s="87"/>
      <c r="NGQ12" s="87"/>
      <c r="NGR12" s="87"/>
      <c r="NGS12" s="87"/>
      <c r="NGT12" s="87"/>
      <c r="NGU12" s="87"/>
      <c r="NGV12" s="87"/>
      <c r="NGW12" s="87"/>
      <c r="NGX12" s="87"/>
      <c r="NGY12" s="87"/>
      <c r="NGZ12" s="87"/>
      <c r="NHA12" s="87"/>
      <c r="NHB12" s="87"/>
      <c r="NHC12" s="87"/>
      <c r="NHD12" s="87"/>
      <c r="NHE12" s="87"/>
      <c r="NHF12" s="87"/>
      <c r="NHG12" s="87"/>
      <c r="NHH12" s="87"/>
      <c r="NHI12" s="87"/>
      <c r="NHJ12" s="87"/>
      <c r="NHK12" s="87"/>
      <c r="NHL12" s="87"/>
      <c r="NHM12" s="87"/>
      <c r="NHN12" s="87"/>
      <c r="NHO12" s="87"/>
      <c r="NHP12" s="87"/>
      <c r="NHQ12" s="87"/>
      <c r="NHR12" s="87"/>
      <c r="NHS12" s="87"/>
      <c r="NHT12" s="87"/>
      <c r="NHU12" s="87"/>
      <c r="NHV12" s="87"/>
      <c r="NHW12" s="87"/>
      <c r="NHX12" s="87"/>
      <c r="NHY12" s="87"/>
      <c r="NHZ12" s="87"/>
      <c r="NIA12" s="87"/>
      <c r="NIB12" s="87"/>
      <c r="NIC12" s="87"/>
      <c r="NID12" s="87"/>
      <c r="NIE12" s="87"/>
      <c r="NIF12" s="87"/>
      <c r="NIG12" s="87"/>
      <c r="NIH12" s="87"/>
      <c r="NII12" s="87"/>
      <c r="NIJ12" s="87"/>
      <c r="NIK12" s="87"/>
      <c r="NIL12" s="87"/>
      <c r="NIM12" s="87"/>
      <c r="NIN12" s="87"/>
      <c r="NIO12" s="87"/>
      <c r="NIP12" s="87"/>
      <c r="NIQ12" s="87"/>
      <c r="NIR12" s="87"/>
      <c r="NIS12" s="87"/>
      <c r="NIT12" s="87"/>
      <c r="NIU12" s="87"/>
      <c r="NIV12" s="87"/>
      <c r="NIW12" s="87"/>
      <c r="NIX12" s="87"/>
      <c r="NIY12" s="87"/>
      <c r="NIZ12" s="87"/>
      <c r="NJA12" s="87"/>
      <c r="NJB12" s="87"/>
      <c r="NJC12" s="87"/>
      <c r="NJD12" s="87"/>
      <c r="NJE12" s="87"/>
      <c r="NJF12" s="87"/>
      <c r="NJG12" s="87"/>
      <c r="NJH12" s="87"/>
      <c r="NJI12" s="87"/>
      <c r="NJJ12" s="87"/>
      <c r="NJK12" s="87"/>
      <c r="NJL12" s="87"/>
      <c r="NJM12" s="87"/>
      <c r="NJN12" s="87"/>
      <c r="NJO12" s="87"/>
      <c r="NJP12" s="87"/>
      <c r="NJQ12" s="87"/>
      <c r="NJR12" s="87"/>
      <c r="NJS12" s="87"/>
      <c r="NJT12" s="87"/>
      <c r="NJU12" s="87"/>
      <c r="NJV12" s="87"/>
      <c r="NJW12" s="87"/>
      <c r="NJX12" s="87"/>
      <c r="NJY12" s="87"/>
      <c r="NJZ12" s="87"/>
      <c r="NKA12" s="87"/>
      <c r="NKB12" s="87"/>
      <c r="NKC12" s="87"/>
      <c r="NKD12" s="87"/>
      <c r="NKE12" s="87"/>
      <c r="NKF12" s="87"/>
      <c r="NKG12" s="87"/>
      <c r="NKH12" s="87"/>
      <c r="NKI12" s="87"/>
      <c r="NKJ12" s="87"/>
      <c r="NKK12" s="87"/>
      <c r="NKL12" s="87"/>
      <c r="NKM12" s="87"/>
      <c r="NKN12" s="87"/>
      <c r="NKO12" s="87"/>
      <c r="NKP12" s="87"/>
      <c r="NKQ12" s="87"/>
      <c r="NKR12" s="87"/>
      <c r="NKS12" s="87"/>
      <c r="NKT12" s="87"/>
      <c r="NKU12" s="87"/>
      <c r="NKV12" s="87"/>
      <c r="NKW12" s="87"/>
      <c r="NKX12" s="87"/>
      <c r="NKY12" s="87"/>
      <c r="NKZ12" s="87"/>
      <c r="NLA12" s="87"/>
      <c r="NLB12" s="87"/>
      <c r="NLC12" s="87"/>
      <c r="NLD12" s="87"/>
      <c r="NLE12" s="87"/>
      <c r="NLF12" s="87"/>
      <c r="NLG12" s="87"/>
      <c r="NLH12" s="87"/>
      <c r="NLI12" s="87"/>
      <c r="NLJ12" s="87"/>
      <c r="NLK12" s="87"/>
      <c r="NLL12" s="87"/>
      <c r="NLM12" s="87"/>
      <c r="NLN12" s="87"/>
      <c r="NLO12" s="87"/>
      <c r="NLP12" s="87"/>
      <c r="NLQ12" s="87"/>
      <c r="NLR12" s="87"/>
      <c r="NLS12" s="87"/>
      <c r="NLT12" s="87"/>
      <c r="NLU12" s="87"/>
      <c r="NLV12" s="87"/>
      <c r="NLW12" s="87"/>
      <c r="NLX12" s="87"/>
      <c r="NLY12" s="87"/>
      <c r="NLZ12" s="87"/>
      <c r="NMA12" s="87"/>
      <c r="NMB12" s="87"/>
      <c r="NMC12" s="87"/>
      <c r="NMD12" s="87"/>
      <c r="NME12" s="87"/>
      <c r="NMF12" s="87"/>
      <c r="NMG12" s="87"/>
      <c r="NMH12" s="87"/>
      <c r="NMI12" s="87"/>
      <c r="NMJ12" s="87"/>
      <c r="NMK12" s="87"/>
      <c r="NML12" s="87"/>
      <c r="NMM12" s="87"/>
      <c r="NMN12" s="87"/>
      <c r="NMO12" s="87"/>
      <c r="NMP12" s="87"/>
      <c r="NMQ12" s="87"/>
      <c r="NMR12" s="87"/>
      <c r="NMS12" s="87"/>
      <c r="NMT12" s="87"/>
      <c r="NMU12" s="87"/>
      <c r="NMV12" s="87"/>
      <c r="NMW12" s="87"/>
      <c r="NMX12" s="87"/>
      <c r="NMY12" s="87"/>
      <c r="NMZ12" s="87"/>
      <c r="NNA12" s="87"/>
      <c r="NNB12" s="87"/>
      <c r="NNC12" s="87"/>
      <c r="NND12" s="87"/>
      <c r="NNE12" s="87"/>
      <c r="NNF12" s="87"/>
      <c r="NNG12" s="87"/>
      <c r="NNH12" s="87"/>
      <c r="NNI12" s="87"/>
      <c r="NNJ12" s="87"/>
      <c r="NNK12" s="87"/>
      <c r="NNL12" s="87"/>
      <c r="NNM12" s="87"/>
      <c r="NNN12" s="87"/>
      <c r="NNO12" s="87"/>
      <c r="NNP12" s="87"/>
      <c r="NNQ12" s="87"/>
      <c r="NNR12" s="87"/>
      <c r="NNS12" s="87"/>
      <c r="NNT12" s="87"/>
      <c r="NNU12" s="87"/>
      <c r="NNV12" s="87"/>
      <c r="NNW12" s="87"/>
      <c r="NNX12" s="87"/>
      <c r="NNY12" s="87"/>
      <c r="NNZ12" s="87"/>
      <c r="NOA12" s="87"/>
      <c r="NOB12" s="87"/>
      <c r="NOC12" s="87"/>
      <c r="NOD12" s="87"/>
      <c r="NOE12" s="87"/>
      <c r="NOF12" s="87"/>
      <c r="NOG12" s="87"/>
      <c r="NOH12" s="87"/>
      <c r="NOI12" s="87"/>
      <c r="NOJ12" s="87"/>
      <c r="NOK12" s="87"/>
      <c r="NOL12" s="87"/>
      <c r="NOM12" s="87"/>
      <c r="NON12" s="87"/>
      <c r="NOO12" s="87"/>
      <c r="NOP12" s="87"/>
      <c r="NOQ12" s="87"/>
      <c r="NOR12" s="87"/>
      <c r="NOS12" s="87"/>
      <c r="NOT12" s="87"/>
      <c r="NOU12" s="87"/>
      <c r="NOV12" s="87"/>
      <c r="NOW12" s="87"/>
      <c r="NOX12" s="87"/>
      <c r="NOY12" s="87"/>
      <c r="NOZ12" s="87"/>
      <c r="NPA12" s="87"/>
      <c r="NPB12" s="87"/>
      <c r="NPC12" s="87"/>
      <c r="NPD12" s="87"/>
      <c r="NPE12" s="87"/>
      <c r="NPF12" s="87"/>
      <c r="NPG12" s="87"/>
      <c r="NPH12" s="87"/>
      <c r="NPI12" s="87"/>
      <c r="NPJ12" s="87"/>
      <c r="NPK12" s="87"/>
      <c r="NPL12" s="87"/>
      <c r="NPM12" s="87"/>
      <c r="NPN12" s="87"/>
      <c r="NPO12" s="87"/>
      <c r="NPP12" s="87"/>
      <c r="NPQ12" s="87"/>
      <c r="NPR12" s="87"/>
      <c r="NPS12" s="87"/>
      <c r="NPT12" s="87"/>
      <c r="NPU12" s="87"/>
      <c r="NPV12" s="87"/>
      <c r="NPW12" s="87"/>
      <c r="NPX12" s="87"/>
      <c r="NPY12" s="87"/>
      <c r="NPZ12" s="87"/>
      <c r="NQA12" s="87"/>
      <c r="NQB12" s="87"/>
      <c r="NQC12" s="87"/>
      <c r="NQD12" s="87"/>
      <c r="NQE12" s="87"/>
      <c r="NQF12" s="87"/>
      <c r="NQG12" s="87"/>
      <c r="NQH12" s="87"/>
      <c r="NQI12" s="87"/>
      <c r="NQJ12" s="87"/>
      <c r="NQK12" s="87"/>
      <c r="NQL12" s="87"/>
      <c r="NQM12" s="87"/>
      <c r="NQN12" s="87"/>
      <c r="NQO12" s="87"/>
      <c r="NQP12" s="87"/>
      <c r="NQQ12" s="87"/>
      <c r="NQR12" s="87"/>
      <c r="NQS12" s="87"/>
      <c r="NQT12" s="87"/>
      <c r="NQU12" s="87"/>
      <c r="NQV12" s="87"/>
      <c r="NQW12" s="87"/>
      <c r="NQX12" s="87"/>
      <c r="NQY12" s="87"/>
      <c r="NQZ12" s="87"/>
      <c r="NRA12" s="87"/>
      <c r="NRB12" s="87"/>
      <c r="NRC12" s="87"/>
      <c r="NRD12" s="87"/>
      <c r="NRE12" s="87"/>
      <c r="NRF12" s="87"/>
      <c r="NRG12" s="87"/>
      <c r="NRH12" s="87"/>
      <c r="NRI12" s="87"/>
      <c r="NRJ12" s="87"/>
      <c r="NRK12" s="87"/>
      <c r="NRL12" s="87"/>
      <c r="NRM12" s="87"/>
      <c r="NRN12" s="87"/>
      <c r="NRO12" s="87"/>
      <c r="NRP12" s="87"/>
      <c r="NRQ12" s="87"/>
      <c r="NRR12" s="87"/>
      <c r="NRS12" s="87"/>
      <c r="NRT12" s="87"/>
      <c r="NRU12" s="87"/>
      <c r="NRV12" s="87"/>
      <c r="NRW12" s="87"/>
      <c r="NRX12" s="87"/>
      <c r="NRY12" s="87"/>
      <c r="NRZ12" s="87"/>
      <c r="NSA12" s="87"/>
      <c r="NSB12" s="87"/>
      <c r="NSC12" s="87"/>
      <c r="NSD12" s="87"/>
      <c r="NSE12" s="87"/>
      <c r="NSF12" s="87"/>
      <c r="NSG12" s="87"/>
      <c r="NSH12" s="87"/>
      <c r="NSI12" s="87"/>
      <c r="NSJ12" s="87"/>
      <c r="NSK12" s="87"/>
      <c r="NSL12" s="87"/>
      <c r="NSM12" s="87"/>
      <c r="NSN12" s="87"/>
      <c r="NSO12" s="87"/>
      <c r="NSP12" s="87"/>
      <c r="NSQ12" s="87"/>
      <c r="NSR12" s="87"/>
      <c r="NSS12" s="87"/>
      <c r="NST12" s="87"/>
      <c r="NSU12" s="87"/>
      <c r="NSV12" s="87"/>
      <c r="NSW12" s="87"/>
      <c r="NSX12" s="87"/>
      <c r="NSY12" s="87"/>
      <c r="NSZ12" s="87"/>
      <c r="NTA12" s="87"/>
      <c r="NTB12" s="87"/>
      <c r="NTC12" s="87"/>
      <c r="NTD12" s="87"/>
      <c r="NTE12" s="87"/>
      <c r="NTF12" s="87"/>
      <c r="NTG12" s="87"/>
      <c r="NTH12" s="87"/>
      <c r="NTI12" s="87"/>
      <c r="NTJ12" s="87"/>
      <c r="NTK12" s="87"/>
      <c r="NTL12" s="87"/>
      <c r="NTM12" s="87"/>
      <c r="NTN12" s="87"/>
      <c r="NTO12" s="87"/>
      <c r="NTP12" s="87"/>
      <c r="NTQ12" s="87"/>
      <c r="NTR12" s="87"/>
      <c r="NTS12" s="87"/>
      <c r="NTT12" s="87"/>
      <c r="NTU12" s="87"/>
      <c r="NTV12" s="87"/>
      <c r="NTW12" s="87"/>
      <c r="NTX12" s="87"/>
      <c r="NTY12" s="87"/>
      <c r="NTZ12" s="87"/>
      <c r="NUA12" s="87"/>
      <c r="NUB12" s="87"/>
      <c r="NUC12" s="87"/>
      <c r="NUD12" s="87"/>
      <c r="NUE12" s="87"/>
      <c r="NUF12" s="87"/>
      <c r="NUG12" s="87"/>
      <c r="NUH12" s="87"/>
      <c r="NUI12" s="87"/>
      <c r="NUJ12" s="87"/>
      <c r="NUK12" s="87"/>
      <c r="NUL12" s="87"/>
      <c r="NUM12" s="87"/>
      <c r="NUN12" s="87"/>
      <c r="NUO12" s="87"/>
      <c r="NUP12" s="87"/>
      <c r="NUQ12" s="87"/>
      <c r="NUR12" s="87"/>
      <c r="NUS12" s="87"/>
      <c r="NUT12" s="87"/>
      <c r="NUU12" s="87"/>
      <c r="NUV12" s="87"/>
      <c r="NUW12" s="87"/>
      <c r="NUX12" s="87"/>
      <c r="NUY12" s="87"/>
      <c r="NUZ12" s="87"/>
      <c r="NVA12" s="87"/>
      <c r="NVB12" s="87"/>
      <c r="NVC12" s="87"/>
      <c r="NVD12" s="87"/>
      <c r="NVE12" s="87"/>
      <c r="NVF12" s="87"/>
      <c r="NVG12" s="87"/>
      <c r="NVH12" s="87"/>
      <c r="NVI12" s="87"/>
      <c r="NVJ12" s="87"/>
      <c r="NVK12" s="87"/>
      <c r="NVL12" s="87"/>
      <c r="NVM12" s="87"/>
      <c r="NVN12" s="87"/>
      <c r="NVO12" s="87"/>
      <c r="NVP12" s="87"/>
      <c r="NVQ12" s="87"/>
      <c r="NVR12" s="87"/>
      <c r="NVS12" s="87"/>
      <c r="NVT12" s="87"/>
      <c r="NVU12" s="87"/>
      <c r="NVV12" s="87"/>
      <c r="NVW12" s="87"/>
      <c r="NVX12" s="87"/>
      <c r="NVY12" s="87"/>
      <c r="NVZ12" s="87"/>
      <c r="NWA12" s="87"/>
      <c r="NWB12" s="87"/>
      <c r="NWC12" s="87"/>
      <c r="NWD12" s="87"/>
      <c r="NWE12" s="87"/>
      <c r="NWF12" s="87"/>
      <c r="NWG12" s="87"/>
      <c r="NWH12" s="87"/>
      <c r="NWI12" s="87"/>
      <c r="NWJ12" s="87"/>
      <c r="NWK12" s="87"/>
      <c r="NWL12" s="87"/>
      <c r="NWM12" s="87"/>
      <c r="NWN12" s="87"/>
      <c r="NWO12" s="87"/>
      <c r="NWP12" s="87"/>
      <c r="NWQ12" s="87"/>
      <c r="NWR12" s="87"/>
      <c r="NWS12" s="87"/>
      <c r="NWT12" s="87"/>
      <c r="NWU12" s="87"/>
      <c r="NWV12" s="87"/>
      <c r="NWW12" s="87"/>
      <c r="NWX12" s="87"/>
      <c r="NWY12" s="87"/>
      <c r="NWZ12" s="87"/>
      <c r="NXA12" s="87"/>
      <c r="NXB12" s="87"/>
      <c r="NXC12" s="87"/>
      <c r="NXD12" s="87"/>
      <c r="NXE12" s="87"/>
      <c r="NXF12" s="87"/>
      <c r="NXG12" s="87"/>
      <c r="NXH12" s="87"/>
      <c r="NXI12" s="87"/>
      <c r="NXJ12" s="87"/>
      <c r="NXK12" s="87"/>
      <c r="NXL12" s="87"/>
      <c r="NXM12" s="87"/>
      <c r="NXN12" s="87"/>
      <c r="NXO12" s="87"/>
      <c r="NXP12" s="87"/>
      <c r="NXQ12" s="87"/>
      <c r="NXR12" s="87"/>
      <c r="NXS12" s="87"/>
      <c r="NXT12" s="87"/>
      <c r="NXU12" s="87"/>
      <c r="NXV12" s="87"/>
      <c r="NXW12" s="87"/>
      <c r="NXX12" s="87"/>
      <c r="NXY12" s="87"/>
      <c r="NXZ12" s="87"/>
      <c r="NYA12" s="87"/>
      <c r="NYB12" s="87"/>
      <c r="NYC12" s="87"/>
      <c r="NYD12" s="87"/>
      <c r="NYE12" s="87"/>
      <c r="NYF12" s="87"/>
      <c r="NYG12" s="87"/>
      <c r="NYH12" s="87"/>
      <c r="NYI12" s="87"/>
      <c r="NYJ12" s="87"/>
      <c r="NYK12" s="87"/>
      <c r="NYL12" s="87"/>
      <c r="NYM12" s="87"/>
      <c r="NYN12" s="87"/>
      <c r="NYO12" s="87"/>
      <c r="NYP12" s="87"/>
      <c r="NYQ12" s="87"/>
      <c r="NYR12" s="87"/>
      <c r="NYS12" s="87"/>
      <c r="NYT12" s="87"/>
      <c r="NYU12" s="87"/>
      <c r="NYV12" s="87"/>
      <c r="NYW12" s="87"/>
      <c r="NYX12" s="87"/>
      <c r="NYY12" s="87"/>
      <c r="NYZ12" s="87"/>
      <c r="NZA12" s="87"/>
      <c r="NZB12" s="87"/>
      <c r="NZC12" s="87"/>
      <c r="NZD12" s="87"/>
      <c r="NZE12" s="87"/>
      <c r="NZF12" s="87"/>
      <c r="NZG12" s="87"/>
      <c r="NZH12" s="87"/>
      <c r="NZI12" s="87"/>
      <c r="NZJ12" s="87"/>
      <c r="NZK12" s="87"/>
      <c r="NZL12" s="87"/>
      <c r="NZM12" s="87"/>
      <c r="NZN12" s="87"/>
      <c r="NZO12" s="87"/>
      <c r="NZP12" s="87"/>
      <c r="NZQ12" s="87"/>
      <c r="NZR12" s="87"/>
      <c r="NZS12" s="87"/>
      <c r="NZT12" s="87"/>
      <c r="NZU12" s="87"/>
      <c r="NZV12" s="87"/>
      <c r="NZW12" s="87"/>
      <c r="NZX12" s="87"/>
      <c r="NZY12" s="87"/>
      <c r="NZZ12" s="87"/>
      <c r="OAA12" s="87"/>
      <c r="OAB12" s="87"/>
      <c r="OAC12" s="87"/>
      <c r="OAD12" s="87"/>
      <c r="OAE12" s="87"/>
      <c r="OAF12" s="87"/>
      <c r="OAG12" s="87"/>
      <c r="OAH12" s="87"/>
      <c r="OAI12" s="87"/>
      <c r="OAJ12" s="87"/>
      <c r="OAK12" s="87"/>
      <c r="OAL12" s="87"/>
      <c r="OAM12" s="87"/>
      <c r="OAN12" s="87"/>
      <c r="OAO12" s="87"/>
      <c r="OAP12" s="87"/>
      <c r="OAQ12" s="87"/>
      <c r="OAR12" s="87"/>
      <c r="OAS12" s="87"/>
      <c r="OAT12" s="87"/>
      <c r="OAU12" s="87"/>
      <c r="OAV12" s="87"/>
      <c r="OAW12" s="87"/>
      <c r="OAX12" s="87"/>
      <c r="OAY12" s="87"/>
      <c r="OAZ12" s="87"/>
      <c r="OBA12" s="87"/>
      <c r="OBB12" s="87"/>
      <c r="OBC12" s="87"/>
      <c r="OBD12" s="87"/>
      <c r="OBE12" s="87"/>
      <c r="OBF12" s="87"/>
      <c r="OBG12" s="87"/>
      <c r="OBH12" s="87"/>
      <c r="OBI12" s="87"/>
      <c r="OBJ12" s="87"/>
      <c r="OBK12" s="87"/>
      <c r="OBL12" s="87"/>
      <c r="OBM12" s="87"/>
      <c r="OBN12" s="87"/>
      <c r="OBO12" s="87"/>
      <c r="OBP12" s="87"/>
      <c r="OBQ12" s="87"/>
      <c r="OBR12" s="87"/>
      <c r="OBS12" s="87"/>
      <c r="OBT12" s="87"/>
      <c r="OBU12" s="87"/>
      <c r="OBV12" s="87"/>
      <c r="OBW12" s="87"/>
      <c r="OBX12" s="87"/>
      <c r="OBY12" s="87"/>
      <c r="OBZ12" s="87"/>
      <c r="OCA12" s="87"/>
      <c r="OCB12" s="87"/>
      <c r="OCC12" s="87"/>
      <c r="OCD12" s="87"/>
      <c r="OCE12" s="87"/>
      <c r="OCF12" s="87"/>
      <c r="OCG12" s="87"/>
      <c r="OCH12" s="87"/>
      <c r="OCI12" s="87"/>
      <c r="OCJ12" s="87"/>
      <c r="OCK12" s="87"/>
      <c r="OCL12" s="87"/>
      <c r="OCM12" s="87"/>
      <c r="OCN12" s="87"/>
      <c r="OCO12" s="87"/>
      <c r="OCP12" s="87"/>
      <c r="OCQ12" s="87"/>
      <c r="OCR12" s="87"/>
      <c r="OCS12" s="87"/>
      <c r="OCT12" s="87"/>
      <c r="OCU12" s="87"/>
      <c r="OCV12" s="87"/>
      <c r="OCW12" s="87"/>
      <c r="OCX12" s="87"/>
      <c r="OCY12" s="87"/>
      <c r="OCZ12" s="87"/>
      <c r="ODA12" s="87"/>
      <c r="ODB12" s="87"/>
      <c r="ODC12" s="87"/>
      <c r="ODD12" s="87"/>
      <c r="ODE12" s="87"/>
      <c r="ODF12" s="87"/>
      <c r="ODG12" s="87"/>
      <c r="ODH12" s="87"/>
      <c r="ODI12" s="87"/>
      <c r="ODJ12" s="87"/>
      <c r="ODK12" s="87"/>
      <c r="ODL12" s="87"/>
      <c r="ODM12" s="87"/>
      <c r="ODN12" s="87"/>
      <c r="ODO12" s="87"/>
      <c r="ODP12" s="87"/>
      <c r="ODQ12" s="87"/>
      <c r="ODR12" s="87"/>
      <c r="ODS12" s="87"/>
      <c r="ODT12" s="87"/>
      <c r="ODU12" s="87"/>
      <c r="ODV12" s="87"/>
      <c r="ODW12" s="87"/>
      <c r="ODX12" s="87"/>
      <c r="ODY12" s="87"/>
      <c r="ODZ12" s="87"/>
      <c r="OEA12" s="87"/>
      <c r="OEB12" s="87"/>
      <c r="OEC12" s="87"/>
      <c r="OED12" s="87"/>
      <c r="OEE12" s="87"/>
      <c r="OEF12" s="87"/>
      <c r="OEG12" s="87"/>
      <c r="OEH12" s="87"/>
      <c r="OEI12" s="87"/>
      <c r="OEJ12" s="87"/>
      <c r="OEK12" s="87"/>
      <c r="OEL12" s="87"/>
      <c r="OEM12" s="87"/>
      <c r="OEN12" s="87"/>
      <c r="OEO12" s="87"/>
      <c r="OEP12" s="87"/>
      <c r="OEQ12" s="87"/>
      <c r="OER12" s="87"/>
      <c r="OES12" s="87"/>
      <c r="OET12" s="87"/>
      <c r="OEU12" s="87"/>
      <c r="OEV12" s="87"/>
      <c r="OEW12" s="87"/>
      <c r="OEX12" s="87"/>
      <c r="OEY12" s="87"/>
      <c r="OEZ12" s="87"/>
      <c r="OFA12" s="87"/>
      <c r="OFB12" s="87"/>
      <c r="OFC12" s="87"/>
      <c r="OFD12" s="87"/>
      <c r="OFE12" s="87"/>
      <c r="OFF12" s="87"/>
      <c r="OFG12" s="87"/>
      <c r="OFH12" s="87"/>
      <c r="OFI12" s="87"/>
      <c r="OFJ12" s="87"/>
      <c r="OFK12" s="87"/>
      <c r="OFL12" s="87"/>
      <c r="OFM12" s="87"/>
      <c r="OFN12" s="87"/>
      <c r="OFO12" s="87"/>
      <c r="OFP12" s="87"/>
      <c r="OFQ12" s="87"/>
      <c r="OFR12" s="87"/>
      <c r="OFS12" s="87"/>
      <c r="OFT12" s="87"/>
      <c r="OFU12" s="87"/>
      <c r="OFV12" s="87"/>
      <c r="OFW12" s="87"/>
      <c r="OFX12" s="87"/>
      <c r="OFY12" s="87"/>
      <c r="OFZ12" s="87"/>
      <c r="OGA12" s="87"/>
      <c r="OGB12" s="87"/>
      <c r="OGC12" s="87"/>
      <c r="OGD12" s="87"/>
      <c r="OGE12" s="87"/>
      <c r="OGF12" s="87"/>
      <c r="OGG12" s="87"/>
      <c r="OGH12" s="87"/>
      <c r="OGI12" s="87"/>
      <c r="OGJ12" s="87"/>
      <c r="OGK12" s="87"/>
      <c r="OGL12" s="87"/>
      <c r="OGM12" s="87"/>
      <c r="OGN12" s="87"/>
      <c r="OGO12" s="87"/>
      <c r="OGP12" s="87"/>
      <c r="OGQ12" s="87"/>
      <c r="OGR12" s="87"/>
      <c r="OGS12" s="87"/>
      <c r="OGT12" s="87"/>
      <c r="OGU12" s="87"/>
      <c r="OGV12" s="87"/>
      <c r="OGW12" s="87"/>
      <c r="OGX12" s="87"/>
      <c r="OGY12" s="87"/>
      <c r="OGZ12" s="87"/>
      <c r="OHA12" s="87"/>
      <c r="OHB12" s="87"/>
      <c r="OHC12" s="87"/>
      <c r="OHD12" s="87"/>
      <c r="OHE12" s="87"/>
      <c r="OHF12" s="87"/>
      <c r="OHG12" s="87"/>
      <c r="OHH12" s="87"/>
      <c r="OHI12" s="87"/>
      <c r="OHJ12" s="87"/>
      <c r="OHK12" s="87"/>
      <c r="OHL12" s="87"/>
      <c r="OHM12" s="87"/>
      <c r="OHN12" s="87"/>
      <c r="OHO12" s="87"/>
      <c r="OHP12" s="87"/>
      <c r="OHQ12" s="87"/>
      <c r="OHR12" s="87"/>
      <c r="OHS12" s="87"/>
      <c r="OHT12" s="87"/>
      <c r="OHU12" s="87"/>
      <c r="OHV12" s="87"/>
      <c r="OHW12" s="87"/>
      <c r="OHX12" s="87"/>
      <c r="OHY12" s="87"/>
      <c r="OHZ12" s="87"/>
      <c r="OIA12" s="87"/>
      <c r="OIB12" s="87"/>
      <c r="OIC12" s="87"/>
      <c r="OID12" s="87"/>
      <c r="OIE12" s="87"/>
      <c r="OIF12" s="87"/>
      <c r="OIG12" s="87"/>
      <c r="OIH12" s="87"/>
      <c r="OII12" s="87"/>
      <c r="OIJ12" s="87"/>
      <c r="OIK12" s="87"/>
      <c r="OIL12" s="87"/>
      <c r="OIM12" s="87"/>
      <c r="OIN12" s="87"/>
      <c r="OIO12" s="87"/>
      <c r="OIP12" s="87"/>
      <c r="OIQ12" s="87"/>
      <c r="OIR12" s="87"/>
      <c r="OIS12" s="87"/>
      <c r="OIT12" s="87"/>
      <c r="OIU12" s="87"/>
      <c r="OIV12" s="87"/>
      <c r="OIW12" s="87"/>
      <c r="OIX12" s="87"/>
      <c r="OIY12" s="87"/>
      <c r="OIZ12" s="87"/>
      <c r="OJA12" s="87"/>
      <c r="OJB12" s="87"/>
      <c r="OJC12" s="87"/>
      <c r="OJD12" s="87"/>
      <c r="OJE12" s="87"/>
      <c r="OJF12" s="87"/>
      <c r="OJG12" s="87"/>
      <c r="OJH12" s="87"/>
      <c r="OJI12" s="87"/>
      <c r="OJJ12" s="87"/>
      <c r="OJK12" s="87"/>
      <c r="OJL12" s="87"/>
      <c r="OJM12" s="87"/>
      <c r="OJN12" s="87"/>
      <c r="OJO12" s="87"/>
      <c r="OJP12" s="87"/>
      <c r="OJQ12" s="87"/>
      <c r="OJR12" s="87"/>
      <c r="OJS12" s="87"/>
      <c r="OJT12" s="87"/>
      <c r="OJU12" s="87"/>
      <c r="OJV12" s="87"/>
      <c r="OJW12" s="87"/>
      <c r="OJX12" s="87"/>
      <c r="OJY12" s="87"/>
      <c r="OJZ12" s="87"/>
      <c r="OKA12" s="87"/>
      <c r="OKB12" s="87"/>
      <c r="OKC12" s="87"/>
      <c r="OKD12" s="87"/>
      <c r="OKE12" s="87"/>
      <c r="OKF12" s="87"/>
      <c r="OKG12" s="87"/>
      <c r="OKH12" s="87"/>
      <c r="OKI12" s="87"/>
      <c r="OKJ12" s="87"/>
      <c r="OKK12" s="87"/>
      <c r="OKL12" s="87"/>
      <c r="OKM12" s="87"/>
      <c r="OKN12" s="87"/>
      <c r="OKO12" s="87"/>
      <c r="OKP12" s="87"/>
      <c r="OKQ12" s="87"/>
      <c r="OKR12" s="87"/>
      <c r="OKS12" s="87"/>
      <c r="OKT12" s="87"/>
      <c r="OKU12" s="87"/>
      <c r="OKV12" s="87"/>
      <c r="OKW12" s="87"/>
      <c r="OKX12" s="87"/>
      <c r="OKY12" s="87"/>
      <c r="OKZ12" s="87"/>
      <c r="OLA12" s="87"/>
      <c r="OLB12" s="87"/>
      <c r="OLC12" s="87"/>
      <c r="OLD12" s="87"/>
      <c r="OLE12" s="87"/>
      <c r="OLF12" s="87"/>
      <c r="OLG12" s="87"/>
      <c r="OLH12" s="87"/>
      <c r="OLI12" s="87"/>
      <c r="OLJ12" s="87"/>
      <c r="OLK12" s="87"/>
      <c r="OLL12" s="87"/>
      <c r="OLM12" s="87"/>
      <c r="OLN12" s="87"/>
      <c r="OLO12" s="87"/>
      <c r="OLP12" s="87"/>
      <c r="OLQ12" s="87"/>
      <c r="OLR12" s="87"/>
      <c r="OLS12" s="87"/>
      <c r="OLT12" s="87"/>
      <c r="OLU12" s="87"/>
      <c r="OLV12" s="87"/>
      <c r="OLW12" s="87"/>
      <c r="OLX12" s="87"/>
      <c r="OLY12" s="87"/>
      <c r="OLZ12" s="87"/>
      <c r="OMA12" s="87"/>
      <c r="OMB12" s="87"/>
      <c r="OMC12" s="87"/>
      <c r="OMD12" s="87"/>
      <c r="OME12" s="87"/>
      <c r="OMF12" s="87"/>
      <c r="OMG12" s="87"/>
      <c r="OMH12" s="87"/>
      <c r="OMI12" s="87"/>
      <c r="OMJ12" s="87"/>
      <c r="OMK12" s="87"/>
      <c r="OML12" s="87"/>
      <c r="OMM12" s="87"/>
      <c r="OMN12" s="87"/>
      <c r="OMO12" s="87"/>
      <c r="OMP12" s="87"/>
      <c r="OMQ12" s="87"/>
      <c r="OMR12" s="87"/>
      <c r="OMS12" s="87"/>
      <c r="OMT12" s="87"/>
      <c r="OMU12" s="87"/>
      <c r="OMV12" s="87"/>
      <c r="OMW12" s="87"/>
      <c r="OMX12" s="87"/>
      <c r="OMY12" s="87"/>
      <c r="OMZ12" s="87"/>
      <c r="ONA12" s="87"/>
      <c r="ONB12" s="87"/>
      <c r="ONC12" s="87"/>
      <c r="OND12" s="87"/>
      <c r="ONE12" s="87"/>
      <c r="ONF12" s="87"/>
      <c r="ONG12" s="87"/>
      <c r="ONH12" s="87"/>
      <c r="ONI12" s="87"/>
      <c r="ONJ12" s="87"/>
      <c r="ONK12" s="87"/>
      <c r="ONL12" s="87"/>
      <c r="ONM12" s="87"/>
      <c r="ONN12" s="87"/>
      <c r="ONO12" s="87"/>
      <c r="ONP12" s="87"/>
      <c r="ONQ12" s="87"/>
      <c r="ONR12" s="87"/>
      <c r="ONS12" s="87"/>
      <c r="ONT12" s="87"/>
      <c r="ONU12" s="87"/>
      <c r="ONV12" s="87"/>
      <c r="ONW12" s="87"/>
      <c r="ONX12" s="87"/>
      <c r="ONY12" s="87"/>
      <c r="ONZ12" s="87"/>
      <c r="OOA12" s="87"/>
      <c r="OOB12" s="87"/>
      <c r="OOC12" s="87"/>
      <c r="OOD12" s="87"/>
      <c r="OOE12" s="87"/>
      <c r="OOF12" s="87"/>
      <c r="OOG12" s="87"/>
      <c r="OOH12" s="87"/>
      <c r="OOI12" s="87"/>
      <c r="OOJ12" s="87"/>
      <c r="OOK12" s="87"/>
      <c r="OOL12" s="87"/>
      <c r="OOM12" s="87"/>
      <c r="OON12" s="87"/>
      <c r="OOO12" s="87"/>
      <c r="OOP12" s="87"/>
      <c r="OOQ12" s="87"/>
      <c r="OOR12" s="87"/>
      <c r="OOS12" s="87"/>
      <c r="OOT12" s="87"/>
      <c r="OOU12" s="87"/>
      <c r="OOV12" s="87"/>
      <c r="OOW12" s="87"/>
      <c r="OOX12" s="87"/>
      <c r="OOY12" s="87"/>
      <c r="OOZ12" s="87"/>
      <c r="OPA12" s="87"/>
      <c r="OPB12" s="87"/>
      <c r="OPC12" s="87"/>
      <c r="OPD12" s="87"/>
      <c r="OPE12" s="87"/>
      <c r="OPF12" s="87"/>
      <c r="OPG12" s="87"/>
      <c r="OPH12" s="87"/>
      <c r="OPI12" s="87"/>
      <c r="OPJ12" s="87"/>
      <c r="OPK12" s="87"/>
      <c r="OPL12" s="87"/>
      <c r="OPM12" s="87"/>
      <c r="OPN12" s="87"/>
      <c r="OPO12" s="87"/>
      <c r="OPP12" s="87"/>
      <c r="OPQ12" s="87"/>
      <c r="OPR12" s="87"/>
      <c r="OPS12" s="87"/>
      <c r="OPT12" s="87"/>
      <c r="OPU12" s="87"/>
      <c r="OPV12" s="87"/>
      <c r="OPW12" s="87"/>
      <c r="OPX12" s="87"/>
      <c r="OPY12" s="87"/>
      <c r="OPZ12" s="87"/>
      <c r="OQA12" s="87"/>
      <c r="OQB12" s="87"/>
      <c r="OQC12" s="87"/>
      <c r="OQD12" s="87"/>
      <c r="OQE12" s="87"/>
      <c r="OQF12" s="87"/>
      <c r="OQG12" s="87"/>
      <c r="OQH12" s="87"/>
      <c r="OQI12" s="87"/>
      <c r="OQJ12" s="87"/>
      <c r="OQK12" s="87"/>
      <c r="OQL12" s="87"/>
      <c r="OQM12" s="87"/>
      <c r="OQN12" s="87"/>
      <c r="OQO12" s="87"/>
      <c r="OQP12" s="87"/>
      <c r="OQQ12" s="87"/>
      <c r="OQR12" s="87"/>
      <c r="OQS12" s="87"/>
      <c r="OQT12" s="87"/>
      <c r="OQU12" s="87"/>
      <c r="OQV12" s="87"/>
      <c r="OQW12" s="87"/>
      <c r="OQX12" s="87"/>
      <c r="OQY12" s="87"/>
      <c r="OQZ12" s="87"/>
      <c r="ORA12" s="87"/>
      <c r="ORB12" s="87"/>
      <c r="ORC12" s="87"/>
      <c r="ORD12" s="87"/>
      <c r="ORE12" s="87"/>
      <c r="ORF12" s="87"/>
      <c r="ORG12" s="87"/>
      <c r="ORH12" s="87"/>
      <c r="ORI12" s="87"/>
      <c r="ORJ12" s="87"/>
      <c r="ORK12" s="87"/>
      <c r="ORL12" s="87"/>
      <c r="ORM12" s="87"/>
      <c r="ORN12" s="87"/>
      <c r="ORO12" s="87"/>
      <c r="ORP12" s="87"/>
      <c r="ORQ12" s="87"/>
      <c r="ORR12" s="87"/>
      <c r="ORS12" s="87"/>
      <c r="ORT12" s="87"/>
      <c r="ORU12" s="87"/>
      <c r="ORV12" s="87"/>
      <c r="ORW12" s="87"/>
      <c r="ORX12" s="87"/>
      <c r="ORY12" s="87"/>
      <c r="ORZ12" s="87"/>
      <c r="OSA12" s="87"/>
      <c r="OSB12" s="87"/>
      <c r="OSC12" s="87"/>
      <c r="OSD12" s="87"/>
      <c r="OSE12" s="87"/>
      <c r="OSF12" s="87"/>
      <c r="OSG12" s="87"/>
      <c r="OSH12" s="87"/>
      <c r="OSI12" s="87"/>
      <c r="OSJ12" s="87"/>
      <c r="OSK12" s="87"/>
      <c r="OSL12" s="87"/>
      <c r="OSM12" s="87"/>
      <c r="OSN12" s="87"/>
      <c r="OSO12" s="87"/>
      <c r="OSP12" s="87"/>
      <c r="OSQ12" s="87"/>
      <c r="OSR12" s="87"/>
      <c r="OSS12" s="87"/>
      <c r="OST12" s="87"/>
      <c r="OSU12" s="87"/>
      <c r="OSV12" s="87"/>
      <c r="OSW12" s="87"/>
      <c r="OSX12" s="87"/>
      <c r="OSY12" s="87"/>
      <c r="OSZ12" s="87"/>
      <c r="OTA12" s="87"/>
      <c r="OTB12" s="87"/>
      <c r="OTC12" s="87"/>
      <c r="OTD12" s="87"/>
      <c r="OTE12" s="87"/>
      <c r="OTF12" s="87"/>
      <c r="OTG12" s="87"/>
      <c r="OTH12" s="87"/>
      <c r="OTI12" s="87"/>
      <c r="OTJ12" s="87"/>
      <c r="OTK12" s="87"/>
      <c r="OTL12" s="87"/>
      <c r="OTM12" s="87"/>
      <c r="OTN12" s="87"/>
      <c r="OTO12" s="87"/>
      <c r="OTP12" s="87"/>
      <c r="OTQ12" s="87"/>
      <c r="OTR12" s="87"/>
      <c r="OTS12" s="87"/>
      <c r="OTT12" s="87"/>
      <c r="OTU12" s="87"/>
      <c r="OTV12" s="87"/>
      <c r="OTW12" s="87"/>
      <c r="OTX12" s="87"/>
      <c r="OTY12" s="87"/>
      <c r="OTZ12" s="87"/>
      <c r="OUA12" s="87"/>
      <c r="OUB12" s="87"/>
      <c r="OUC12" s="87"/>
      <c r="OUD12" s="87"/>
      <c r="OUE12" s="87"/>
      <c r="OUF12" s="87"/>
      <c r="OUG12" s="87"/>
      <c r="OUH12" s="87"/>
      <c r="OUI12" s="87"/>
      <c r="OUJ12" s="87"/>
      <c r="OUK12" s="87"/>
      <c r="OUL12" s="87"/>
      <c r="OUM12" s="87"/>
      <c r="OUN12" s="87"/>
      <c r="OUO12" s="87"/>
      <c r="OUP12" s="87"/>
      <c r="OUQ12" s="87"/>
      <c r="OUR12" s="87"/>
      <c r="OUS12" s="87"/>
      <c r="OUT12" s="87"/>
      <c r="OUU12" s="87"/>
      <c r="OUV12" s="87"/>
      <c r="OUW12" s="87"/>
      <c r="OUX12" s="87"/>
      <c r="OUY12" s="87"/>
      <c r="OUZ12" s="87"/>
      <c r="OVA12" s="87"/>
      <c r="OVB12" s="87"/>
      <c r="OVC12" s="87"/>
      <c r="OVD12" s="87"/>
      <c r="OVE12" s="87"/>
      <c r="OVF12" s="87"/>
      <c r="OVG12" s="87"/>
      <c r="OVH12" s="87"/>
      <c r="OVI12" s="87"/>
      <c r="OVJ12" s="87"/>
      <c r="OVK12" s="87"/>
      <c r="OVL12" s="87"/>
      <c r="OVM12" s="87"/>
      <c r="OVN12" s="87"/>
      <c r="OVO12" s="87"/>
      <c r="OVP12" s="87"/>
      <c r="OVQ12" s="87"/>
      <c r="OVR12" s="87"/>
      <c r="OVS12" s="87"/>
      <c r="OVT12" s="87"/>
      <c r="OVU12" s="87"/>
      <c r="OVV12" s="87"/>
      <c r="OVW12" s="87"/>
      <c r="OVX12" s="87"/>
      <c r="OVY12" s="87"/>
      <c r="OVZ12" s="87"/>
      <c r="OWA12" s="87"/>
      <c r="OWB12" s="87"/>
      <c r="OWC12" s="87"/>
      <c r="OWD12" s="87"/>
      <c r="OWE12" s="87"/>
      <c r="OWF12" s="87"/>
      <c r="OWG12" s="87"/>
      <c r="OWH12" s="87"/>
      <c r="OWI12" s="87"/>
      <c r="OWJ12" s="87"/>
      <c r="OWK12" s="87"/>
      <c r="OWL12" s="87"/>
      <c r="OWM12" s="87"/>
      <c r="OWN12" s="87"/>
      <c r="OWO12" s="87"/>
      <c r="OWP12" s="87"/>
      <c r="OWQ12" s="87"/>
      <c r="OWR12" s="87"/>
      <c r="OWS12" s="87"/>
      <c r="OWT12" s="87"/>
      <c r="OWU12" s="87"/>
      <c r="OWV12" s="87"/>
      <c r="OWW12" s="87"/>
      <c r="OWX12" s="87"/>
      <c r="OWY12" s="87"/>
      <c r="OWZ12" s="87"/>
      <c r="OXA12" s="87"/>
      <c r="OXB12" s="87"/>
      <c r="OXC12" s="87"/>
      <c r="OXD12" s="87"/>
      <c r="OXE12" s="87"/>
      <c r="OXF12" s="87"/>
      <c r="OXG12" s="87"/>
      <c r="OXH12" s="87"/>
      <c r="OXI12" s="87"/>
      <c r="OXJ12" s="87"/>
      <c r="OXK12" s="87"/>
      <c r="OXL12" s="87"/>
      <c r="OXM12" s="87"/>
      <c r="OXN12" s="87"/>
      <c r="OXO12" s="87"/>
      <c r="OXP12" s="87"/>
      <c r="OXQ12" s="87"/>
      <c r="OXR12" s="87"/>
      <c r="OXS12" s="87"/>
      <c r="OXT12" s="87"/>
      <c r="OXU12" s="87"/>
      <c r="OXV12" s="87"/>
      <c r="OXW12" s="87"/>
      <c r="OXX12" s="87"/>
      <c r="OXY12" s="87"/>
      <c r="OXZ12" s="87"/>
      <c r="OYA12" s="87"/>
      <c r="OYB12" s="87"/>
      <c r="OYC12" s="87"/>
      <c r="OYD12" s="87"/>
      <c r="OYE12" s="87"/>
      <c r="OYF12" s="87"/>
      <c r="OYG12" s="87"/>
      <c r="OYH12" s="87"/>
      <c r="OYI12" s="87"/>
      <c r="OYJ12" s="87"/>
      <c r="OYK12" s="87"/>
      <c r="OYL12" s="87"/>
      <c r="OYM12" s="87"/>
      <c r="OYN12" s="87"/>
      <c r="OYO12" s="87"/>
      <c r="OYP12" s="87"/>
      <c r="OYQ12" s="87"/>
      <c r="OYR12" s="87"/>
      <c r="OYS12" s="87"/>
      <c r="OYT12" s="87"/>
      <c r="OYU12" s="87"/>
      <c r="OYV12" s="87"/>
      <c r="OYW12" s="87"/>
      <c r="OYX12" s="87"/>
      <c r="OYY12" s="87"/>
      <c r="OYZ12" s="87"/>
      <c r="OZA12" s="87"/>
      <c r="OZB12" s="87"/>
      <c r="OZC12" s="87"/>
      <c r="OZD12" s="87"/>
      <c r="OZE12" s="87"/>
      <c r="OZF12" s="87"/>
      <c r="OZG12" s="87"/>
      <c r="OZH12" s="87"/>
      <c r="OZI12" s="87"/>
      <c r="OZJ12" s="87"/>
      <c r="OZK12" s="87"/>
      <c r="OZL12" s="87"/>
      <c r="OZM12" s="87"/>
      <c r="OZN12" s="87"/>
      <c r="OZO12" s="87"/>
      <c r="OZP12" s="87"/>
      <c r="OZQ12" s="87"/>
      <c r="OZR12" s="87"/>
      <c r="OZS12" s="87"/>
      <c r="OZT12" s="87"/>
      <c r="OZU12" s="87"/>
      <c r="OZV12" s="87"/>
      <c r="OZW12" s="87"/>
      <c r="OZX12" s="87"/>
      <c r="OZY12" s="87"/>
      <c r="OZZ12" s="87"/>
      <c r="PAA12" s="87"/>
      <c r="PAB12" s="87"/>
      <c r="PAC12" s="87"/>
      <c r="PAD12" s="87"/>
      <c r="PAE12" s="87"/>
      <c r="PAF12" s="87"/>
      <c r="PAG12" s="87"/>
      <c r="PAH12" s="87"/>
      <c r="PAI12" s="87"/>
      <c r="PAJ12" s="87"/>
      <c r="PAK12" s="87"/>
      <c r="PAL12" s="87"/>
      <c r="PAM12" s="87"/>
      <c r="PAN12" s="87"/>
      <c r="PAO12" s="87"/>
      <c r="PAP12" s="87"/>
      <c r="PAQ12" s="87"/>
      <c r="PAR12" s="87"/>
      <c r="PAS12" s="87"/>
      <c r="PAT12" s="87"/>
      <c r="PAU12" s="87"/>
      <c r="PAV12" s="87"/>
      <c r="PAW12" s="87"/>
      <c r="PAX12" s="87"/>
      <c r="PAY12" s="87"/>
      <c r="PAZ12" s="87"/>
      <c r="PBA12" s="87"/>
      <c r="PBB12" s="87"/>
      <c r="PBC12" s="87"/>
      <c r="PBD12" s="87"/>
      <c r="PBE12" s="87"/>
      <c r="PBF12" s="87"/>
      <c r="PBG12" s="87"/>
      <c r="PBH12" s="87"/>
      <c r="PBI12" s="87"/>
      <c r="PBJ12" s="87"/>
      <c r="PBK12" s="87"/>
      <c r="PBL12" s="87"/>
      <c r="PBM12" s="87"/>
      <c r="PBN12" s="87"/>
      <c r="PBO12" s="87"/>
      <c r="PBP12" s="87"/>
      <c r="PBQ12" s="87"/>
      <c r="PBR12" s="87"/>
      <c r="PBS12" s="87"/>
      <c r="PBT12" s="87"/>
      <c r="PBU12" s="87"/>
      <c r="PBV12" s="87"/>
      <c r="PBW12" s="87"/>
      <c r="PBX12" s="87"/>
      <c r="PBY12" s="87"/>
      <c r="PBZ12" s="87"/>
      <c r="PCA12" s="87"/>
      <c r="PCB12" s="87"/>
      <c r="PCC12" s="87"/>
      <c r="PCD12" s="87"/>
      <c r="PCE12" s="87"/>
      <c r="PCF12" s="87"/>
      <c r="PCG12" s="87"/>
      <c r="PCH12" s="87"/>
      <c r="PCI12" s="87"/>
      <c r="PCJ12" s="87"/>
      <c r="PCK12" s="87"/>
      <c r="PCL12" s="87"/>
      <c r="PCM12" s="87"/>
      <c r="PCN12" s="87"/>
      <c r="PCO12" s="87"/>
      <c r="PCP12" s="87"/>
      <c r="PCQ12" s="87"/>
      <c r="PCR12" s="87"/>
      <c r="PCS12" s="87"/>
      <c r="PCT12" s="87"/>
      <c r="PCU12" s="87"/>
      <c r="PCV12" s="87"/>
      <c r="PCW12" s="87"/>
      <c r="PCX12" s="87"/>
      <c r="PCY12" s="87"/>
      <c r="PCZ12" s="87"/>
      <c r="PDA12" s="87"/>
      <c r="PDB12" s="87"/>
      <c r="PDC12" s="87"/>
      <c r="PDD12" s="87"/>
      <c r="PDE12" s="87"/>
      <c r="PDF12" s="87"/>
      <c r="PDG12" s="87"/>
      <c r="PDH12" s="87"/>
      <c r="PDI12" s="87"/>
      <c r="PDJ12" s="87"/>
      <c r="PDK12" s="87"/>
      <c r="PDL12" s="87"/>
      <c r="PDM12" s="87"/>
      <c r="PDN12" s="87"/>
      <c r="PDO12" s="87"/>
      <c r="PDP12" s="87"/>
      <c r="PDQ12" s="87"/>
      <c r="PDR12" s="87"/>
      <c r="PDS12" s="87"/>
      <c r="PDT12" s="87"/>
      <c r="PDU12" s="87"/>
      <c r="PDV12" s="87"/>
      <c r="PDW12" s="87"/>
      <c r="PDX12" s="87"/>
      <c r="PDY12" s="87"/>
      <c r="PDZ12" s="87"/>
      <c r="PEA12" s="87"/>
      <c r="PEB12" s="87"/>
      <c r="PEC12" s="87"/>
      <c r="PED12" s="87"/>
      <c r="PEE12" s="87"/>
      <c r="PEF12" s="87"/>
      <c r="PEG12" s="87"/>
      <c r="PEH12" s="87"/>
      <c r="PEI12" s="87"/>
      <c r="PEJ12" s="87"/>
      <c r="PEK12" s="87"/>
      <c r="PEL12" s="87"/>
      <c r="PEM12" s="87"/>
      <c r="PEN12" s="87"/>
      <c r="PEO12" s="87"/>
      <c r="PEP12" s="87"/>
      <c r="PEQ12" s="87"/>
      <c r="PER12" s="87"/>
      <c r="PES12" s="87"/>
      <c r="PET12" s="87"/>
      <c r="PEU12" s="87"/>
      <c r="PEV12" s="87"/>
      <c r="PEW12" s="87"/>
      <c r="PEX12" s="87"/>
      <c r="PEY12" s="87"/>
      <c r="PEZ12" s="87"/>
      <c r="PFA12" s="87"/>
      <c r="PFB12" s="87"/>
      <c r="PFC12" s="87"/>
      <c r="PFD12" s="87"/>
      <c r="PFE12" s="87"/>
      <c r="PFF12" s="87"/>
      <c r="PFG12" s="87"/>
      <c r="PFH12" s="87"/>
      <c r="PFI12" s="87"/>
      <c r="PFJ12" s="87"/>
      <c r="PFK12" s="87"/>
      <c r="PFL12" s="87"/>
      <c r="PFM12" s="87"/>
      <c r="PFN12" s="87"/>
      <c r="PFO12" s="87"/>
      <c r="PFP12" s="87"/>
      <c r="PFQ12" s="87"/>
      <c r="PFR12" s="87"/>
      <c r="PFS12" s="87"/>
      <c r="PFT12" s="87"/>
      <c r="PFU12" s="87"/>
      <c r="PFV12" s="87"/>
      <c r="PFW12" s="87"/>
      <c r="PFX12" s="87"/>
      <c r="PFY12" s="87"/>
      <c r="PFZ12" s="87"/>
      <c r="PGA12" s="87"/>
      <c r="PGB12" s="87"/>
      <c r="PGC12" s="87"/>
      <c r="PGD12" s="87"/>
      <c r="PGE12" s="87"/>
      <c r="PGF12" s="87"/>
      <c r="PGG12" s="87"/>
      <c r="PGH12" s="87"/>
      <c r="PGI12" s="87"/>
      <c r="PGJ12" s="87"/>
      <c r="PGK12" s="87"/>
      <c r="PGL12" s="87"/>
      <c r="PGM12" s="87"/>
      <c r="PGN12" s="87"/>
      <c r="PGO12" s="87"/>
      <c r="PGP12" s="87"/>
      <c r="PGQ12" s="87"/>
      <c r="PGR12" s="87"/>
      <c r="PGS12" s="87"/>
      <c r="PGT12" s="87"/>
      <c r="PGU12" s="87"/>
      <c r="PGV12" s="87"/>
      <c r="PGW12" s="87"/>
      <c r="PGX12" s="87"/>
      <c r="PGY12" s="87"/>
      <c r="PGZ12" s="87"/>
      <c r="PHA12" s="87"/>
      <c r="PHB12" s="87"/>
      <c r="PHC12" s="87"/>
      <c r="PHD12" s="87"/>
      <c r="PHE12" s="87"/>
      <c r="PHF12" s="87"/>
      <c r="PHG12" s="87"/>
      <c r="PHH12" s="87"/>
      <c r="PHI12" s="87"/>
      <c r="PHJ12" s="87"/>
      <c r="PHK12" s="87"/>
      <c r="PHL12" s="87"/>
      <c r="PHM12" s="87"/>
      <c r="PHN12" s="87"/>
      <c r="PHO12" s="87"/>
      <c r="PHP12" s="87"/>
      <c r="PHQ12" s="87"/>
      <c r="PHR12" s="87"/>
      <c r="PHS12" s="87"/>
      <c r="PHT12" s="87"/>
      <c r="PHU12" s="87"/>
      <c r="PHV12" s="87"/>
      <c r="PHW12" s="87"/>
      <c r="PHX12" s="87"/>
      <c r="PHY12" s="87"/>
      <c r="PHZ12" s="87"/>
      <c r="PIA12" s="87"/>
      <c r="PIB12" s="87"/>
      <c r="PIC12" s="87"/>
      <c r="PID12" s="87"/>
      <c r="PIE12" s="87"/>
      <c r="PIF12" s="87"/>
      <c r="PIG12" s="87"/>
      <c r="PIH12" s="87"/>
      <c r="PII12" s="87"/>
      <c r="PIJ12" s="87"/>
      <c r="PIK12" s="87"/>
      <c r="PIL12" s="87"/>
      <c r="PIM12" s="87"/>
      <c r="PIN12" s="87"/>
      <c r="PIO12" s="87"/>
      <c r="PIP12" s="87"/>
      <c r="PIQ12" s="87"/>
      <c r="PIR12" s="87"/>
      <c r="PIS12" s="87"/>
      <c r="PIT12" s="87"/>
      <c r="PIU12" s="87"/>
      <c r="PIV12" s="87"/>
      <c r="PIW12" s="87"/>
      <c r="PIX12" s="87"/>
      <c r="PIY12" s="87"/>
      <c r="PIZ12" s="87"/>
      <c r="PJA12" s="87"/>
      <c r="PJB12" s="87"/>
      <c r="PJC12" s="87"/>
      <c r="PJD12" s="87"/>
      <c r="PJE12" s="87"/>
      <c r="PJF12" s="87"/>
      <c r="PJG12" s="87"/>
      <c r="PJH12" s="87"/>
      <c r="PJI12" s="87"/>
      <c r="PJJ12" s="87"/>
      <c r="PJK12" s="87"/>
      <c r="PJL12" s="87"/>
      <c r="PJM12" s="87"/>
      <c r="PJN12" s="87"/>
      <c r="PJO12" s="87"/>
      <c r="PJP12" s="87"/>
      <c r="PJQ12" s="87"/>
      <c r="PJR12" s="87"/>
      <c r="PJS12" s="87"/>
      <c r="PJT12" s="87"/>
      <c r="PJU12" s="87"/>
      <c r="PJV12" s="87"/>
      <c r="PJW12" s="87"/>
      <c r="PJX12" s="87"/>
      <c r="PJY12" s="87"/>
      <c r="PJZ12" s="87"/>
      <c r="PKA12" s="87"/>
      <c r="PKB12" s="87"/>
      <c r="PKC12" s="87"/>
      <c r="PKD12" s="87"/>
      <c r="PKE12" s="87"/>
      <c r="PKF12" s="87"/>
      <c r="PKG12" s="87"/>
      <c r="PKH12" s="87"/>
      <c r="PKI12" s="87"/>
      <c r="PKJ12" s="87"/>
      <c r="PKK12" s="87"/>
      <c r="PKL12" s="87"/>
      <c r="PKM12" s="87"/>
      <c r="PKN12" s="87"/>
      <c r="PKO12" s="87"/>
      <c r="PKP12" s="87"/>
      <c r="PKQ12" s="87"/>
      <c r="PKR12" s="87"/>
      <c r="PKS12" s="87"/>
      <c r="PKT12" s="87"/>
      <c r="PKU12" s="87"/>
      <c r="PKV12" s="87"/>
      <c r="PKW12" s="87"/>
      <c r="PKX12" s="87"/>
      <c r="PKY12" s="87"/>
      <c r="PKZ12" s="87"/>
      <c r="PLA12" s="87"/>
      <c r="PLB12" s="87"/>
      <c r="PLC12" s="87"/>
      <c r="PLD12" s="87"/>
      <c r="PLE12" s="87"/>
      <c r="PLF12" s="87"/>
      <c r="PLG12" s="87"/>
      <c r="PLH12" s="87"/>
      <c r="PLI12" s="87"/>
      <c r="PLJ12" s="87"/>
      <c r="PLK12" s="87"/>
      <c r="PLL12" s="87"/>
      <c r="PLM12" s="87"/>
      <c r="PLN12" s="87"/>
      <c r="PLO12" s="87"/>
      <c r="PLP12" s="87"/>
      <c r="PLQ12" s="87"/>
      <c r="PLR12" s="87"/>
      <c r="PLS12" s="87"/>
      <c r="PLT12" s="87"/>
      <c r="PLU12" s="87"/>
      <c r="PLV12" s="87"/>
      <c r="PLW12" s="87"/>
      <c r="PLX12" s="87"/>
      <c r="PLY12" s="87"/>
      <c r="PLZ12" s="87"/>
      <c r="PMA12" s="87"/>
      <c r="PMB12" s="87"/>
      <c r="PMC12" s="87"/>
      <c r="PMD12" s="87"/>
      <c r="PME12" s="87"/>
      <c r="PMF12" s="87"/>
      <c r="PMG12" s="87"/>
      <c r="PMH12" s="87"/>
      <c r="PMI12" s="87"/>
      <c r="PMJ12" s="87"/>
      <c r="PMK12" s="87"/>
      <c r="PML12" s="87"/>
      <c r="PMM12" s="87"/>
      <c r="PMN12" s="87"/>
      <c r="PMO12" s="87"/>
      <c r="PMP12" s="87"/>
      <c r="PMQ12" s="87"/>
      <c r="PMR12" s="87"/>
      <c r="PMS12" s="87"/>
      <c r="PMT12" s="87"/>
      <c r="PMU12" s="87"/>
      <c r="PMV12" s="87"/>
      <c r="PMW12" s="87"/>
      <c r="PMX12" s="87"/>
      <c r="PMY12" s="87"/>
      <c r="PMZ12" s="87"/>
      <c r="PNA12" s="87"/>
      <c r="PNB12" s="87"/>
      <c r="PNC12" s="87"/>
      <c r="PND12" s="87"/>
      <c r="PNE12" s="87"/>
      <c r="PNF12" s="87"/>
      <c r="PNG12" s="87"/>
      <c r="PNH12" s="87"/>
      <c r="PNI12" s="87"/>
      <c r="PNJ12" s="87"/>
      <c r="PNK12" s="87"/>
      <c r="PNL12" s="87"/>
      <c r="PNM12" s="87"/>
      <c r="PNN12" s="87"/>
      <c r="PNO12" s="87"/>
      <c r="PNP12" s="87"/>
      <c r="PNQ12" s="87"/>
      <c r="PNR12" s="87"/>
      <c r="PNS12" s="87"/>
      <c r="PNT12" s="87"/>
      <c r="PNU12" s="87"/>
      <c r="PNV12" s="87"/>
      <c r="PNW12" s="87"/>
      <c r="PNX12" s="87"/>
      <c r="PNY12" s="87"/>
      <c r="PNZ12" s="87"/>
      <c r="POA12" s="87"/>
      <c r="POB12" s="87"/>
      <c r="POC12" s="87"/>
      <c r="POD12" s="87"/>
      <c r="POE12" s="87"/>
      <c r="POF12" s="87"/>
      <c r="POG12" s="87"/>
      <c r="POH12" s="87"/>
      <c r="POI12" s="87"/>
      <c r="POJ12" s="87"/>
      <c r="POK12" s="87"/>
      <c r="POL12" s="87"/>
      <c r="POM12" s="87"/>
      <c r="PON12" s="87"/>
      <c r="POO12" s="87"/>
      <c r="POP12" s="87"/>
      <c r="POQ12" s="87"/>
      <c r="POR12" s="87"/>
      <c r="POS12" s="87"/>
      <c r="POT12" s="87"/>
      <c r="POU12" s="87"/>
      <c r="POV12" s="87"/>
      <c r="POW12" s="87"/>
      <c r="POX12" s="87"/>
      <c r="POY12" s="87"/>
      <c r="POZ12" s="87"/>
      <c r="PPA12" s="87"/>
      <c r="PPB12" s="87"/>
      <c r="PPC12" s="87"/>
      <c r="PPD12" s="87"/>
      <c r="PPE12" s="87"/>
      <c r="PPF12" s="87"/>
      <c r="PPG12" s="87"/>
      <c r="PPH12" s="87"/>
      <c r="PPI12" s="87"/>
      <c r="PPJ12" s="87"/>
      <c r="PPK12" s="87"/>
      <c r="PPL12" s="87"/>
      <c r="PPM12" s="87"/>
      <c r="PPN12" s="87"/>
      <c r="PPO12" s="87"/>
      <c r="PPP12" s="87"/>
      <c r="PPQ12" s="87"/>
      <c r="PPR12" s="87"/>
      <c r="PPS12" s="87"/>
      <c r="PPT12" s="87"/>
      <c r="PPU12" s="87"/>
      <c r="PPV12" s="87"/>
      <c r="PPW12" s="87"/>
      <c r="PPX12" s="87"/>
      <c r="PPY12" s="87"/>
      <c r="PPZ12" s="87"/>
      <c r="PQA12" s="87"/>
      <c r="PQB12" s="87"/>
      <c r="PQC12" s="87"/>
      <c r="PQD12" s="87"/>
      <c r="PQE12" s="87"/>
      <c r="PQF12" s="87"/>
      <c r="PQG12" s="87"/>
      <c r="PQH12" s="87"/>
      <c r="PQI12" s="87"/>
      <c r="PQJ12" s="87"/>
      <c r="PQK12" s="87"/>
      <c r="PQL12" s="87"/>
      <c r="PQM12" s="87"/>
      <c r="PQN12" s="87"/>
      <c r="PQO12" s="87"/>
      <c r="PQP12" s="87"/>
      <c r="PQQ12" s="87"/>
      <c r="PQR12" s="87"/>
      <c r="PQS12" s="87"/>
      <c r="PQT12" s="87"/>
      <c r="PQU12" s="87"/>
      <c r="PQV12" s="87"/>
      <c r="PQW12" s="87"/>
      <c r="PQX12" s="87"/>
      <c r="PQY12" s="87"/>
      <c r="PQZ12" s="87"/>
      <c r="PRA12" s="87"/>
      <c r="PRB12" s="87"/>
      <c r="PRC12" s="87"/>
      <c r="PRD12" s="87"/>
      <c r="PRE12" s="87"/>
      <c r="PRF12" s="87"/>
      <c r="PRG12" s="87"/>
      <c r="PRH12" s="87"/>
      <c r="PRI12" s="87"/>
      <c r="PRJ12" s="87"/>
      <c r="PRK12" s="87"/>
      <c r="PRL12" s="87"/>
      <c r="PRM12" s="87"/>
      <c r="PRN12" s="87"/>
      <c r="PRO12" s="87"/>
      <c r="PRP12" s="87"/>
      <c r="PRQ12" s="87"/>
      <c r="PRR12" s="87"/>
      <c r="PRS12" s="87"/>
      <c r="PRT12" s="87"/>
      <c r="PRU12" s="87"/>
      <c r="PRV12" s="87"/>
      <c r="PRW12" s="87"/>
      <c r="PRX12" s="87"/>
      <c r="PRY12" s="87"/>
      <c r="PRZ12" s="87"/>
      <c r="PSA12" s="87"/>
      <c r="PSB12" s="87"/>
      <c r="PSC12" s="87"/>
      <c r="PSD12" s="87"/>
      <c r="PSE12" s="87"/>
      <c r="PSF12" s="87"/>
      <c r="PSG12" s="87"/>
      <c r="PSH12" s="87"/>
      <c r="PSI12" s="87"/>
      <c r="PSJ12" s="87"/>
      <c r="PSK12" s="87"/>
      <c r="PSL12" s="87"/>
      <c r="PSM12" s="87"/>
      <c r="PSN12" s="87"/>
      <c r="PSO12" s="87"/>
      <c r="PSP12" s="87"/>
      <c r="PSQ12" s="87"/>
      <c r="PSR12" s="87"/>
      <c r="PSS12" s="87"/>
      <c r="PST12" s="87"/>
      <c r="PSU12" s="87"/>
      <c r="PSV12" s="87"/>
      <c r="PSW12" s="87"/>
      <c r="PSX12" s="87"/>
      <c r="PSY12" s="87"/>
      <c r="PSZ12" s="87"/>
      <c r="PTA12" s="87"/>
      <c r="PTB12" s="87"/>
      <c r="PTC12" s="87"/>
      <c r="PTD12" s="87"/>
      <c r="PTE12" s="87"/>
      <c r="PTF12" s="87"/>
      <c r="PTG12" s="87"/>
      <c r="PTH12" s="87"/>
      <c r="PTI12" s="87"/>
      <c r="PTJ12" s="87"/>
      <c r="PTK12" s="87"/>
      <c r="PTL12" s="87"/>
      <c r="PTM12" s="87"/>
      <c r="PTN12" s="87"/>
      <c r="PTO12" s="87"/>
      <c r="PTP12" s="87"/>
      <c r="PTQ12" s="87"/>
      <c r="PTR12" s="87"/>
      <c r="PTS12" s="87"/>
      <c r="PTT12" s="87"/>
      <c r="PTU12" s="87"/>
      <c r="PTV12" s="87"/>
      <c r="PTW12" s="87"/>
      <c r="PTX12" s="87"/>
      <c r="PTY12" s="87"/>
      <c r="PTZ12" s="87"/>
      <c r="PUA12" s="87"/>
      <c r="PUB12" s="87"/>
      <c r="PUC12" s="87"/>
      <c r="PUD12" s="87"/>
      <c r="PUE12" s="87"/>
      <c r="PUF12" s="87"/>
      <c r="PUG12" s="87"/>
      <c r="PUH12" s="87"/>
      <c r="PUI12" s="87"/>
      <c r="PUJ12" s="87"/>
      <c r="PUK12" s="87"/>
      <c r="PUL12" s="87"/>
      <c r="PUM12" s="87"/>
      <c r="PUN12" s="87"/>
      <c r="PUO12" s="87"/>
      <c r="PUP12" s="87"/>
      <c r="PUQ12" s="87"/>
      <c r="PUR12" s="87"/>
      <c r="PUS12" s="87"/>
      <c r="PUT12" s="87"/>
      <c r="PUU12" s="87"/>
      <c r="PUV12" s="87"/>
      <c r="PUW12" s="87"/>
      <c r="PUX12" s="87"/>
      <c r="PUY12" s="87"/>
      <c r="PUZ12" s="87"/>
      <c r="PVA12" s="87"/>
      <c r="PVB12" s="87"/>
      <c r="PVC12" s="87"/>
      <c r="PVD12" s="87"/>
      <c r="PVE12" s="87"/>
      <c r="PVF12" s="87"/>
      <c r="PVG12" s="87"/>
      <c r="PVH12" s="87"/>
      <c r="PVI12" s="87"/>
      <c r="PVJ12" s="87"/>
      <c r="PVK12" s="87"/>
      <c r="PVL12" s="87"/>
      <c r="PVM12" s="87"/>
      <c r="PVN12" s="87"/>
      <c r="PVO12" s="87"/>
      <c r="PVP12" s="87"/>
      <c r="PVQ12" s="87"/>
      <c r="PVR12" s="87"/>
      <c r="PVS12" s="87"/>
      <c r="PVT12" s="87"/>
      <c r="PVU12" s="87"/>
      <c r="PVV12" s="87"/>
      <c r="PVW12" s="87"/>
      <c r="PVX12" s="87"/>
      <c r="PVY12" s="87"/>
      <c r="PVZ12" s="87"/>
      <c r="PWA12" s="87"/>
      <c r="PWB12" s="87"/>
      <c r="PWC12" s="87"/>
      <c r="PWD12" s="87"/>
      <c r="PWE12" s="87"/>
      <c r="PWF12" s="87"/>
      <c r="PWG12" s="87"/>
      <c r="PWH12" s="87"/>
      <c r="PWI12" s="87"/>
      <c r="PWJ12" s="87"/>
      <c r="PWK12" s="87"/>
      <c r="PWL12" s="87"/>
      <c r="PWM12" s="87"/>
      <c r="PWN12" s="87"/>
      <c r="PWO12" s="87"/>
      <c r="PWP12" s="87"/>
      <c r="PWQ12" s="87"/>
      <c r="PWR12" s="87"/>
      <c r="PWS12" s="87"/>
      <c r="PWT12" s="87"/>
      <c r="PWU12" s="87"/>
      <c r="PWV12" s="87"/>
      <c r="PWW12" s="87"/>
      <c r="PWX12" s="87"/>
      <c r="PWY12" s="87"/>
      <c r="PWZ12" s="87"/>
      <c r="PXA12" s="87"/>
      <c r="PXB12" s="87"/>
      <c r="PXC12" s="87"/>
      <c r="PXD12" s="87"/>
      <c r="PXE12" s="87"/>
      <c r="PXF12" s="87"/>
      <c r="PXG12" s="87"/>
      <c r="PXH12" s="87"/>
      <c r="PXI12" s="87"/>
      <c r="PXJ12" s="87"/>
      <c r="PXK12" s="87"/>
      <c r="PXL12" s="87"/>
      <c r="PXM12" s="87"/>
      <c r="PXN12" s="87"/>
      <c r="PXO12" s="87"/>
      <c r="PXP12" s="87"/>
      <c r="PXQ12" s="87"/>
      <c r="PXR12" s="87"/>
      <c r="PXS12" s="87"/>
      <c r="PXT12" s="87"/>
      <c r="PXU12" s="87"/>
      <c r="PXV12" s="87"/>
      <c r="PXW12" s="87"/>
      <c r="PXX12" s="87"/>
      <c r="PXY12" s="87"/>
      <c r="PXZ12" s="87"/>
      <c r="PYA12" s="87"/>
      <c r="PYB12" s="87"/>
      <c r="PYC12" s="87"/>
      <c r="PYD12" s="87"/>
      <c r="PYE12" s="87"/>
      <c r="PYF12" s="87"/>
      <c r="PYG12" s="87"/>
      <c r="PYH12" s="87"/>
      <c r="PYI12" s="87"/>
      <c r="PYJ12" s="87"/>
      <c r="PYK12" s="87"/>
      <c r="PYL12" s="87"/>
      <c r="PYM12" s="87"/>
      <c r="PYN12" s="87"/>
      <c r="PYO12" s="87"/>
      <c r="PYP12" s="87"/>
      <c r="PYQ12" s="87"/>
      <c r="PYR12" s="87"/>
      <c r="PYS12" s="87"/>
      <c r="PYT12" s="87"/>
      <c r="PYU12" s="87"/>
      <c r="PYV12" s="87"/>
      <c r="PYW12" s="87"/>
      <c r="PYX12" s="87"/>
      <c r="PYY12" s="87"/>
      <c r="PYZ12" s="87"/>
      <c r="PZA12" s="87"/>
      <c r="PZB12" s="87"/>
      <c r="PZC12" s="87"/>
      <c r="PZD12" s="87"/>
      <c r="PZE12" s="87"/>
      <c r="PZF12" s="87"/>
      <c r="PZG12" s="87"/>
      <c r="PZH12" s="87"/>
      <c r="PZI12" s="87"/>
      <c r="PZJ12" s="87"/>
      <c r="PZK12" s="87"/>
      <c r="PZL12" s="87"/>
      <c r="PZM12" s="87"/>
      <c r="PZN12" s="87"/>
      <c r="PZO12" s="87"/>
      <c r="PZP12" s="87"/>
      <c r="PZQ12" s="87"/>
      <c r="PZR12" s="87"/>
      <c r="PZS12" s="87"/>
      <c r="PZT12" s="87"/>
      <c r="PZU12" s="87"/>
      <c r="PZV12" s="87"/>
      <c r="PZW12" s="87"/>
      <c r="PZX12" s="87"/>
      <c r="PZY12" s="87"/>
      <c r="PZZ12" s="87"/>
      <c r="QAA12" s="87"/>
      <c r="QAB12" s="87"/>
      <c r="QAC12" s="87"/>
      <c r="QAD12" s="87"/>
      <c r="QAE12" s="87"/>
      <c r="QAF12" s="87"/>
      <c r="QAG12" s="87"/>
      <c r="QAH12" s="87"/>
      <c r="QAI12" s="87"/>
      <c r="QAJ12" s="87"/>
      <c r="QAK12" s="87"/>
      <c r="QAL12" s="87"/>
      <c r="QAM12" s="87"/>
      <c r="QAN12" s="87"/>
      <c r="QAO12" s="87"/>
      <c r="QAP12" s="87"/>
      <c r="QAQ12" s="87"/>
      <c r="QAR12" s="87"/>
      <c r="QAS12" s="87"/>
      <c r="QAT12" s="87"/>
      <c r="QAU12" s="87"/>
      <c r="QAV12" s="87"/>
      <c r="QAW12" s="87"/>
      <c r="QAX12" s="87"/>
      <c r="QAY12" s="87"/>
      <c r="QAZ12" s="87"/>
      <c r="QBA12" s="87"/>
      <c r="QBB12" s="87"/>
      <c r="QBC12" s="87"/>
      <c r="QBD12" s="87"/>
      <c r="QBE12" s="87"/>
      <c r="QBF12" s="87"/>
      <c r="QBG12" s="87"/>
      <c r="QBH12" s="87"/>
      <c r="QBI12" s="87"/>
      <c r="QBJ12" s="87"/>
      <c r="QBK12" s="87"/>
      <c r="QBL12" s="87"/>
      <c r="QBM12" s="87"/>
      <c r="QBN12" s="87"/>
      <c r="QBO12" s="87"/>
      <c r="QBP12" s="87"/>
      <c r="QBQ12" s="87"/>
      <c r="QBR12" s="87"/>
      <c r="QBS12" s="87"/>
      <c r="QBT12" s="87"/>
      <c r="QBU12" s="87"/>
      <c r="QBV12" s="87"/>
      <c r="QBW12" s="87"/>
      <c r="QBX12" s="87"/>
      <c r="QBY12" s="87"/>
      <c r="QBZ12" s="87"/>
      <c r="QCA12" s="87"/>
      <c r="QCB12" s="87"/>
      <c r="QCC12" s="87"/>
      <c r="QCD12" s="87"/>
      <c r="QCE12" s="87"/>
      <c r="QCF12" s="87"/>
      <c r="QCG12" s="87"/>
      <c r="QCH12" s="87"/>
      <c r="QCI12" s="87"/>
      <c r="QCJ12" s="87"/>
      <c r="QCK12" s="87"/>
      <c r="QCL12" s="87"/>
      <c r="QCM12" s="87"/>
      <c r="QCN12" s="87"/>
      <c r="QCO12" s="87"/>
      <c r="QCP12" s="87"/>
      <c r="QCQ12" s="87"/>
      <c r="QCR12" s="87"/>
      <c r="QCS12" s="87"/>
      <c r="QCT12" s="87"/>
      <c r="QCU12" s="87"/>
      <c r="QCV12" s="87"/>
      <c r="QCW12" s="87"/>
      <c r="QCX12" s="87"/>
      <c r="QCY12" s="87"/>
      <c r="QCZ12" s="87"/>
      <c r="QDA12" s="87"/>
      <c r="QDB12" s="87"/>
      <c r="QDC12" s="87"/>
      <c r="QDD12" s="87"/>
      <c r="QDE12" s="87"/>
      <c r="QDF12" s="87"/>
      <c r="QDG12" s="87"/>
      <c r="QDH12" s="87"/>
      <c r="QDI12" s="87"/>
      <c r="QDJ12" s="87"/>
      <c r="QDK12" s="87"/>
      <c r="QDL12" s="87"/>
      <c r="QDM12" s="87"/>
      <c r="QDN12" s="87"/>
      <c r="QDO12" s="87"/>
      <c r="QDP12" s="87"/>
      <c r="QDQ12" s="87"/>
      <c r="QDR12" s="87"/>
      <c r="QDS12" s="87"/>
      <c r="QDT12" s="87"/>
      <c r="QDU12" s="87"/>
      <c r="QDV12" s="87"/>
      <c r="QDW12" s="87"/>
      <c r="QDX12" s="87"/>
      <c r="QDY12" s="87"/>
      <c r="QDZ12" s="87"/>
      <c r="QEA12" s="87"/>
      <c r="QEB12" s="87"/>
      <c r="QEC12" s="87"/>
      <c r="QED12" s="87"/>
      <c r="QEE12" s="87"/>
      <c r="QEF12" s="87"/>
      <c r="QEG12" s="87"/>
      <c r="QEH12" s="87"/>
      <c r="QEI12" s="87"/>
      <c r="QEJ12" s="87"/>
      <c r="QEK12" s="87"/>
      <c r="QEL12" s="87"/>
      <c r="QEM12" s="87"/>
      <c r="QEN12" s="87"/>
      <c r="QEO12" s="87"/>
      <c r="QEP12" s="87"/>
      <c r="QEQ12" s="87"/>
      <c r="QER12" s="87"/>
      <c r="QES12" s="87"/>
      <c r="QET12" s="87"/>
      <c r="QEU12" s="87"/>
      <c r="QEV12" s="87"/>
      <c r="QEW12" s="87"/>
      <c r="QEX12" s="87"/>
      <c r="QEY12" s="87"/>
      <c r="QEZ12" s="87"/>
      <c r="QFA12" s="87"/>
      <c r="QFB12" s="87"/>
      <c r="QFC12" s="87"/>
      <c r="QFD12" s="87"/>
      <c r="QFE12" s="87"/>
      <c r="QFF12" s="87"/>
      <c r="QFG12" s="87"/>
      <c r="QFH12" s="87"/>
      <c r="QFI12" s="87"/>
      <c r="QFJ12" s="87"/>
      <c r="QFK12" s="87"/>
      <c r="QFL12" s="87"/>
      <c r="QFM12" s="87"/>
      <c r="QFN12" s="87"/>
      <c r="QFO12" s="87"/>
      <c r="QFP12" s="87"/>
      <c r="QFQ12" s="87"/>
      <c r="QFR12" s="87"/>
      <c r="QFS12" s="87"/>
      <c r="QFT12" s="87"/>
      <c r="QFU12" s="87"/>
      <c r="QFV12" s="87"/>
      <c r="QFW12" s="87"/>
      <c r="QFX12" s="87"/>
      <c r="QFY12" s="87"/>
      <c r="QFZ12" s="87"/>
      <c r="QGA12" s="87"/>
      <c r="QGB12" s="87"/>
      <c r="QGC12" s="87"/>
      <c r="QGD12" s="87"/>
      <c r="QGE12" s="87"/>
      <c r="QGF12" s="87"/>
      <c r="QGG12" s="87"/>
      <c r="QGH12" s="87"/>
      <c r="QGI12" s="87"/>
      <c r="QGJ12" s="87"/>
      <c r="QGK12" s="87"/>
      <c r="QGL12" s="87"/>
      <c r="QGM12" s="87"/>
      <c r="QGN12" s="87"/>
      <c r="QGO12" s="87"/>
      <c r="QGP12" s="87"/>
      <c r="QGQ12" s="87"/>
      <c r="QGR12" s="87"/>
      <c r="QGS12" s="87"/>
      <c r="QGT12" s="87"/>
      <c r="QGU12" s="87"/>
      <c r="QGV12" s="87"/>
      <c r="QGW12" s="87"/>
      <c r="QGX12" s="87"/>
      <c r="QGY12" s="87"/>
      <c r="QGZ12" s="87"/>
      <c r="QHA12" s="87"/>
      <c r="QHB12" s="87"/>
      <c r="QHC12" s="87"/>
      <c r="QHD12" s="87"/>
      <c r="QHE12" s="87"/>
      <c r="QHF12" s="87"/>
      <c r="QHG12" s="87"/>
      <c r="QHH12" s="87"/>
      <c r="QHI12" s="87"/>
      <c r="QHJ12" s="87"/>
      <c r="QHK12" s="87"/>
      <c r="QHL12" s="87"/>
      <c r="QHM12" s="87"/>
      <c r="QHN12" s="87"/>
      <c r="QHO12" s="87"/>
      <c r="QHP12" s="87"/>
      <c r="QHQ12" s="87"/>
      <c r="QHR12" s="87"/>
      <c r="QHS12" s="87"/>
      <c r="QHT12" s="87"/>
      <c r="QHU12" s="87"/>
      <c r="QHV12" s="87"/>
      <c r="QHW12" s="87"/>
      <c r="QHX12" s="87"/>
      <c r="QHY12" s="87"/>
      <c r="QHZ12" s="87"/>
      <c r="QIA12" s="87"/>
      <c r="QIB12" s="87"/>
      <c r="QIC12" s="87"/>
      <c r="QID12" s="87"/>
      <c r="QIE12" s="87"/>
      <c r="QIF12" s="87"/>
      <c r="QIG12" s="87"/>
      <c r="QIH12" s="87"/>
      <c r="QII12" s="87"/>
      <c r="QIJ12" s="87"/>
      <c r="QIK12" s="87"/>
      <c r="QIL12" s="87"/>
      <c r="QIM12" s="87"/>
      <c r="QIN12" s="87"/>
      <c r="QIO12" s="87"/>
      <c r="QIP12" s="87"/>
      <c r="QIQ12" s="87"/>
      <c r="QIR12" s="87"/>
      <c r="QIS12" s="87"/>
      <c r="QIT12" s="87"/>
      <c r="QIU12" s="87"/>
      <c r="QIV12" s="87"/>
      <c r="QIW12" s="87"/>
      <c r="QIX12" s="87"/>
      <c r="QIY12" s="87"/>
      <c r="QIZ12" s="87"/>
      <c r="QJA12" s="87"/>
      <c r="QJB12" s="87"/>
      <c r="QJC12" s="87"/>
      <c r="QJD12" s="87"/>
      <c r="QJE12" s="87"/>
      <c r="QJF12" s="87"/>
      <c r="QJG12" s="87"/>
      <c r="QJH12" s="87"/>
      <c r="QJI12" s="87"/>
      <c r="QJJ12" s="87"/>
      <c r="QJK12" s="87"/>
      <c r="QJL12" s="87"/>
      <c r="QJM12" s="87"/>
      <c r="QJN12" s="87"/>
      <c r="QJO12" s="87"/>
      <c r="QJP12" s="87"/>
      <c r="QJQ12" s="87"/>
      <c r="QJR12" s="87"/>
      <c r="QJS12" s="87"/>
      <c r="QJT12" s="87"/>
      <c r="QJU12" s="87"/>
      <c r="QJV12" s="87"/>
      <c r="QJW12" s="87"/>
      <c r="QJX12" s="87"/>
      <c r="QJY12" s="87"/>
      <c r="QJZ12" s="87"/>
      <c r="QKA12" s="87"/>
      <c r="QKB12" s="87"/>
      <c r="QKC12" s="87"/>
      <c r="QKD12" s="87"/>
      <c r="QKE12" s="87"/>
      <c r="QKF12" s="87"/>
      <c r="QKG12" s="87"/>
      <c r="QKH12" s="87"/>
      <c r="QKI12" s="87"/>
      <c r="QKJ12" s="87"/>
      <c r="QKK12" s="87"/>
      <c r="QKL12" s="87"/>
      <c r="QKM12" s="87"/>
      <c r="QKN12" s="87"/>
      <c r="QKO12" s="87"/>
      <c r="QKP12" s="87"/>
      <c r="QKQ12" s="87"/>
      <c r="QKR12" s="87"/>
      <c r="QKS12" s="87"/>
      <c r="QKT12" s="87"/>
      <c r="QKU12" s="87"/>
      <c r="QKV12" s="87"/>
      <c r="QKW12" s="87"/>
      <c r="QKX12" s="87"/>
      <c r="QKY12" s="87"/>
      <c r="QKZ12" s="87"/>
      <c r="QLA12" s="87"/>
      <c r="QLB12" s="87"/>
      <c r="QLC12" s="87"/>
      <c r="QLD12" s="87"/>
      <c r="QLE12" s="87"/>
      <c r="QLF12" s="87"/>
      <c r="QLG12" s="87"/>
      <c r="QLH12" s="87"/>
      <c r="QLI12" s="87"/>
      <c r="QLJ12" s="87"/>
      <c r="QLK12" s="87"/>
      <c r="QLL12" s="87"/>
      <c r="QLM12" s="87"/>
      <c r="QLN12" s="87"/>
      <c r="QLO12" s="87"/>
      <c r="QLP12" s="87"/>
      <c r="QLQ12" s="87"/>
      <c r="QLR12" s="87"/>
      <c r="QLS12" s="87"/>
      <c r="QLT12" s="87"/>
      <c r="QLU12" s="87"/>
      <c r="QLV12" s="87"/>
      <c r="QLW12" s="87"/>
      <c r="QLX12" s="87"/>
      <c r="QLY12" s="87"/>
      <c r="QLZ12" s="87"/>
      <c r="QMA12" s="87"/>
      <c r="QMB12" s="87"/>
      <c r="QMC12" s="87"/>
      <c r="QMD12" s="87"/>
      <c r="QME12" s="87"/>
      <c r="QMF12" s="87"/>
      <c r="QMG12" s="87"/>
      <c r="QMH12" s="87"/>
      <c r="QMI12" s="87"/>
      <c r="QMJ12" s="87"/>
      <c r="QMK12" s="87"/>
      <c r="QML12" s="87"/>
      <c r="QMM12" s="87"/>
      <c r="QMN12" s="87"/>
      <c r="QMO12" s="87"/>
      <c r="QMP12" s="87"/>
      <c r="QMQ12" s="87"/>
      <c r="QMR12" s="87"/>
      <c r="QMS12" s="87"/>
      <c r="QMT12" s="87"/>
      <c r="QMU12" s="87"/>
      <c r="QMV12" s="87"/>
      <c r="QMW12" s="87"/>
      <c r="QMX12" s="87"/>
      <c r="QMY12" s="87"/>
      <c r="QMZ12" s="87"/>
      <c r="QNA12" s="87"/>
      <c r="QNB12" s="87"/>
      <c r="QNC12" s="87"/>
      <c r="QND12" s="87"/>
      <c r="QNE12" s="87"/>
      <c r="QNF12" s="87"/>
      <c r="QNG12" s="87"/>
      <c r="QNH12" s="87"/>
      <c r="QNI12" s="87"/>
      <c r="QNJ12" s="87"/>
      <c r="QNK12" s="87"/>
      <c r="QNL12" s="87"/>
      <c r="QNM12" s="87"/>
      <c r="QNN12" s="87"/>
      <c r="QNO12" s="87"/>
      <c r="QNP12" s="87"/>
      <c r="QNQ12" s="87"/>
      <c r="QNR12" s="87"/>
      <c r="QNS12" s="87"/>
      <c r="QNT12" s="87"/>
      <c r="QNU12" s="87"/>
      <c r="QNV12" s="87"/>
      <c r="QNW12" s="87"/>
      <c r="QNX12" s="87"/>
      <c r="QNY12" s="87"/>
      <c r="QNZ12" s="87"/>
      <c r="QOA12" s="87"/>
      <c r="QOB12" s="87"/>
      <c r="QOC12" s="87"/>
      <c r="QOD12" s="87"/>
      <c r="QOE12" s="87"/>
      <c r="QOF12" s="87"/>
      <c r="QOG12" s="87"/>
      <c r="QOH12" s="87"/>
      <c r="QOI12" s="87"/>
      <c r="QOJ12" s="87"/>
      <c r="QOK12" s="87"/>
      <c r="QOL12" s="87"/>
      <c r="QOM12" s="87"/>
      <c r="QON12" s="87"/>
      <c r="QOO12" s="87"/>
      <c r="QOP12" s="87"/>
      <c r="QOQ12" s="87"/>
      <c r="QOR12" s="87"/>
      <c r="QOS12" s="87"/>
      <c r="QOT12" s="87"/>
      <c r="QOU12" s="87"/>
      <c r="QOV12" s="87"/>
      <c r="QOW12" s="87"/>
      <c r="QOX12" s="87"/>
      <c r="QOY12" s="87"/>
      <c r="QOZ12" s="87"/>
      <c r="QPA12" s="87"/>
      <c r="QPB12" s="87"/>
      <c r="QPC12" s="87"/>
      <c r="QPD12" s="87"/>
      <c r="QPE12" s="87"/>
      <c r="QPF12" s="87"/>
      <c r="QPG12" s="87"/>
      <c r="QPH12" s="87"/>
      <c r="QPI12" s="87"/>
      <c r="QPJ12" s="87"/>
      <c r="QPK12" s="87"/>
      <c r="QPL12" s="87"/>
      <c r="QPM12" s="87"/>
      <c r="QPN12" s="87"/>
      <c r="QPO12" s="87"/>
      <c r="QPP12" s="87"/>
      <c r="QPQ12" s="87"/>
      <c r="QPR12" s="87"/>
      <c r="QPS12" s="87"/>
      <c r="QPT12" s="87"/>
      <c r="QPU12" s="87"/>
      <c r="QPV12" s="87"/>
      <c r="QPW12" s="87"/>
      <c r="QPX12" s="87"/>
      <c r="QPY12" s="87"/>
      <c r="QPZ12" s="87"/>
      <c r="QQA12" s="87"/>
      <c r="QQB12" s="87"/>
      <c r="QQC12" s="87"/>
      <c r="QQD12" s="87"/>
      <c r="QQE12" s="87"/>
      <c r="QQF12" s="87"/>
      <c r="QQG12" s="87"/>
      <c r="QQH12" s="87"/>
      <c r="QQI12" s="87"/>
      <c r="QQJ12" s="87"/>
      <c r="QQK12" s="87"/>
      <c r="QQL12" s="87"/>
      <c r="QQM12" s="87"/>
      <c r="QQN12" s="87"/>
      <c r="QQO12" s="87"/>
      <c r="QQP12" s="87"/>
      <c r="QQQ12" s="87"/>
      <c r="QQR12" s="87"/>
      <c r="QQS12" s="87"/>
      <c r="QQT12" s="87"/>
      <c r="QQU12" s="87"/>
      <c r="QQV12" s="87"/>
      <c r="QQW12" s="87"/>
      <c r="QQX12" s="87"/>
      <c r="QQY12" s="87"/>
      <c r="QQZ12" s="87"/>
      <c r="QRA12" s="87"/>
      <c r="QRB12" s="87"/>
      <c r="QRC12" s="87"/>
      <c r="QRD12" s="87"/>
      <c r="QRE12" s="87"/>
      <c r="QRF12" s="87"/>
      <c r="QRG12" s="87"/>
      <c r="QRH12" s="87"/>
      <c r="QRI12" s="87"/>
      <c r="QRJ12" s="87"/>
      <c r="QRK12" s="87"/>
      <c r="QRL12" s="87"/>
      <c r="QRM12" s="87"/>
      <c r="QRN12" s="87"/>
      <c r="QRO12" s="87"/>
      <c r="QRP12" s="87"/>
      <c r="QRQ12" s="87"/>
      <c r="QRR12" s="87"/>
      <c r="QRS12" s="87"/>
      <c r="QRT12" s="87"/>
      <c r="QRU12" s="87"/>
      <c r="QRV12" s="87"/>
      <c r="QRW12" s="87"/>
      <c r="QRX12" s="87"/>
      <c r="QRY12" s="87"/>
      <c r="QRZ12" s="87"/>
      <c r="QSA12" s="87"/>
      <c r="QSB12" s="87"/>
      <c r="QSC12" s="87"/>
      <c r="QSD12" s="87"/>
      <c r="QSE12" s="87"/>
      <c r="QSF12" s="87"/>
      <c r="QSG12" s="87"/>
      <c r="QSH12" s="87"/>
      <c r="QSI12" s="87"/>
      <c r="QSJ12" s="87"/>
      <c r="QSK12" s="87"/>
      <c r="QSL12" s="87"/>
      <c r="QSM12" s="87"/>
      <c r="QSN12" s="87"/>
      <c r="QSO12" s="87"/>
      <c r="QSP12" s="87"/>
      <c r="QSQ12" s="87"/>
      <c r="QSR12" s="87"/>
      <c r="QSS12" s="87"/>
      <c r="QST12" s="87"/>
      <c r="QSU12" s="87"/>
      <c r="QSV12" s="87"/>
      <c r="QSW12" s="87"/>
      <c r="QSX12" s="87"/>
      <c r="QSY12" s="87"/>
      <c r="QSZ12" s="87"/>
      <c r="QTA12" s="87"/>
      <c r="QTB12" s="87"/>
      <c r="QTC12" s="87"/>
      <c r="QTD12" s="87"/>
      <c r="QTE12" s="87"/>
      <c r="QTF12" s="87"/>
      <c r="QTG12" s="87"/>
      <c r="QTH12" s="87"/>
      <c r="QTI12" s="87"/>
      <c r="QTJ12" s="87"/>
      <c r="QTK12" s="87"/>
      <c r="QTL12" s="87"/>
      <c r="QTM12" s="87"/>
      <c r="QTN12" s="87"/>
      <c r="QTO12" s="87"/>
      <c r="QTP12" s="87"/>
      <c r="QTQ12" s="87"/>
      <c r="QTR12" s="87"/>
      <c r="QTS12" s="87"/>
      <c r="QTT12" s="87"/>
      <c r="QTU12" s="87"/>
      <c r="QTV12" s="87"/>
      <c r="QTW12" s="87"/>
      <c r="QTX12" s="87"/>
      <c r="QTY12" s="87"/>
      <c r="QTZ12" s="87"/>
      <c r="QUA12" s="87"/>
      <c r="QUB12" s="87"/>
      <c r="QUC12" s="87"/>
      <c r="QUD12" s="87"/>
      <c r="QUE12" s="87"/>
      <c r="QUF12" s="87"/>
      <c r="QUG12" s="87"/>
      <c r="QUH12" s="87"/>
      <c r="QUI12" s="87"/>
      <c r="QUJ12" s="87"/>
      <c r="QUK12" s="87"/>
      <c r="QUL12" s="87"/>
      <c r="QUM12" s="87"/>
      <c r="QUN12" s="87"/>
      <c r="QUO12" s="87"/>
      <c r="QUP12" s="87"/>
      <c r="QUQ12" s="87"/>
      <c r="QUR12" s="87"/>
      <c r="QUS12" s="87"/>
      <c r="QUT12" s="87"/>
      <c r="QUU12" s="87"/>
      <c r="QUV12" s="87"/>
      <c r="QUW12" s="87"/>
      <c r="QUX12" s="87"/>
      <c r="QUY12" s="87"/>
      <c r="QUZ12" s="87"/>
      <c r="QVA12" s="87"/>
      <c r="QVB12" s="87"/>
      <c r="QVC12" s="87"/>
      <c r="QVD12" s="87"/>
      <c r="QVE12" s="87"/>
      <c r="QVF12" s="87"/>
      <c r="QVG12" s="87"/>
      <c r="QVH12" s="87"/>
      <c r="QVI12" s="87"/>
      <c r="QVJ12" s="87"/>
      <c r="QVK12" s="87"/>
      <c r="QVL12" s="87"/>
      <c r="QVM12" s="87"/>
      <c r="QVN12" s="87"/>
      <c r="QVO12" s="87"/>
      <c r="QVP12" s="87"/>
      <c r="QVQ12" s="87"/>
      <c r="QVR12" s="87"/>
      <c r="QVS12" s="87"/>
      <c r="QVT12" s="87"/>
      <c r="QVU12" s="87"/>
      <c r="QVV12" s="87"/>
      <c r="QVW12" s="87"/>
      <c r="QVX12" s="87"/>
      <c r="QVY12" s="87"/>
      <c r="QVZ12" s="87"/>
      <c r="QWA12" s="87"/>
      <c r="QWB12" s="87"/>
      <c r="QWC12" s="87"/>
      <c r="QWD12" s="87"/>
      <c r="QWE12" s="87"/>
      <c r="QWF12" s="87"/>
      <c r="QWG12" s="87"/>
      <c r="QWH12" s="87"/>
      <c r="QWI12" s="87"/>
      <c r="QWJ12" s="87"/>
      <c r="QWK12" s="87"/>
      <c r="QWL12" s="87"/>
      <c r="QWM12" s="87"/>
      <c r="QWN12" s="87"/>
      <c r="QWO12" s="87"/>
      <c r="QWP12" s="87"/>
      <c r="QWQ12" s="87"/>
      <c r="QWR12" s="87"/>
      <c r="QWS12" s="87"/>
      <c r="QWT12" s="87"/>
      <c r="QWU12" s="87"/>
      <c r="QWV12" s="87"/>
      <c r="QWW12" s="87"/>
      <c r="QWX12" s="87"/>
      <c r="QWY12" s="87"/>
      <c r="QWZ12" s="87"/>
      <c r="QXA12" s="87"/>
      <c r="QXB12" s="87"/>
      <c r="QXC12" s="87"/>
      <c r="QXD12" s="87"/>
      <c r="QXE12" s="87"/>
      <c r="QXF12" s="87"/>
      <c r="QXG12" s="87"/>
      <c r="QXH12" s="87"/>
      <c r="QXI12" s="87"/>
      <c r="QXJ12" s="87"/>
      <c r="QXK12" s="87"/>
      <c r="QXL12" s="87"/>
      <c r="QXM12" s="87"/>
      <c r="QXN12" s="87"/>
      <c r="QXO12" s="87"/>
      <c r="QXP12" s="87"/>
      <c r="QXQ12" s="87"/>
      <c r="QXR12" s="87"/>
      <c r="QXS12" s="87"/>
      <c r="QXT12" s="87"/>
      <c r="QXU12" s="87"/>
      <c r="QXV12" s="87"/>
      <c r="QXW12" s="87"/>
      <c r="QXX12" s="87"/>
      <c r="QXY12" s="87"/>
      <c r="QXZ12" s="87"/>
      <c r="QYA12" s="87"/>
      <c r="QYB12" s="87"/>
      <c r="QYC12" s="87"/>
      <c r="QYD12" s="87"/>
      <c r="QYE12" s="87"/>
      <c r="QYF12" s="87"/>
      <c r="QYG12" s="87"/>
      <c r="QYH12" s="87"/>
      <c r="QYI12" s="87"/>
      <c r="QYJ12" s="87"/>
      <c r="QYK12" s="87"/>
      <c r="QYL12" s="87"/>
      <c r="QYM12" s="87"/>
      <c r="QYN12" s="87"/>
      <c r="QYO12" s="87"/>
      <c r="QYP12" s="87"/>
      <c r="QYQ12" s="87"/>
      <c r="QYR12" s="87"/>
      <c r="QYS12" s="87"/>
      <c r="QYT12" s="87"/>
      <c r="QYU12" s="87"/>
      <c r="QYV12" s="87"/>
      <c r="QYW12" s="87"/>
      <c r="QYX12" s="87"/>
      <c r="QYY12" s="87"/>
      <c r="QYZ12" s="87"/>
      <c r="QZA12" s="87"/>
      <c r="QZB12" s="87"/>
      <c r="QZC12" s="87"/>
      <c r="QZD12" s="87"/>
      <c r="QZE12" s="87"/>
      <c r="QZF12" s="87"/>
      <c r="QZG12" s="87"/>
      <c r="QZH12" s="87"/>
      <c r="QZI12" s="87"/>
      <c r="QZJ12" s="87"/>
      <c r="QZK12" s="87"/>
      <c r="QZL12" s="87"/>
      <c r="QZM12" s="87"/>
      <c r="QZN12" s="87"/>
      <c r="QZO12" s="87"/>
      <c r="QZP12" s="87"/>
      <c r="QZQ12" s="87"/>
      <c r="QZR12" s="87"/>
      <c r="QZS12" s="87"/>
      <c r="QZT12" s="87"/>
      <c r="QZU12" s="87"/>
      <c r="QZV12" s="87"/>
      <c r="QZW12" s="87"/>
      <c r="QZX12" s="87"/>
      <c r="QZY12" s="87"/>
      <c r="QZZ12" s="87"/>
      <c r="RAA12" s="87"/>
      <c r="RAB12" s="87"/>
      <c r="RAC12" s="87"/>
      <c r="RAD12" s="87"/>
      <c r="RAE12" s="87"/>
      <c r="RAF12" s="87"/>
      <c r="RAG12" s="87"/>
      <c r="RAH12" s="87"/>
      <c r="RAI12" s="87"/>
      <c r="RAJ12" s="87"/>
      <c r="RAK12" s="87"/>
      <c r="RAL12" s="87"/>
      <c r="RAM12" s="87"/>
      <c r="RAN12" s="87"/>
      <c r="RAO12" s="87"/>
      <c r="RAP12" s="87"/>
      <c r="RAQ12" s="87"/>
      <c r="RAR12" s="87"/>
      <c r="RAS12" s="87"/>
      <c r="RAT12" s="87"/>
      <c r="RAU12" s="87"/>
      <c r="RAV12" s="87"/>
      <c r="RAW12" s="87"/>
      <c r="RAX12" s="87"/>
      <c r="RAY12" s="87"/>
      <c r="RAZ12" s="87"/>
      <c r="RBA12" s="87"/>
      <c r="RBB12" s="87"/>
      <c r="RBC12" s="87"/>
      <c r="RBD12" s="87"/>
      <c r="RBE12" s="87"/>
      <c r="RBF12" s="87"/>
      <c r="RBG12" s="87"/>
      <c r="RBH12" s="87"/>
      <c r="RBI12" s="87"/>
      <c r="RBJ12" s="87"/>
      <c r="RBK12" s="87"/>
      <c r="RBL12" s="87"/>
      <c r="RBM12" s="87"/>
      <c r="RBN12" s="87"/>
      <c r="RBO12" s="87"/>
      <c r="RBP12" s="87"/>
      <c r="RBQ12" s="87"/>
      <c r="RBR12" s="87"/>
      <c r="RBS12" s="87"/>
      <c r="RBT12" s="87"/>
      <c r="RBU12" s="87"/>
      <c r="RBV12" s="87"/>
      <c r="RBW12" s="87"/>
      <c r="RBX12" s="87"/>
      <c r="RBY12" s="87"/>
      <c r="RBZ12" s="87"/>
      <c r="RCA12" s="87"/>
      <c r="RCB12" s="87"/>
      <c r="RCC12" s="87"/>
      <c r="RCD12" s="87"/>
      <c r="RCE12" s="87"/>
      <c r="RCF12" s="87"/>
      <c r="RCG12" s="87"/>
      <c r="RCH12" s="87"/>
      <c r="RCI12" s="87"/>
      <c r="RCJ12" s="87"/>
      <c r="RCK12" s="87"/>
      <c r="RCL12" s="87"/>
      <c r="RCM12" s="87"/>
      <c r="RCN12" s="87"/>
      <c r="RCO12" s="87"/>
      <c r="RCP12" s="87"/>
      <c r="RCQ12" s="87"/>
      <c r="RCR12" s="87"/>
      <c r="RCS12" s="87"/>
      <c r="RCT12" s="87"/>
      <c r="RCU12" s="87"/>
      <c r="RCV12" s="87"/>
      <c r="RCW12" s="87"/>
      <c r="RCX12" s="87"/>
      <c r="RCY12" s="87"/>
      <c r="RCZ12" s="87"/>
      <c r="RDA12" s="87"/>
      <c r="RDB12" s="87"/>
      <c r="RDC12" s="87"/>
      <c r="RDD12" s="87"/>
      <c r="RDE12" s="87"/>
      <c r="RDF12" s="87"/>
      <c r="RDG12" s="87"/>
      <c r="RDH12" s="87"/>
      <c r="RDI12" s="87"/>
      <c r="RDJ12" s="87"/>
      <c r="RDK12" s="87"/>
      <c r="RDL12" s="87"/>
      <c r="RDM12" s="87"/>
      <c r="RDN12" s="87"/>
      <c r="RDO12" s="87"/>
      <c r="RDP12" s="87"/>
      <c r="RDQ12" s="87"/>
      <c r="RDR12" s="87"/>
      <c r="RDS12" s="87"/>
      <c r="RDT12" s="87"/>
      <c r="RDU12" s="87"/>
      <c r="RDV12" s="87"/>
      <c r="RDW12" s="87"/>
      <c r="RDX12" s="87"/>
      <c r="RDY12" s="87"/>
      <c r="RDZ12" s="87"/>
      <c r="REA12" s="87"/>
      <c r="REB12" s="87"/>
      <c r="REC12" s="87"/>
      <c r="RED12" s="87"/>
      <c r="REE12" s="87"/>
      <c r="REF12" s="87"/>
      <c r="REG12" s="87"/>
      <c r="REH12" s="87"/>
      <c r="REI12" s="87"/>
      <c r="REJ12" s="87"/>
      <c r="REK12" s="87"/>
      <c r="REL12" s="87"/>
      <c r="REM12" s="87"/>
      <c r="REN12" s="87"/>
      <c r="REO12" s="87"/>
      <c r="REP12" s="87"/>
      <c r="REQ12" s="87"/>
      <c r="RER12" s="87"/>
      <c r="RES12" s="87"/>
      <c r="RET12" s="87"/>
      <c r="REU12" s="87"/>
      <c r="REV12" s="87"/>
      <c r="REW12" s="87"/>
      <c r="REX12" s="87"/>
      <c r="REY12" s="87"/>
      <c r="REZ12" s="87"/>
      <c r="RFA12" s="87"/>
      <c r="RFB12" s="87"/>
      <c r="RFC12" s="87"/>
      <c r="RFD12" s="87"/>
      <c r="RFE12" s="87"/>
      <c r="RFF12" s="87"/>
      <c r="RFG12" s="87"/>
      <c r="RFH12" s="87"/>
      <c r="RFI12" s="87"/>
      <c r="RFJ12" s="87"/>
      <c r="RFK12" s="87"/>
      <c r="RFL12" s="87"/>
      <c r="RFM12" s="87"/>
      <c r="RFN12" s="87"/>
      <c r="RFO12" s="87"/>
      <c r="RFP12" s="87"/>
      <c r="RFQ12" s="87"/>
      <c r="RFR12" s="87"/>
      <c r="RFS12" s="87"/>
      <c r="RFT12" s="87"/>
      <c r="RFU12" s="87"/>
      <c r="RFV12" s="87"/>
      <c r="RFW12" s="87"/>
      <c r="RFX12" s="87"/>
      <c r="RFY12" s="87"/>
      <c r="RFZ12" s="87"/>
      <c r="RGA12" s="87"/>
      <c r="RGB12" s="87"/>
      <c r="RGC12" s="87"/>
      <c r="RGD12" s="87"/>
      <c r="RGE12" s="87"/>
      <c r="RGF12" s="87"/>
      <c r="RGG12" s="87"/>
      <c r="RGH12" s="87"/>
      <c r="RGI12" s="87"/>
      <c r="RGJ12" s="87"/>
      <c r="RGK12" s="87"/>
      <c r="RGL12" s="87"/>
      <c r="RGM12" s="87"/>
      <c r="RGN12" s="87"/>
      <c r="RGO12" s="87"/>
      <c r="RGP12" s="87"/>
      <c r="RGQ12" s="87"/>
      <c r="RGR12" s="87"/>
      <c r="RGS12" s="87"/>
      <c r="RGT12" s="87"/>
      <c r="RGU12" s="87"/>
      <c r="RGV12" s="87"/>
      <c r="RGW12" s="87"/>
      <c r="RGX12" s="87"/>
      <c r="RGY12" s="87"/>
      <c r="RGZ12" s="87"/>
      <c r="RHA12" s="87"/>
      <c r="RHB12" s="87"/>
      <c r="RHC12" s="87"/>
      <c r="RHD12" s="87"/>
      <c r="RHE12" s="87"/>
      <c r="RHF12" s="87"/>
      <c r="RHG12" s="87"/>
      <c r="RHH12" s="87"/>
      <c r="RHI12" s="87"/>
      <c r="RHJ12" s="87"/>
      <c r="RHK12" s="87"/>
      <c r="RHL12" s="87"/>
      <c r="RHM12" s="87"/>
      <c r="RHN12" s="87"/>
      <c r="RHO12" s="87"/>
      <c r="RHP12" s="87"/>
      <c r="RHQ12" s="87"/>
      <c r="RHR12" s="87"/>
      <c r="RHS12" s="87"/>
      <c r="RHT12" s="87"/>
      <c r="RHU12" s="87"/>
      <c r="RHV12" s="87"/>
      <c r="RHW12" s="87"/>
      <c r="RHX12" s="87"/>
      <c r="RHY12" s="87"/>
      <c r="RHZ12" s="87"/>
      <c r="RIA12" s="87"/>
      <c r="RIB12" s="87"/>
      <c r="RIC12" s="87"/>
      <c r="RID12" s="87"/>
      <c r="RIE12" s="87"/>
      <c r="RIF12" s="87"/>
      <c r="RIG12" s="87"/>
      <c r="RIH12" s="87"/>
      <c r="RII12" s="87"/>
      <c r="RIJ12" s="87"/>
      <c r="RIK12" s="87"/>
      <c r="RIL12" s="87"/>
      <c r="RIM12" s="87"/>
      <c r="RIN12" s="87"/>
      <c r="RIO12" s="87"/>
      <c r="RIP12" s="87"/>
      <c r="RIQ12" s="87"/>
      <c r="RIR12" s="87"/>
      <c r="RIS12" s="87"/>
      <c r="RIT12" s="87"/>
      <c r="RIU12" s="87"/>
      <c r="RIV12" s="87"/>
      <c r="RIW12" s="87"/>
      <c r="RIX12" s="87"/>
      <c r="RIY12" s="87"/>
      <c r="RIZ12" s="87"/>
      <c r="RJA12" s="87"/>
      <c r="RJB12" s="87"/>
      <c r="RJC12" s="87"/>
      <c r="RJD12" s="87"/>
      <c r="RJE12" s="87"/>
      <c r="RJF12" s="87"/>
      <c r="RJG12" s="87"/>
      <c r="RJH12" s="87"/>
      <c r="RJI12" s="87"/>
      <c r="RJJ12" s="87"/>
      <c r="RJK12" s="87"/>
      <c r="RJL12" s="87"/>
      <c r="RJM12" s="87"/>
      <c r="RJN12" s="87"/>
      <c r="RJO12" s="87"/>
      <c r="RJP12" s="87"/>
      <c r="RJQ12" s="87"/>
      <c r="RJR12" s="87"/>
      <c r="RJS12" s="87"/>
      <c r="RJT12" s="87"/>
      <c r="RJU12" s="87"/>
      <c r="RJV12" s="87"/>
      <c r="RJW12" s="87"/>
      <c r="RJX12" s="87"/>
      <c r="RJY12" s="87"/>
      <c r="RJZ12" s="87"/>
      <c r="RKA12" s="87"/>
      <c r="RKB12" s="87"/>
      <c r="RKC12" s="87"/>
      <c r="RKD12" s="87"/>
      <c r="RKE12" s="87"/>
      <c r="RKF12" s="87"/>
      <c r="RKG12" s="87"/>
      <c r="RKH12" s="87"/>
      <c r="RKI12" s="87"/>
      <c r="RKJ12" s="87"/>
      <c r="RKK12" s="87"/>
      <c r="RKL12" s="87"/>
      <c r="RKM12" s="87"/>
      <c r="RKN12" s="87"/>
      <c r="RKO12" s="87"/>
      <c r="RKP12" s="87"/>
      <c r="RKQ12" s="87"/>
      <c r="RKR12" s="87"/>
      <c r="RKS12" s="87"/>
      <c r="RKT12" s="87"/>
      <c r="RKU12" s="87"/>
      <c r="RKV12" s="87"/>
      <c r="RKW12" s="87"/>
      <c r="RKX12" s="87"/>
      <c r="RKY12" s="87"/>
      <c r="RKZ12" s="87"/>
      <c r="RLA12" s="87"/>
      <c r="RLB12" s="87"/>
      <c r="RLC12" s="87"/>
      <c r="RLD12" s="87"/>
      <c r="RLE12" s="87"/>
      <c r="RLF12" s="87"/>
      <c r="RLG12" s="87"/>
      <c r="RLH12" s="87"/>
      <c r="RLI12" s="87"/>
      <c r="RLJ12" s="87"/>
      <c r="RLK12" s="87"/>
      <c r="RLL12" s="87"/>
      <c r="RLM12" s="87"/>
      <c r="RLN12" s="87"/>
      <c r="RLO12" s="87"/>
      <c r="RLP12" s="87"/>
      <c r="RLQ12" s="87"/>
      <c r="RLR12" s="87"/>
      <c r="RLS12" s="87"/>
      <c r="RLT12" s="87"/>
      <c r="RLU12" s="87"/>
      <c r="RLV12" s="87"/>
      <c r="RLW12" s="87"/>
      <c r="RLX12" s="87"/>
      <c r="RLY12" s="87"/>
      <c r="RLZ12" s="87"/>
      <c r="RMA12" s="87"/>
      <c r="RMB12" s="87"/>
      <c r="RMC12" s="87"/>
      <c r="RMD12" s="87"/>
      <c r="RME12" s="87"/>
      <c r="RMF12" s="87"/>
      <c r="RMG12" s="87"/>
      <c r="RMH12" s="87"/>
      <c r="RMI12" s="87"/>
      <c r="RMJ12" s="87"/>
      <c r="RMK12" s="87"/>
      <c r="RML12" s="87"/>
      <c r="RMM12" s="87"/>
      <c r="RMN12" s="87"/>
      <c r="RMO12" s="87"/>
      <c r="RMP12" s="87"/>
      <c r="RMQ12" s="87"/>
      <c r="RMR12" s="87"/>
      <c r="RMS12" s="87"/>
      <c r="RMT12" s="87"/>
      <c r="RMU12" s="87"/>
      <c r="RMV12" s="87"/>
      <c r="RMW12" s="87"/>
      <c r="RMX12" s="87"/>
      <c r="RMY12" s="87"/>
      <c r="RMZ12" s="87"/>
      <c r="RNA12" s="87"/>
      <c r="RNB12" s="87"/>
      <c r="RNC12" s="87"/>
      <c r="RND12" s="87"/>
      <c r="RNE12" s="87"/>
      <c r="RNF12" s="87"/>
      <c r="RNG12" s="87"/>
      <c r="RNH12" s="87"/>
      <c r="RNI12" s="87"/>
      <c r="RNJ12" s="87"/>
      <c r="RNK12" s="87"/>
      <c r="RNL12" s="87"/>
      <c r="RNM12" s="87"/>
      <c r="RNN12" s="87"/>
      <c r="RNO12" s="87"/>
      <c r="RNP12" s="87"/>
      <c r="RNQ12" s="87"/>
      <c r="RNR12" s="87"/>
      <c r="RNS12" s="87"/>
      <c r="RNT12" s="87"/>
      <c r="RNU12" s="87"/>
      <c r="RNV12" s="87"/>
      <c r="RNW12" s="87"/>
      <c r="RNX12" s="87"/>
      <c r="RNY12" s="87"/>
      <c r="RNZ12" s="87"/>
      <c r="ROA12" s="87"/>
      <c r="ROB12" s="87"/>
      <c r="ROC12" s="87"/>
      <c r="ROD12" s="87"/>
      <c r="ROE12" s="87"/>
      <c r="ROF12" s="87"/>
      <c r="ROG12" s="87"/>
      <c r="ROH12" s="87"/>
      <c r="ROI12" s="87"/>
      <c r="ROJ12" s="87"/>
      <c r="ROK12" s="87"/>
      <c r="ROL12" s="87"/>
      <c r="ROM12" s="87"/>
      <c r="RON12" s="87"/>
      <c r="ROO12" s="87"/>
      <c r="ROP12" s="87"/>
      <c r="ROQ12" s="87"/>
      <c r="ROR12" s="87"/>
      <c r="ROS12" s="87"/>
      <c r="ROT12" s="87"/>
      <c r="ROU12" s="87"/>
      <c r="ROV12" s="87"/>
      <c r="ROW12" s="87"/>
      <c r="ROX12" s="87"/>
      <c r="ROY12" s="87"/>
      <c r="ROZ12" s="87"/>
      <c r="RPA12" s="87"/>
      <c r="RPB12" s="87"/>
      <c r="RPC12" s="87"/>
      <c r="RPD12" s="87"/>
      <c r="RPE12" s="87"/>
      <c r="RPF12" s="87"/>
      <c r="RPG12" s="87"/>
      <c r="RPH12" s="87"/>
      <c r="RPI12" s="87"/>
      <c r="RPJ12" s="87"/>
      <c r="RPK12" s="87"/>
      <c r="RPL12" s="87"/>
      <c r="RPM12" s="87"/>
      <c r="RPN12" s="87"/>
      <c r="RPO12" s="87"/>
      <c r="RPP12" s="87"/>
      <c r="RPQ12" s="87"/>
      <c r="RPR12" s="87"/>
      <c r="RPS12" s="87"/>
      <c r="RPT12" s="87"/>
      <c r="RPU12" s="87"/>
      <c r="RPV12" s="87"/>
      <c r="RPW12" s="87"/>
      <c r="RPX12" s="87"/>
      <c r="RPY12" s="87"/>
      <c r="RPZ12" s="87"/>
      <c r="RQA12" s="87"/>
      <c r="RQB12" s="87"/>
      <c r="RQC12" s="87"/>
      <c r="RQD12" s="87"/>
      <c r="RQE12" s="87"/>
      <c r="RQF12" s="87"/>
      <c r="RQG12" s="87"/>
      <c r="RQH12" s="87"/>
      <c r="RQI12" s="87"/>
      <c r="RQJ12" s="87"/>
      <c r="RQK12" s="87"/>
      <c r="RQL12" s="87"/>
      <c r="RQM12" s="87"/>
      <c r="RQN12" s="87"/>
      <c r="RQO12" s="87"/>
      <c r="RQP12" s="87"/>
      <c r="RQQ12" s="87"/>
      <c r="RQR12" s="87"/>
      <c r="RQS12" s="87"/>
      <c r="RQT12" s="87"/>
      <c r="RQU12" s="87"/>
      <c r="RQV12" s="87"/>
      <c r="RQW12" s="87"/>
      <c r="RQX12" s="87"/>
      <c r="RQY12" s="87"/>
      <c r="RQZ12" s="87"/>
      <c r="RRA12" s="87"/>
      <c r="RRB12" s="87"/>
      <c r="RRC12" s="87"/>
      <c r="RRD12" s="87"/>
      <c r="RRE12" s="87"/>
      <c r="RRF12" s="87"/>
      <c r="RRG12" s="87"/>
      <c r="RRH12" s="87"/>
      <c r="RRI12" s="87"/>
      <c r="RRJ12" s="87"/>
      <c r="RRK12" s="87"/>
      <c r="RRL12" s="87"/>
      <c r="RRM12" s="87"/>
      <c r="RRN12" s="87"/>
      <c r="RRO12" s="87"/>
      <c r="RRP12" s="87"/>
      <c r="RRQ12" s="87"/>
      <c r="RRR12" s="87"/>
      <c r="RRS12" s="87"/>
      <c r="RRT12" s="87"/>
      <c r="RRU12" s="87"/>
      <c r="RRV12" s="87"/>
      <c r="RRW12" s="87"/>
      <c r="RRX12" s="87"/>
      <c r="RRY12" s="87"/>
      <c r="RRZ12" s="87"/>
      <c r="RSA12" s="87"/>
      <c r="RSB12" s="87"/>
      <c r="RSC12" s="87"/>
      <c r="RSD12" s="87"/>
      <c r="RSE12" s="87"/>
      <c r="RSF12" s="87"/>
      <c r="RSG12" s="87"/>
      <c r="RSH12" s="87"/>
      <c r="RSI12" s="87"/>
      <c r="RSJ12" s="87"/>
      <c r="RSK12" s="87"/>
      <c r="RSL12" s="87"/>
      <c r="RSM12" s="87"/>
      <c r="RSN12" s="87"/>
      <c r="RSO12" s="87"/>
      <c r="RSP12" s="87"/>
      <c r="RSQ12" s="87"/>
      <c r="RSR12" s="87"/>
      <c r="RSS12" s="87"/>
      <c r="RST12" s="87"/>
      <c r="RSU12" s="87"/>
      <c r="RSV12" s="87"/>
      <c r="RSW12" s="87"/>
      <c r="RSX12" s="87"/>
      <c r="RSY12" s="87"/>
      <c r="RSZ12" s="87"/>
      <c r="RTA12" s="87"/>
      <c r="RTB12" s="87"/>
      <c r="RTC12" s="87"/>
      <c r="RTD12" s="87"/>
      <c r="RTE12" s="87"/>
      <c r="RTF12" s="87"/>
      <c r="RTG12" s="87"/>
      <c r="RTH12" s="87"/>
      <c r="RTI12" s="87"/>
      <c r="RTJ12" s="87"/>
      <c r="RTK12" s="87"/>
      <c r="RTL12" s="87"/>
      <c r="RTM12" s="87"/>
      <c r="RTN12" s="87"/>
      <c r="RTO12" s="87"/>
      <c r="RTP12" s="87"/>
      <c r="RTQ12" s="87"/>
      <c r="RTR12" s="87"/>
      <c r="RTS12" s="87"/>
      <c r="RTT12" s="87"/>
      <c r="RTU12" s="87"/>
      <c r="RTV12" s="87"/>
      <c r="RTW12" s="87"/>
      <c r="RTX12" s="87"/>
      <c r="RTY12" s="87"/>
      <c r="RTZ12" s="87"/>
      <c r="RUA12" s="87"/>
      <c r="RUB12" s="87"/>
      <c r="RUC12" s="87"/>
      <c r="RUD12" s="87"/>
      <c r="RUE12" s="87"/>
      <c r="RUF12" s="87"/>
      <c r="RUG12" s="87"/>
      <c r="RUH12" s="87"/>
      <c r="RUI12" s="87"/>
      <c r="RUJ12" s="87"/>
      <c r="RUK12" s="87"/>
      <c r="RUL12" s="87"/>
      <c r="RUM12" s="87"/>
      <c r="RUN12" s="87"/>
      <c r="RUO12" s="87"/>
      <c r="RUP12" s="87"/>
      <c r="RUQ12" s="87"/>
      <c r="RUR12" s="87"/>
      <c r="RUS12" s="87"/>
      <c r="RUT12" s="87"/>
      <c r="RUU12" s="87"/>
      <c r="RUV12" s="87"/>
      <c r="RUW12" s="87"/>
      <c r="RUX12" s="87"/>
      <c r="RUY12" s="87"/>
      <c r="RUZ12" s="87"/>
      <c r="RVA12" s="87"/>
      <c r="RVB12" s="87"/>
      <c r="RVC12" s="87"/>
      <c r="RVD12" s="87"/>
      <c r="RVE12" s="87"/>
      <c r="RVF12" s="87"/>
      <c r="RVG12" s="87"/>
      <c r="RVH12" s="87"/>
      <c r="RVI12" s="87"/>
      <c r="RVJ12" s="87"/>
      <c r="RVK12" s="87"/>
      <c r="RVL12" s="87"/>
      <c r="RVM12" s="87"/>
      <c r="RVN12" s="87"/>
      <c r="RVO12" s="87"/>
      <c r="RVP12" s="87"/>
      <c r="RVQ12" s="87"/>
      <c r="RVR12" s="87"/>
      <c r="RVS12" s="87"/>
      <c r="RVT12" s="87"/>
      <c r="RVU12" s="87"/>
      <c r="RVV12" s="87"/>
      <c r="RVW12" s="87"/>
      <c r="RVX12" s="87"/>
      <c r="RVY12" s="87"/>
      <c r="RVZ12" s="87"/>
      <c r="RWA12" s="87"/>
      <c r="RWB12" s="87"/>
      <c r="RWC12" s="87"/>
      <c r="RWD12" s="87"/>
      <c r="RWE12" s="87"/>
      <c r="RWF12" s="87"/>
      <c r="RWG12" s="87"/>
      <c r="RWH12" s="87"/>
      <c r="RWI12" s="87"/>
      <c r="RWJ12" s="87"/>
      <c r="RWK12" s="87"/>
      <c r="RWL12" s="87"/>
      <c r="RWM12" s="87"/>
      <c r="RWN12" s="87"/>
      <c r="RWO12" s="87"/>
      <c r="RWP12" s="87"/>
      <c r="RWQ12" s="87"/>
      <c r="RWR12" s="87"/>
      <c r="RWS12" s="87"/>
      <c r="RWT12" s="87"/>
      <c r="RWU12" s="87"/>
      <c r="RWV12" s="87"/>
      <c r="RWW12" s="87"/>
      <c r="RWX12" s="87"/>
      <c r="RWY12" s="87"/>
      <c r="RWZ12" s="87"/>
      <c r="RXA12" s="87"/>
      <c r="RXB12" s="87"/>
      <c r="RXC12" s="87"/>
      <c r="RXD12" s="87"/>
      <c r="RXE12" s="87"/>
      <c r="RXF12" s="87"/>
      <c r="RXG12" s="87"/>
      <c r="RXH12" s="87"/>
      <c r="RXI12" s="87"/>
      <c r="RXJ12" s="87"/>
      <c r="RXK12" s="87"/>
      <c r="RXL12" s="87"/>
      <c r="RXM12" s="87"/>
      <c r="RXN12" s="87"/>
      <c r="RXO12" s="87"/>
      <c r="RXP12" s="87"/>
      <c r="RXQ12" s="87"/>
      <c r="RXR12" s="87"/>
      <c r="RXS12" s="87"/>
      <c r="RXT12" s="87"/>
      <c r="RXU12" s="87"/>
      <c r="RXV12" s="87"/>
      <c r="RXW12" s="87"/>
      <c r="RXX12" s="87"/>
      <c r="RXY12" s="87"/>
      <c r="RXZ12" s="87"/>
      <c r="RYA12" s="87"/>
      <c r="RYB12" s="87"/>
      <c r="RYC12" s="87"/>
      <c r="RYD12" s="87"/>
      <c r="RYE12" s="87"/>
      <c r="RYF12" s="87"/>
      <c r="RYG12" s="87"/>
      <c r="RYH12" s="87"/>
      <c r="RYI12" s="87"/>
      <c r="RYJ12" s="87"/>
      <c r="RYK12" s="87"/>
      <c r="RYL12" s="87"/>
      <c r="RYM12" s="87"/>
      <c r="RYN12" s="87"/>
      <c r="RYO12" s="87"/>
      <c r="RYP12" s="87"/>
      <c r="RYQ12" s="87"/>
      <c r="RYR12" s="87"/>
      <c r="RYS12" s="87"/>
      <c r="RYT12" s="87"/>
      <c r="RYU12" s="87"/>
      <c r="RYV12" s="87"/>
      <c r="RYW12" s="87"/>
      <c r="RYX12" s="87"/>
      <c r="RYY12" s="87"/>
      <c r="RYZ12" s="87"/>
      <c r="RZA12" s="87"/>
      <c r="RZB12" s="87"/>
      <c r="RZC12" s="87"/>
      <c r="RZD12" s="87"/>
      <c r="RZE12" s="87"/>
      <c r="RZF12" s="87"/>
      <c r="RZG12" s="87"/>
      <c r="RZH12" s="87"/>
      <c r="RZI12" s="87"/>
      <c r="RZJ12" s="87"/>
      <c r="RZK12" s="87"/>
      <c r="RZL12" s="87"/>
      <c r="RZM12" s="87"/>
      <c r="RZN12" s="87"/>
      <c r="RZO12" s="87"/>
      <c r="RZP12" s="87"/>
      <c r="RZQ12" s="87"/>
      <c r="RZR12" s="87"/>
      <c r="RZS12" s="87"/>
      <c r="RZT12" s="87"/>
      <c r="RZU12" s="87"/>
      <c r="RZV12" s="87"/>
      <c r="RZW12" s="87"/>
      <c r="RZX12" s="87"/>
      <c r="RZY12" s="87"/>
      <c r="RZZ12" s="87"/>
      <c r="SAA12" s="87"/>
      <c r="SAB12" s="87"/>
      <c r="SAC12" s="87"/>
      <c r="SAD12" s="87"/>
      <c r="SAE12" s="87"/>
      <c r="SAF12" s="87"/>
      <c r="SAG12" s="87"/>
      <c r="SAH12" s="87"/>
      <c r="SAI12" s="87"/>
      <c r="SAJ12" s="87"/>
      <c r="SAK12" s="87"/>
      <c r="SAL12" s="87"/>
      <c r="SAM12" s="87"/>
      <c r="SAN12" s="87"/>
      <c r="SAO12" s="87"/>
      <c r="SAP12" s="87"/>
      <c r="SAQ12" s="87"/>
      <c r="SAR12" s="87"/>
      <c r="SAS12" s="87"/>
      <c r="SAT12" s="87"/>
      <c r="SAU12" s="87"/>
      <c r="SAV12" s="87"/>
      <c r="SAW12" s="87"/>
      <c r="SAX12" s="87"/>
      <c r="SAY12" s="87"/>
      <c r="SAZ12" s="87"/>
      <c r="SBA12" s="87"/>
      <c r="SBB12" s="87"/>
      <c r="SBC12" s="87"/>
      <c r="SBD12" s="87"/>
      <c r="SBE12" s="87"/>
      <c r="SBF12" s="87"/>
      <c r="SBG12" s="87"/>
      <c r="SBH12" s="87"/>
      <c r="SBI12" s="87"/>
      <c r="SBJ12" s="87"/>
      <c r="SBK12" s="87"/>
      <c r="SBL12" s="87"/>
      <c r="SBM12" s="87"/>
      <c r="SBN12" s="87"/>
      <c r="SBO12" s="87"/>
      <c r="SBP12" s="87"/>
      <c r="SBQ12" s="87"/>
      <c r="SBR12" s="87"/>
      <c r="SBS12" s="87"/>
      <c r="SBT12" s="87"/>
      <c r="SBU12" s="87"/>
      <c r="SBV12" s="87"/>
      <c r="SBW12" s="87"/>
      <c r="SBX12" s="87"/>
      <c r="SBY12" s="87"/>
      <c r="SBZ12" s="87"/>
      <c r="SCA12" s="87"/>
      <c r="SCB12" s="87"/>
      <c r="SCC12" s="87"/>
      <c r="SCD12" s="87"/>
      <c r="SCE12" s="87"/>
      <c r="SCF12" s="87"/>
      <c r="SCG12" s="87"/>
      <c r="SCH12" s="87"/>
      <c r="SCI12" s="87"/>
      <c r="SCJ12" s="87"/>
      <c r="SCK12" s="87"/>
      <c r="SCL12" s="87"/>
      <c r="SCM12" s="87"/>
      <c r="SCN12" s="87"/>
      <c r="SCO12" s="87"/>
      <c r="SCP12" s="87"/>
      <c r="SCQ12" s="87"/>
      <c r="SCR12" s="87"/>
      <c r="SCS12" s="87"/>
      <c r="SCT12" s="87"/>
      <c r="SCU12" s="87"/>
      <c r="SCV12" s="87"/>
      <c r="SCW12" s="87"/>
      <c r="SCX12" s="87"/>
      <c r="SCY12" s="87"/>
      <c r="SCZ12" s="87"/>
      <c r="SDA12" s="87"/>
      <c r="SDB12" s="87"/>
      <c r="SDC12" s="87"/>
      <c r="SDD12" s="87"/>
      <c r="SDE12" s="87"/>
      <c r="SDF12" s="87"/>
      <c r="SDG12" s="87"/>
      <c r="SDH12" s="87"/>
      <c r="SDI12" s="87"/>
      <c r="SDJ12" s="87"/>
      <c r="SDK12" s="87"/>
      <c r="SDL12" s="87"/>
      <c r="SDM12" s="87"/>
      <c r="SDN12" s="87"/>
      <c r="SDO12" s="87"/>
      <c r="SDP12" s="87"/>
      <c r="SDQ12" s="87"/>
      <c r="SDR12" s="87"/>
      <c r="SDS12" s="87"/>
      <c r="SDT12" s="87"/>
      <c r="SDU12" s="87"/>
      <c r="SDV12" s="87"/>
      <c r="SDW12" s="87"/>
      <c r="SDX12" s="87"/>
      <c r="SDY12" s="87"/>
      <c r="SDZ12" s="87"/>
      <c r="SEA12" s="87"/>
      <c r="SEB12" s="87"/>
      <c r="SEC12" s="87"/>
      <c r="SED12" s="87"/>
      <c r="SEE12" s="87"/>
      <c r="SEF12" s="87"/>
      <c r="SEG12" s="87"/>
      <c r="SEH12" s="87"/>
      <c r="SEI12" s="87"/>
      <c r="SEJ12" s="87"/>
      <c r="SEK12" s="87"/>
      <c r="SEL12" s="87"/>
      <c r="SEM12" s="87"/>
      <c r="SEN12" s="87"/>
      <c r="SEO12" s="87"/>
      <c r="SEP12" s="87"/>
      <c r="SEQ12" s="87"/>
      <c r="SER12" s="87"/>
      <c r="SES12" s="87"/>
      <c r="SET12" s="87"/>
      <c r="SEU12" s="87"/>
      <c r="SEV12" s="87"/>
      <c r="SEW12" s="87"/>
      <c r="SEX12" s="87"/>
      <c r="SEY12" s="87"/>
      <c r="SEZ12" s="87"/>
      <c r="SFA12" s="87"/>
      <c r="SFB12" s="87"/>
      <c r="SFC12" s="87"/>
      <c r="SFD12" s="87"/>
      <c r="SFE12" s="87"/>
      <c r="SFF12" s="87"/>
      <c r="SFG12" s="87"/>
      <c r="SFH12" s="87"/>
      <c r="SFI12" s="87"/>
      <c r="SFJ12" s="87"/>
      <c r="SFK12" s="87"/>
      <c r="SFL12" s="87"/>
      <c r="SFM12" s="87"/>
      <c r="SFN12" s="87"/>
      <c r="SFO12" s="87"/>
      <c r="SFP12" s="87"/>
      <c r="SFQ12" s="87"/>
      <c r="SFR12" s="87"/>
      <c r="SFS12" s="87"/>
      <c r="SFT12" s="87"/>
      <c r="SFU12" s="87"/>
      <c r="SFV12" s="87"/>
      <c r="SFW12" s="87"/>
      <c r="SFX12" s="87"/>
      <c r="SFY12" s="87"/>
      <c r="SFZ12" s="87"/>
      <c r="SGA12" s="87"/>
      <c r="SGB12" s="87"/>
      <c r="SGC12" s="87"/>
      <c r="SGD12" s="87"/>
      <c r="SGE12" s="87"/>
      <c r="SGF12" s="87"/>
      <c r="SGG12" s="87"/>
      <c r="SGH12" s="87"/>
      <c r="SGI12" s="87"/>
      <c r="SGJ12" s="87"/>
      <c r="SGK12" s="87"/>
      <c r="SGL12" s="87"/>
      <c r="SGM12" s="87"/>
      <c r="SGN12" s="87"/>
      <c r="SGO12" s="87"/>
      <c r="SGP12" s="87"/>
      <c r="SGQ12" s="87"/>
      <c r="SGR12" s="87"/>
      <c r="SGS12" s="87"/>
      <c r="SGT12" s="87"/>
      <c r="SGU12" s="87"/>
      <c r="SGV12" s="87"/>
      <c r="SGW12" s="87"/>
      <c r="SGX12" s="87"/>
      <c r="SGY12" s="87"/>
      <c r="SGZ12" s="87"/>
      <c r="SHA12" s="87"/>
      <c r="SHB12" s="87"/>
      <c r="SHC12" s="87"/>
      <c r="SHD12" s="87"/>
      <c r="SHE12" s="87"/>
      <c r="SHF12" s="87"/>
      <c r="SHG12" s="87"/>
      <c r="SHH12" s="87"/>
      <c r="SHI12" s="87"/>
      <c r="SHJ12" s="87"/>
      <c r="SHK12" s="87"/>
      <c r="SHL12" s="87"/>
      <c r="SHM12" s="87"/>
      <c r="SHN12" s="87"/>
      <c r="SHO12" s="87"/>
      <c r="SHP12" s="87"/>
      <c r="SHQ12" s="87"/>
      <c r="SHR12" s="87"/>
      <c r="SHS12" s="87"/>
      <c r="SHT12" s="87"/>
      <c r="SHU12" s="87"/>
      <c r="SHV12" s="87"/>
      <c r="SHW12" s="87"/>
      <c r="SHX12" s="87"/>
      <c r="SHY12" s="87"/>
      <c r="SHZ12" s="87"/>
      <c r="SIA12" s="87"/>
      <c r="SIB12" s="87"/>
      <c r="SIC12" s="87"/>
      <c r="SID12" s="87"/>
      <c r="SIE12" s="87"/>
      <c r="SIF12" s="87"/>
      <c r="SIG12" s="87"/>
      <c r="SIH12" s="87"/>
      <c r="SII12" s="87"/>
      <c r="SIJ12" s="87"/>
      <c r="SIK12" s="87"/>
      <c r="SIL12" s="87"/>
      <c r="SIM12" s="87"/>
      <c r="SIN12" s="87"/>
      <c r="SIO12" s="87"/>
      <c r="SIP12" s="87"/>
      <c r="SIQ12" s="87"/>
      <c r="SIR12" s="87"/>
      <c r="SIS12" s="87"/>
      <c r="SIT12" s="87"/>
      <c r="SIU12" s="87"/>
      <c r="SIV12" s="87"/>
      <c r="SIW12" s="87"/>
      <c r="SIX12" s="87"/>
      <c r="SIY12" s="87"/>
      <c r="SIZ12" s="87"/>
      <c r="SJA12" s="87"/>
      <c r="SJB12" s="87"/>
      <c r="SJC12" s="87"/>
      <c r="SJD12" s="87"/>
      <c r="SJE12" s="87"/>
      <c r="SJF12" s="87"/>
      <c r="SJG12" s="87"/>
      <c r="SJH12" s="87"/>
      <c r="SJI12" s="87"/>
      <c r="SJJ12" s="87"/>
      <c r="SJK12" s="87"/>
      <c r="SJL12" s="87"/>
      <c r="SJM12" s="87"/>
      <c r="SJN12" s="87"/>
      <c r="SJO12" s="87"/>
      <c r="SJP12" s="87"/>
      <c r="SJQ12" s="87"/>
      <c r="SJR12" s="87"/>
      <c r="SJS12" s="87"/>
      <c r="SJT12" s="87"/>
      <c r="SJU12" s="87"/>
      <c r="SJV12" s="87"/>
      <c r="SJW12" s="87"/>
      <c r="SJX12" s="87"/>
      <c r="SJY12" s="87"/>
      <c r="SJZ12" s="87"/>
      <c r="SKA12" s="87"/>
      <c r="SKB12" s="87"/>
      <c r="SKC12" s="87"/>
      <c r="SKD12" s="87"/>
      <c r="SKE12" s="87"/>
      <c r="SKF12" s="87"/>
      <c r="SKG12" s="87"/>
      <c r="SKH12" s="87"/>
      <c r="SKI12" s="87"/>
      <c r="SKJ12" s="87"/>
      <c r="SKK12" s="87"/>
      <c r="SKL12" s="87"/>
      <c r="SKM12" s="87"/>
      <c r="SKN12" s="87"/>
      <c r="SKO12" s="87"/>
      <c r="SKP12" s="87"/>
      <c r="SKQ12" s="87"/>
      <c r="SKR12" s="87"/>
      <c r="SKS12" s="87"/>
      <c r="SKT12" s="87"/>
      <c r="SKU12" s="87"/>
      <c r="SKV12" s="87"/>
      <c r="SKW12" s="87"/>
      <c r="SKX12" s="87"/>
      <c r="SKY12" s="87"/>
      <c r="SKZ12" s="87"/>
      <c r="SLA12" s="87"/>
      <c r="SLB12" s="87"/>
      <c r="SLC12" s="87"/>
      <c r="SLD12" s="87"/>
      <c r="SLE12" s="87"/>
      <c r="SLF12" s="87"/>
      <c r="SLG12" s="87"/>
      <c r="SLH12" s="87"/>
      <c r="SLI12" s="87"/>
      <c r="SLJ12" s="87"/>
      <c r="SLK12" s="87"/>
      <c r="SLL12" s="87"/>
      <c r="SLM12" s="87"/>
      <c r="SLN12" s="87"/>
      <c r="SLO12" s="87"/>
      <c r="SLP12" s="87"/>
      <c r="SLQ12" s="87"/>
      <c r="SLR12" s="87"/>
      <c r="SLS12" s="87"/>
      <c r="SLT12" s="87"/>
      <c r="SLU12" s="87"/>
      <c r="SLV12" s="87"/>
      <c r="SLW12" s="87"/>
      <c r="SLX12" s="87"/>
      <c r="SLY12" s="87"/>
      <c r="SLZ12" s="87"/>
      <c r="SMA12" s="87"/>
      <c r="SMB12" s="87"/>
      <c r="SMC12" s="87"/>
      <c r="SMD12" s="87"/>
      <c r="SME12" s="87"/>
      <c r="SMF12" s="87"/>
      <c r="SMG12" s="87"/>
      <c r="SMH12" s="87"/>
      <c r="SMI12" s="87"/>
      <c r="SMJ12" s="87"/>
      <c r="SMK12" s="87"/>
      <c r="SML12" s="87"/>
      <c r="SMM12" s="87"/>
      <c r="SMN12" s="87"/>
      <c r="SMO12" s="87"/>
      <c r="SMP12" s="87"/>
      <c r="SMQ12" s="87"/>
      <c r="SMR12" s="87"/>
      <c r="SMS12" s="87"/>
      <c r="SMT12" s="87"/>
      <c r="SMU12" s="87"/>
      <c r="SMV12" s="87"/>
      <c r="SMW12" s="87"/>
      <c r="SMX12" s="87"/>
      <c r="SMY12" s="87"/>
      <c r="SMZ12" s="87"/>
      <c r="SNA12" s="87"/>
      <c r="SNB12" s="87"/>
      <c r="SNC12" s="87"/>
      <c r="SND12" s="87"/>
      <c r="SNE12" s="87"/>
      <c r="SNF12" s="87"/>
      <c r="SNG12" s="87"/>
      <c r="SNH12" s="87"/>
      <c r="SNI12" s="87"/>
      <c r="SNJ12" s="87"/>
      <c r="SNK12" s="87"/>
      <c r="SNL12" s="87"/>
      <c r="SNM12" s="87"/>
      <c r="SNN12" s="87"/>
      <c r="SNO12" s="87"/>
      <c r="SNP12" s="87"/>
      <c r="SNQ12" s="87"/>
      <c r="SNR12" s="87"/>
      <c r="SNS12" s="87"/>
      <c r="SNT12" s="87"/>
      <c r="SNU12" s="87"/>
      <c r="SNV12" s="87"/>
      <c r="SNW12" s="87"/>
      <c r="SNX12" s="87"/>
      <c r="SNY12" s="87"/>
      <c r="SNZ12" s="87"/>
      <c r="SOA12" s="87"/>
      <c r="SOB12" s="87"/>
      <c r="SOC12" s="87"/>
      <c r="SOD12" s="87"/>
      <c r="SOE12" s="87"/>
      <c r="SOF12" s="87"/>
      <c r="SOG12" s="87"/>
      <c r="SOH12" s="87"/>
      <c r="SOI12" s="87"/>
      <c r="SOJ12" s="87"/>
      <c r="SOK12" s="87"/>
      <c r="SOL12" s="87"/>
      <c r="SOM12" s="87"/>
      <c r="SON12" s="87"/>
      <c r="SOO12" s="87"/>
      <c r="SOP12" s="87"/>
      <c r="SOQ12" s="87"/>
      <c r="SOR12" s="87"/>
      <c r="SOS12" s="87"/>
      <c r="SOT12" s="87"/>
      <c r="SOU12" s="87"/>
      <c r="SOV12" s="87"/>
      <c r="SOW12" s="87"/>
      <c r="SOX12" s="87"/>
      <c r="SOY12" s="87"/>
      <c r="SOZ12" s="87"/>
      <c r="SPA12" s="87"/>
      <c r="SPB12" s="87"/>
      <c r="SPC12" s="87"/>
      <c r="SPD12" s="87"/>
      <c r="SPE12" s="87"/>
      <c r="SPF12" s="87"/>
      <c r="SPG12" s="87"/>
      <c r="SPH12" s="87"/>
      <c r="SPI12" s="87"/>
      <c r="SPJ12" s="87"/>
      <c r="SPK12" s="87"/>
      <c r="SPL12" s="87"/>
      <c r="SPM12" s="87"/>
      <c r="SPN12" s="87"/>
      <c r="SPO12" s="87"/>
      <c r="SPP12" s="87"/>
      <c r="SPQ12" s="87"/>
      <c r="SPR12" s="87"/>
      <c r="SPS12" s="87"/>
      <c r="SPT12" s="87"/>
      <c r="SPU12" s="87"/>
      <c r="SPV12" s="87"/>
      <c r="SPW12" s="87"/>
      <c r="SPX12" s="87"/>
      <c r="SPY12" s="87"/>
      <c r="SPZ12" s="87"/>
      <c r="SQA12" s="87"/>
      <c r="SQB12" s="87"/>
      <c r="SQC12" s="87"/>
      <c r="SQD12" s="87"/>
      <c r="SQE12" s="87"/>
      <c r="SQF12" s="87"/>
      <c r="SQG12" s="87"/>
      <c r="SQH12" s="87"/>
      <c r="SQI12" s="87"/>
      <c r="SQJ12" s="87"/>
      <c r="SQK12" s="87"/>
      <c r="SQL12" s="87"/>
      <c r="SQM12" s="87"/>
      <c r="SQN12" s="87"/>
      <c r="SQO12" s="87"/>
      <c r="SQP12" s="87"/>
      <c r="SQQ12" s="87"/>
      <c r="SQR12" s="87"/>
      <c r="SQS12" s="87"/>
      <c r="SQT12" s="87"/>
      <c r="SQU12" s="87"/>
      <c r="SQV12" s="87"/>
      <c r="SQW12" s="87"/>
      <c r="SQX12" s="87"/>
      <c r="SQY12" s="87"/>
      <c r="SQZ12" s="87"/>
      <c r="SRA12" s="87"/>
      <c r="SRB12" s="87"/>
      <c r="SRC12" s="87"/>
      <c r="SRD12" s="87"/>
      <c r="SRE12" s="87"/>
      <c r="SRF12" s="87"/>
      <c r="SRG12" s="87"/>
      <c r="SRH12" s="87"/>
      <c r="SRI12" s="87"/>
      <c r="SRJ12" s="87"/>
      <c r="SRK12" s="87"/>
      <c r="SRL12" s="87"/>
      <c r="SRM12" s="87"/>
      <c r="SRN12" s="87"/>
      <c r="SRO12" s="87"/>
      <c r="SRP12" s="87"/>
      <c r="SRQ12" s="87"/>
      <c r="SRR12" s="87"/>
      <c r="SRS12" s="87"/>
      <c r="SRT12" s="87"/>
      <c r="SRU12" s="87"/>
      <c r="SRV12" s="87"/>
      <c r="SRW12" s="87"/>
      <c r="SRX12" s="87"/>
      <c r="SRY12" s="87"/>
      <c r="SRZ12" s="87"/>
      <c r="SSA12" s="87"/>
      <c r="SSB12" s="87"/>
      <c r="SSC12" s="87"/>
      <c r="SSD12" s="87"/>
      <c r="SSE12" s="87"/>
      <c r="SSF12" s="87"/>
      <c r="SSG12" s="87"/>
      <c r="SSH12" s="87"/>
      <c r="SSI12" s="87"/>
      <c r="SSJ12" s="87"/>
      <c r="SSK12" s="87"/>
      <c r="SSL12" s="87"/>
      <c r="SSM12" s="87"/>
      <c r="SSN12" s="87"/>
      <c r="SSO12" s="87"/>
      <c r="SSP12" s="87"/>
      <c r="SSQ12" s="87"/>
      <c r="SSR12" s="87"/>
      <c r="SSS12" s="87"/>
      <c r="SST12" s="87"/>
      <c r="SSU12" s="87"/>
      <c r="SSV12" s="87"/>
      <c r="SSW12" s="87"/>
      <c r="SSX12" s="87"/>
      <c r="SSY12" s="87"/>
      <c r="SSZ12" s="87"/>
      <c r="STA12" s="87"/>
      <c r="STB12" s="87"/>
      <c r="STC12" s="87"/>
      <c r="STD12" s="87"/>
      <c r="STE12" s="87"/>
      <c r="STF12" s="87"/>
      <c r="STG12" s="87"/>
      <c r="STH12" s="87"/>
      <c r="STI12" s="87"/>
      <c r="STJ12" s="87"/>
      <c r="STK12" s="87"/>
      <c r="STL12" s="87"/>
      <c r="STM12" s="87"/>
      <c r="STN12" s="87"/>
      <c r="STO12" s="87"/>
      <c r="STP12" s="87"/>
      <c r="STQ12" s="87"/>
      <c r="STR12" s="87"/>
      <c r="STS12" s="87"/>
      <c r="STT12" s="87"/>
      <c r="STU12" s="87"/>
      <c r="STV12" s="87"/>
      <c r="STW12" s="87"/>
      <c r="STX12" s="87"/>
      <c r="STY12" s="87"/>
      <c r="STZ12" s="87"/>
      <c r="SUA12" s="87"/>
      <c r="SUB12" s="87"/>
      <c r="SUC12" s="87"/>
      <c r="SUD12" s="87"/>
      <c r="SUE12" s="87"/>
      <c r="SUF12" s="87"/>
      <c r="SUG12" s="87"/>
      <c r="SUH12" s="87"/>
      <c r="SUI12" s="87"/>
      <c r="SUJ12" s="87"/>
      <c r="SUK12" s="87"/>
      <c r="SUL12" s="87"/>
      <c r="SUM12" s="87"/>
      <c r="SUN12" s="87"/>
      <c r="SUO12" s="87"/>
      <c r="SUP12" s="87"/>
      <c r="SUQ12" s="87"/>
      <c r="SUR12" s="87"/>
      <c r="SUS12" s="87"/>
      <c r="SUT12" s="87"/>
      <c r="SUU12" s="87"/>
      <c r="SUV12" s="87"/>
      <c r="SUW12" s="87"/>
      <c r="SUX12" s="87"/>
      <c r="SUY12" s="87"/>
      <c r="SUZ12" s="87"/>
      <c r="SVA12" s="87"/>
      <c r="SVB12" s="87"/>
      <c r="SVC12" s="87"/>
      <c r="SVD12" s="87"/>
      <c r="SVE12" s="87"/>
      <c r="SVF12" s="87"/>
      <c r="SVG12" s="87"/>
      <c r="SVH12" s="87"/>
      <c r="SVI12" s="87"/>
      <c r="SVJ12" s="87"/>
      <c r="SVK12" s="87"/>
      <c r="SVL12" s="87"/>
      <c r="SVM12" s="87"/>
      <c r="SVN12" s="87"/>
      <c r="SVO12" s="87"/>
      <c r="SVP12" s="87"/>
      <c r="SVQ12" s="87"/>
      <c r="SVR12" s="87"/>
      <c r="SVS12" s="87"/>
      <c r="SVT12" s="87"/>
      <c r="SVU12" s="87"/>
      <c r="SVV12" s="87"/>
      <c r="SVW12" s="87"/>
      <c r="SVX12" s="87"/>
      <c r="SVY12" s="87"/>
      <c r="SVZ12" s="87"/>
      <c r="SWA12" s="87"/>
      <c r="SWB12" s="87"/>
      <c r="SWC12" s="87"/>
      <c r="SWD12" s="87"/>
      <c r="SWE12" s="87"/>
      <c r="SWF12" s="87"/>
      <c r="SWG12" s="87"/>
      <c r="SWH12" s="87"/>
      <c r="SWI12" s="87"/>
      <c r="SWJ12" s="87"/>
      <c r="SWK12" s="87"/>
      <c r="SWL12" s="87"/>
      <c r="SWM12" s="87"/>
      <c r="SWN12" s="87"/>
      <c r="SWO12" s="87"/>
      <c r="SWP12" s="87"/>
      <c r="SWQ12" s="87"/>
      <c r="SWR12" s="87"/>
      <c r="SWS12" s="87"/>
      <c r="SWT12" s="87"/>
      <c r="SWU12" s="87"/>
      <c r="SWV12" s="87"/>
      <c r="SWW12" s="87"/>
      <c r="SWX12" s="87"/>
      <c r="SWY12" s="87"/>
      <c r="SWZ12" s="87"/>
      <c r="SXA12" s="87"/>
      <c r="SXB12" s="87"/>
      <c r="SXC12" s="87"/>
      <c r="SXD12" s="87"/>
      <c r="SXE12" s="87"/>
      <c r="SXF12" s="87"/>
      <c r="SXG12" s="87"/>
      <c r="SXH12" s="87"/>
      <c r="SXI12" s="87"/>
      <c r="SXJ12" s="87"/>
      <c r="SXK12" s="87"/>
      <c r="SXL12" s="87"/>
      <c r="SXM12" s="87"/>
      <c r="SXN12" s="87"/>
      <c r="SXO12" s="87"/>
      <c r="SXP12" s="87"/>
      <c r="SXQ12" s="87"/>
      <c r="SXR12" s="87"/>
      <c r="SXS12" s="87"/>
      <c r="SXT12" s="87"/>
      <c r="SXU12" s="87"/>
      <c r="SXV12" s="87"/>
      <c r="SXW12" s="87"/>
      <c r="SXX12" s="87"/>
      <c r="SXY12" s="87"/>
      <c r="SXZ12" s="87"/>
      <c r="SYA12" s="87"/>
      <c r="SYB12" s="87"/>
      <c r="SYC12" s="87"/>
      <c r="SYD12" s="87"/>
      <c r="SYE12" s="87"/>
      <c r="SYF12" s="87"/>
      <c r="SYG12" s="87"/>
      <c r="SYH12" s="87"/>
      <c r="SYI12" s="87"/>
      <c r="SYJ12" s="87"/>
      <c r="SYK12" s="87"/>
      <c r="SYL12" s="87"/>
      <c r="SYM12" s="87"/>
      <c r="SYN12" s="87"/>
      <c r="SYO12" s="87"/>
      <c r="SYP12" s="87"/>
      <c r="SYQ12" s="87"/>
      <c r="SYR12" s="87"/>
      <c r="SYS12" s="87"/>
      <c r="SYT12" s="87"/>
      <c r="SYU12" s="87"/>
      <c r="SYV12" s="87"/>
      <c r="SYW12" s="87"/>
      <c r="SYX12" s="87"/>
      <c r="SYY12" s="87"/>
      <c r="SYZ12" s="87"/>
      <c r="SZA12" s="87"/>
      <c r="SZB12" s="87"/>
      <c r="SZC12" s="87"/>
      <c r="SZD12" s="87"/>
      <c r="SZE12" s="87"/>
      <c r="SZF12" s="87"/>
      <c r="SZG12" s="87"/>
      <c r="SZH12" s="87"/>
      <c r="SZI12" s="87"/>
      <c r="SZJ12" s="87"/>
      <c r="SZK12" s="87"/>
      <c r="SZL12" s="87"/>
      <c r="SZM12" s="87"/>
      <c r="SZN12" s="87"/>
      <c r="SZO12" s="87"/>
      <c r="SZP12" s="87"/>
      <c r="SZQ12" s="87"/>
      <c r="SZR12" s="87"/>
      <c r="SZS12" s="87"/>
      <c r="SZT12" s="87"/>
      <c r="SZU12" s="87"/>
      <c r="SZV12" s="87"/>
      <c r="SZW12" s="87"/>
      <c r="SZX12" s="87"/>
      <c r="SZY12" s="87"/>
      <c r="SZZ12" s="87"/>
      <c r="TAA12" s="87"/>
      <c r="TAB12" s="87"/>
      <c r="TAC12" s="87"/>
      <c r="TAD12" s="87"/>
      <c r="TAE12" s="87"/>
      <c r="TAF12" s="87"/>
      <c r="TAG12" s="87"/>
      <c r="TAH12" s="87"/>
      <c r="TAI12" s="87"/>
      <c r="TAJ12" s="87"/>
      <c r="TAK12" s="87"/>
      <c r="TAL12" s="87"/>
      <c r="TAM12" s="87"/>
      <c r="TAN12" s="87"/>
      <c r="TAO12" s="87"/>
      <c r="TAP12" s="87"/>
      <c r="TAQ12" s="87"/>
      <c r="TAR12" s="87"/>
      <c r="TAS12" s="87"/>
      <c r="TAT12" s="87"/>
      <c r="TAU12" s="87"/>
      <c r="TAV12" s="87"/>
      <c r="TAW12" s="87"/>
      <c r="TAX12" s="87"/>
      <c r="TAY12" s="87"/>
      <c r="TAZ12" s="87"/>
      <c r="TBA12" s="87"/>
      <c r="TBB12" s="87"/>
      <c r="TBC12" s="87"/>
      <c r="TBD12" s="87"/>
      <c r="TBE12" s="87"/>
      <c r="TBF12" s="87"/>
      <c r="TBG12" s="87"/>
      <c r="TBH12" s="87"/>
      <c r="TBI12" s="87"/>
      <c r="TBJ12" s="87"/>
      <c r="TBK12" s="87"/>
      <c r="TBL12" s="87"/>
      <c r="TBM12" s="87"/>
      <c r="TBN12" s="87"/>
      <c r="TBO12" s="87"/>
      <c r="TBP12" s="87"/>
      <c r="TBQ12" s="87"/>
      <c r="TBR12" s="87"/>
      <c r="TBS12" s="87"/>
      <c r="TBT12" s="87"/>
      <c r="TBU12" s="87"/>
      <c r="TBV12" s="87"/>
      <c r="TBW12" s="87"/>
      <c r="TBX12" s="87"/>
      <c r="TBY12" s="87"/>
      <c r="TBZ12" s="87"/>
      <c r="TCA12" s="87"/>
      <c r="TCB12" s="87"/>
      <c r="TCC12" s="87"/>
      <c r="TCD12" s="87"/>
      <c r="TCE12" s="87"/>
      <c r="TCF12" s="87"/>
      <c r="TCG12" s="87"/>
      <c r="TCH12" s="87"/>
      <c r="TCI12" s="87"/>
      <c r="TCJ12" s="87"/>
      <c r="TCK12" s="87"/>
      <c r="TCL12" s="87"/>
      <c r="TCM12" s="87"/>
      <c r="TCN12" s="87"/>
      <c r="TCO12" s="87"/>
      <c r="TCP12" s="87"/>
      <c r="TCQ12" s="87"/>
      <c r="TCR12" s="87"/>
      <c r="TCS12" s="87"/>
      <c r="TCT12" s="87"/>
      <c r="TCU12" s="87"/>
      <c r="TCV12" s="87"/>
      <c r="TCW12" s="87"/>
      <c r="TCX12" s="87"/>
      <c r="TCY12" s="87"/>
      <c r="TCZ12" s="87"/>
      <c r="TDA12" s="87"/>
      <c r="TDB12" s="87"/>
      <c r="TDC12" s="87"/>
      <c r="TDD12" s="87"/>
      <c r="TDE12" s="87"/>
      <c r="TDF12" s="87"/>
      <c r="TDG12" s="87"/>
      <c r="TDH12" s="87"/>
      <c r="TDI12" s="87"/>
      <c r="TDJ12" s="87"/>
      <c r="TDK12" s="87"/>
      <c r="TDL12" s="87"/>
      <c r="TDM12" s="87"/>
      <c r="TDN12" s="87"/>
      <c r="TDO12" s="87"/>
      <c r="TDP12" s="87"/>
      <c r="TDQ12" s="87"/>
      <c r="TDR12" s="87"/>
      <c r="TDS12" s="87"/>
      <c r="TDT12" s="87"/>
      <c r="TDU12" s="87"/>
      <c r="TDV12" s="87"/>
      <c r="TDW12" s="87"/>
      <c r="TDX12" s="87"/>
      <c r="TDY12" s="87"/>
      <c r="TDZ12" s="87"/>
      <c r="TEA12" s="87"/>
      <c r="TEB12" s="87"/>
      <c r="TEC12" s="87"/>
      <c r="TED12" s="87"/>
      <c r="TEE12" s="87"/>
      <c r="TEF12" s="87"/>
      <c r="TEG12" s="87"/>
      <c r="TEH12" s="87"/>
      <c r="TEI12" s="87"/>
      <c r="TEJ12" s="87"/>
      <c r="TEK12" s="87"/>
      <c r="TEL12" s="87"/>
      <c r="TEM12" s="87"/>
      <c r="TEN12" s="87"/>
      <c r="TEO12" s="87"/>
      <c r="TEP12" s="87"/>
      <c r="TEQ12" s="87"/>
      <c r="TER12" s="87"/>
      <c r="TES12" s="87"/>
      <c r="TET12" s="87"/>
      <c r="TEU12" s="87"/>
      <c r="TEV12" s="87"/>
      <c r="TEW12" s="87"/>
      <c r="TEX12" s="87"/>
      <c r="TEY12" s="87"/>
      <c r="TEZ12" s="87"/>
      <c r="TFA12" s="87"/>
      <c r="TFB12" s="87"/>
      <c r="TFC12" s="87"/>
      <c r="TFD12" s="87"/>
      <c r="TFE12" s="87"/>
      <c r="TFF12" s="87"/>
      <c r="TFG12" s="87"/>
      <c r="TFH12" s="87"/>
      <c r="TFI12" s="87"/>
      <c r="TFJ12" s="87"/>
      <c r="TFK12" s="87"/>
      <c r="TFL12" s="87"/>
      <c r="TFM12" s="87"/>
      <c r="TFN12" s="87"/>
      <c r="TFO12" s="87"/>
      <c r="TFP12" s="87"/>
      <c r="TFQ12" s="87"/>
      <c r="TFR12" s="87"/>
      <c r="TFS12" s="87"/>
      <c r="TFT12" s="87"/>
      <c r="TFU12" s="87"/>
      <c r="TFV12" s="87"/>
      <c r="TFW12" s="87"/>
      <c r="TFX12" s="87"/>
      <c r="TFY12" s="87"/>
      <c r="TFZ12" s="87"/>
      <c r="TGA12" s="87"/>
      <c r="TGB12" s="87"/>
      <c r="TGC12" s="87"/>
      <c r="TGD12" s="87"/>
      <c r="TGE12" s="87"/>
      <c r="TGF12" s="87"/>
      <c r="TGG12" s="87"/>
      <c r="TGH12" s="87"/>
      <c r="TGI12" s="87"/>
      <c r="TGJ12" s="87"/>
      <c r="TGK12" s="87"/>
      <c r="TGL12" s="87"/>
      <c r="TGM12" s="87"/>
      <c r="TGN12" s="87"/>
      <c r="TGO12" s="87"/>
      <c r="TGP12" s="87"/>
      <c r="TGQ12" s="87"/>
      <c r="TGR12" s="87"/>
      <c r="TGS12" s="87"/>
      <c r="TGT12" s="87"/>
      <c r="TGU12" s="87"/>
      <c r="TGV12" s="87"/>
      <c r="TGW12" s="87"/>
      <c r="TGX12" s="87"/>
      <c r="TGY12" s="87"/>
      <c r="TGZ12" s="87"/>
      <c r="THA12" s="87"/>
      <c r="THB12" s="87"/>
      <c r="THC12" s="87"/>
      <c r="THD12" s="87"/>
      <c r="THE12" s="87"/>
      <c r="THF12" s="87"/>
      <c r="THG12" s="87"/>
      <c r="THH12" s="87"/>
      <c r="THI12" s="87"/>
      <c r="THJ12" s="87"/>
      <c r="THK12" s="87"/>
      <c r="THL12" s="87"/>
      <c r="THM12" s="87"/>
      <c r="THN12" s="87"/>
      <c r="THO12" s="87"/>
      <c r="THP12" s="87"/>
      <c r="THQ12" s="87"/>
      <c r="THR12" s="87"/>
      <c r="THS12" s="87"/>
      <c r="THT12" s="87"/>
      <c r="THU12" s="87"/>
      <c r="THV12" s="87"/>
      <c r="THW12" s="87"/>
      <c r="THX12" s="87"/>
      <c r="THY12" s="87"/>
      <c r="THZ12" s="87"/>
      <c r="TIA12" s="87"/>
      <c r="TIB12" s="87"/>
      <c r="TIC12" s="87"/>
      <c r="TID12" s="87"/>
      <c r="TIE12" s="87"/>
      <c r="TIF12" s="87"/>
      <c r="TIG12" s="87"/>
      <c r="TIH12" s="87"/>
      <c r="TII12" s="87"/>
      <c r="TIJ12" s="87"/>
      <c r="TIK12" s="87"/>
      <c r="TIL12" s="87"/>
      <c r="TIM12" s="87"/>
      <c r="TIN12" s="87"/>
      <c r="TIO12" s="87"/>
      <c r="TIP12" s="87"/>
      <c r="TIQ12" s="87"/>
      <c r="TIR12" s="87"/>
      <c r="TIS12" s="87"/>
      <c r="TIT12" s="87"/>
      <c r="TIU12" s="87"/>
      <c r="TIV12" s="87"/>
      <c r="TIW12" s="87"/>
      <c r="TIX12" s="87"/>
      <c r="TIY12" s="87"/>
      <c r="TIZ12" s="87"/>
      <c r="TJA12" s="87"/>
      <c r="TJB12" s="87"/>
      <c r="TJC12" s="87"/>
      <c r="TJD12" s="87"/>
      <c r="TJE12" s="87"/>
      <c r="TJF12" s="87"/>
      <c r="TJG12" s="87"/>
      <c r="TJH12" s="87"/>
      <c r="TJI12" s="87"/>
      <c r="TJJ12" s="87"/>
      <c r="TJK12" s="87"/>
      <c r="TJL12" s="87"/>
      <c r="TJM12" s="87"/>
      <c r="TJN12" s="87"/>
      <c r="TJO12" s="87"/>
      <c r="TJP12" s="87"/>
      <c r="TJQ12" s="87"/>
      <c r="TJR12" s="87"/>
      <c r="TJS12" s="87"/>
      <c r="TJT12" s="87"/>
      <c r="TJU12" s="87"/>
      <c r="TJV12" s="87"/>
      <c r="TJW12" s="87"/>
      <c r="TJX12" s="87"/>
      <c r="TJY12" s="87"/>
      <c r="TJZ12" s="87"/>
      <c r="TKA12" s="87"/>
      <c r="TKB12" s="87"/>
      <c r="TKC12" s="87"/>
      <c r="TKD12" s="87"/>
      <c r="TKE12" s="87"/>
      <c r="TKF12" s="87"/>
      <c r="TKG12" s="87"/>
      <c r="TKH12" s="87"/>
      <c r="TKI12" s="87"/>
      <c r="TKJ12" s="87"/>
      <c r="TKK12" s="87"/>
      <c r="TKL12" s="87"/>
      <c r="TKM12" s="87"/>
      <c r="TKN12" s="87"/>
      <c r="TKO12" s="87"/>
      <c r="TKP12" s="87"/>
      <c r="TKQ12" s="87"/>
      <c r="TKR12" s="87"/>
      <c r="TKS12" s="87"/>
      <c r="TKT12" s="87"/>
      <c r="TKU12" s="87"/>
      <c r="TKV12" s="87"/>
      <c r="TKW12" s="87"/>
      <c r="TKX12" s="87"/>
      <c r="TKY12" s="87"/>
      <c r="TKZ12" s="87"/>
      <c r="TLA12" s="87"/>
      <c r="TLB12" s="87"/>
      <c r="TLC12" s="87"/>
      <c r="TLD12" s="87"/>
      <c r="TLE12" s="87"/>
      <c r="TLF12" s="87"/>
      <c r="TLG12" s="87"/>
      <c r="TLH12" s="87"/>
      <c r="TLI12" s="87"/>
      <c r="TLJ12" s="87"/>
      <c r="TLK12" s="87"/>
      <c r="TLL12" s="87"/>
      <c r="TLM12" s="87"/>
      <c r="TLN12" s="87"/>
      <c r="TLO12" s="87"/>
      <c r="TLP12" s="87"/>
      <c r="TLQ12" s="87"/>
      <c r="TLR12" s="87"/>
      <c r="TLS12" s="87"/>
      <c r="TLT12" s="87"/>
      <c r="TLU12" s="87"/>
      <c r="TLV12" s="87"/>
      <c r="TLW12" s="87"/>
      <c r="TLX12" s="87"/>
      <c r="TLY12" s="87"/>
      <c r="TLZ12" s="87"/>
      <c r="TMA12" s="87"/>
      <c r="TMB12" s="87"/>
      <c r="TMC12" s="87"/>
      <c r="TMD12" s="87"/>
      <c r="TME12" s="87"/>
      <c r="TMF12" s="87"/>
      <c r="TMG12" s="87"/>
      <c r="TMH12" s="87"/>
      <c r="TMI12" s="87"/>
      <c r="TMJ12" s="87"/>
      <c r="TMK12" s="87"/>
      <c r="TML12" s="87"/>
      <c r="TMM12" s="87"/>
      <c r="TMN12" s="87"/>
      <c r="TMO12" s="87"/>
      <c r="TMP12" s="87"/>
      <c r="TMQ12" s="87"/>
      <c r="TMR12" s="87"/>
      <c r="TMS12" s="87"/>
      <c r="TMT12" s="87"/>
      <c r="TMU12" s="87"/>
      <c r="TMV12" s="87"/>
      <c r="TMW12" s="87"/>
      <c r="TMX12" s="87"/>
      <c r="TMY12" s="87"/>
      <c r="TMZ12" s="87"/>
      <c r="TNA12" s="87"/>
      <c r="TNB12" s="87"/>
      <c r="TNC12" s="87"/>
      <c r="TND12" s="87"/>
      <c r="TNE12" s="87"/>
      <c r="TNF12" s="87"/>
      <c r="TNG12" s="87"/>
      <c r="TNH12" s="87"/>
      <c r="TNI12" s="87"/>
      <c r="TNJ12" s="87"/>
      <c r="TNK12" s="87"/>
      <c r="TNL12" s="87"/>
      <c r="TNM12" s="87"/>
      <c r="TNN12" s="87"/>
      <c r="TNO12" s="87"/>
      <c r="TNP12" s="87"/>
      <c r="TNQ12" s="87"/>
      <c r="TNR12" s="87"/>
      <c r="TNS12" s="87"/>
      <c r="TNT12" s="87"/>
      <c r="TNU12" s="87"/>
      <c r="TNV12" s="87"/>
      <c r="TNW12" s="87"/>
      <c r="TNX12" s="87"/>
      <c r="TNY12" s="87"/>
      <c r="TNZ12" s="87"/>
      <c r="TOA12" s="87"/>
      <c r="TOB12" s="87"/>
      <c r="TOC12" s="87"/>
      <c r="TOD12" s="87"/>
      <c r="TOE12" s="87"/>
      <c r="TOF12" s="87"/>
      <c r="TOG12" s="87"/>
      <c r="TOH12" s="87"/>
      <c r="TOI12" s="87"/>
      <c r="TOJ12" s="87"/>
      <c r="TOK12" s="87"/>
      <c r="TOL12" s="87"/>
      <c r="TOM12" s="87"/>
      <c r="TON12" s="87"/>
      <c r="TOO12" s="87"/>
      <c r="TOP12" s="87"/>
      <c r="TOQ12" s="87"/>
      <c r="TOR12" s="87"/>
      <c r="TOS12" s="87"/>
      <c r="TOT12" s="87"/>
      <c r="TOU12" s="87"/>
      <c r="TOV12" s="87"/>
      <c r="TOW12" s="87"/>
      <c r="TOX12" s="87"/>
      <c r="TOY12" s="87"/>
      <c r="TOZ12" s="87"/>
      <c r="TPA12" s="87"/>
      <c r="TPB12" s="87"/>
      <c r="TPC12" s="87"/>
      <c r="TPD12" s="87"/>
      <c r="TPE12" s="87"/>
      <c r="TPF12" s="87"/>
      <c r="TPG12" s="87"/>
      <c r="TPH12" s="87"/>
      <c r="TPI12" s="87"/>
      <c r="TPJ12" s="87"/>
      <c r="TPK12" s="87"/>
      <c r="TPL12" s="87"/>
      <c r="TPM12" s="87"/>
      <c r="TPN12" s="87"/>
      <c r="TPO12" s="87"/>
      <c r="TPP12" s="87"/>
      <c r="TPQ12" s="87"/>
      <c r="TPR12" s="87"/>
      <c r="TPS12" s="87"/>
      <c r="TPT12" s="87"/>
      <c r="TPU12" s="87"/>
      <c r="TPV12" s="87"/>
      <c r="TPW12" s="87"/>
      <c r="TPX12" s="87"/>
      <c r="TPY12" s="87"/>
      <c r="TPZ12" s="87"/>
      <c r="TQA12" s="87"/>
      <c r="TQB12" s="87"/>
      <c r="TQC12" s="87"/>
      <c r="TQD12" s="87"/>
      <c r="TQE12" s="87"/>
      <c r="TQF12" s="87"/>
      <c r="TQG12" s="87"/>
      <c r="TQH12" s="87"/>
      <c r="TQI12" s="87"/>
      <c r="TQJ12" s="87"/>
      <c r="TQK12" s="87"/>
      <c r="TQL12" s="87"/>
      <c r="TQM12" s="87"/>
      <c r="TQN12" s="87"/>
      <c r="TQO12" s="87"/>
      <c r="TQP12" s="87"/>
      <c r="TQQ12" s="87"/>
      <c r="TQR12" s="87"/>
      <c r="TQS12" s="87"/>
      <c r="TQT12" s="87"/>
      <c r="TQU12" s="87"/>
      <c r="TQV12" s="87"/>
      <c r="TQW12" s="87"/>
      <c r="TQX12" s="87"/>
      <c r="TQY12" s="87"/>
      <c r="TQZ12" s="87"/>
      <c r="TRA12" s="87"/>
      <c r="TRB12" s="87"/>
      <c r="TRC12" s="87"/>
      <c r="TRD12" s="87"/>
      <c r="TRE12" s="87"/>
      <c r="TRF12" s="87"/>
      <c r="TRG12" s="87"/>
      <c r="TRH12" s="87"/>
      <c r="TRI12" s="87"/>
      <c r="TRJ12" s="87"/>
      <c r="TRK12" s="87"/>
      <c r="TRL12" s="87"/>
      <c r="TRM12" s="87"/>
      <c r="TRN12" s="87"/>
      <c r="TRO12" s="87"/>
      <c r="TRP12" s="87"/>
      <c r="TRQ12" s="87"/>
      <c r="TRR12" s="87"/>
      <c r="TRS12" s="87"/>
      <c r="TRT12" s="87"/>
      <c r="TRU12" s="87"/>
      <c r="TRV12" s="87"/>
      <c r="TRW12" s="87"/>
      <c r="TRX12" s="87"/>
      <c r="TRY12" s="87"/>
      <c r="TRZ12" s="87"/>
      <c r="TSA12" s="87"/>
      <c r="TSB12" s="87"/>
      <c r="TSC12" s="87"/>
      <c r="TSD12" s="87"/>
      <c r="TSE12" s="87"/>
      <c r="TSF12" s="87"/>
      <c r="TSG12" s="87"/>
      <c r="TSH12" s="87"/>
      <c r="TSI12" s="87"/>
      <c r="TSJ12" s="87"/>
      <c r="TSK12" s="87"/>
      <c r="TSL12" s="87"/>
      <c r="TSM12" s="87"/>
      <c r="TSN12" s="87"/>
      <c r="TSO12" s="87"/>
      <c r="TSP12" s="87"/>
      <c r="TSQ12" s="87"/>
      <c r="TSR12" s="87"/>
      <c r="TSS12" s="87"/>
      <c r="TST12" s="87"/>
      <c r="TSU12" s="87"/>
      <c r="TSV12" s="87"/>
      <c r="TSW12" s="87"/>
      <c r="TSX12" s="87"/>
      <c r="TSY12" s="87"/>
      <c r="TSZ12" s="87"/>
      <c r="TTA12" s="87"/>
      <c r="TTB12" s="87"/>
      <c r="TTC12" s="87"/>
      <c r="TTD12" s="87"/>
      <c r="TTE12" s="87"/>
      <c r="TTF12" s="87"/>
      <c r="TTG12" s="87"/>
      <c r="TTH12" s="87"/>
      <c r="TTI12" s="87"/>
      <c r="TTJ12" s="87"/>
      <c r="TTK12" s="87"/>
      <c r="TTL12" s="87"/>
      <c r="TTM12" s="87"/>
      <c r="TTN12" s="87"/>
      <c r="TTO12" s="87"/>
      <c r="TTP12" s="87"/>
      <c r="TTQ12" s="87"/>
      <c r="TTR12" s="87"/>
      <c r="TTS12" s="87"/>
      <c r="TTT12" s="87"/>
      <c r="TTU12" s="87"/>
      <c r="TTV12" s="87"/>
      <c r="TTW12" s="87"/>
      <c r="TTX12" s="87"/>
      <c r="TTY12" s="87"/>
      <c r="TTZ12" s="87"/>
      <c r="TUA12" s="87"/>
      <c r="TUB12" s="87"/>
      <c r="TUC12" s="87"/>
      <c r="TUD12" s="87"/>
      <c r="TUE12" s="87"/>
      <c r="TUF12" s="87"/>
      <c r="TUG12" s="87"/>
      <c r="TUH12" s="87"/>
      <c r="TUI12" s="87"/>
      <c r="TUJ12" s="87"/>
      <c r="TUK12" s="87"/>
      <c r="TUL12" s="87"/>
      <c r="TUM12" s="87"/>
      <c r="TUN12" s="87"/>
      <c r="TUO12" s="87"/>
      <c r="TUP12" s="87"/>
      <c r="TUQ12" s="87"/>
      <c r="TUR12" s="87"/>
      <c r="TUS12" s="87"/>
      <c r="TUT12" s="87"/>
      <c r="TUU12" s="87"/>
      <c r="TUV12" s="87"/>
      <c r="TUW12" s="87"/>
      <c r="TUX12" s="87"/>
      <c r="TUY12" s="87"/>
      <c r="TUZ12" s="87"/>
      <c r="TVA12" s="87"/>
      <c r="TVB12" s="87"/>
      <c r="TVC12" s="87"/>
      <c r="TVD12" s="87"/>
      <c r="TVE12" s="87"/>
      <c r="TVF12" s="87"/>
      <c r="TVG12" s="87"/>
      <c r="TVH12" s="87"/>
      <c r="TVI12" s="87"/>
      <c r="TVJ12" s="87"/>
      <c r="TVK12" s="87"/>
      <c r="TVL12" s="87"/>
      <c r="TVM12" s="87"/>
      <c r="TVN12" s="87"/>
      <c r="TVO12" s="87"/>
      <c r="TVP12" s="87"/>
      <c r="TVQ12" s="87"/>
      <c r="TVR12" s="87"/>
      <c r="TVS12" s="87"/>
      <c r="TVT12" s="87"/>
      <c r="TVU12" s="87"/>
      <c r="TVV12" s="87"/>
      <c r="TVW12" s="87"/>
      <c r="TVX12" s="87"/>
      <c r="TVY12" s="87"/>
      <c r="TVZ12" s="87"/>
      <c r="TWA12" s="87"/>
      <c r="TWB12" s="87"/>
      <c r="TWC12" s="87"/>
      <c r="TWD12" s="87"/>
      <c r="TWE12" s="87"/>
      <c r="TWF12" s="87"/>
      <c r="TWG12" s="87"/>
      <c r="TWH12" s="87"/>
      <c r="TWI12" s="87"/>
      <c r="TWJ12" s="87"/>
      <c r="TWK12" s="87"/>
      <c r="TWL12" s="87"/>
      <c r="TWM12" s="87"/>
      <c r="TWN12" s="87"/>
      <c r="TWO12" s="87"/>
      <c r="TWP12" s="87"/>
      <c r="TWQ12" s="87"/>
      <c r="TWR12" s="87"/>
      <c r="TWS12" s="87"/>
      <c r="TWT12" s="87"/>
      <c r="TWU12" s="87"/>
      <c r="TWV12" s="87"/>
      <c r="TWW12" s="87"/>
      <c r="TWX12" s="87"/>
      <c r="TWY12" s="87"/>
      <c r="TWZ12" s="87"/>
      <c r="TXA12" s="87"/>
      <c r="TXB12" s="87"/>
      <c r="TXC12" s="87"/>
      <c r="TXD12" s="87"/>
      <c r="TXE12" s="87"/>
      <c r="TXF12" s="87"/>
      <c r="TXG12" s="87"/>
      <c r="TXH12" s="87"/>
      <c r="TXI12" s="87"/>
      <c r="TXJ12" s="87"/>
      <c r="TXK12" s="87"/>
      <c r="TXL12" s="87"/>
      <c r="TXM12" s="87"/>
      <c r="TXN12" s="87"/>
      <c r="TXO12" s="87"/>
      <c r="TXP12" s="87"/>
      <c r="TXQ12" s="87"/>
      <c r="TXR12" s="87"/>
      <c r="TXS12" s="87"/>
      <c r="TXT12" s="87"/>
      <c r="TXU12" s="87"/>
      <c r="TXV12" s="87"/>
      <c r="TXW12" s="87"/>
      <c r="TXX12" s="87"/>
      <c r="TXY12" s="87"/>
      <c r="TXZ12" s="87"/>
      <c r="TYA12" s="87"/>
      <c r="TYB12" s="87"/>
      <c r="TYC12" s="87"/>
      <c r="TYD12" s="87"/>
      <c r="TYE12" s="87"/>
      <c r="TYF12" s="87"/>
      <c r="TYG12" s="87"/>
      <c r="TYH12" s="87"/>
      <c r="TYI12" s="87"/>
      <c r="TYJ12" s="87"/>
      <c r="TYK12" s="87"/>
      <c r="TYL12" s="87"/>
      <c r="TYM12" s="87"/>
      <c r="TYN12" s="87"/>
      <c r="TYO12" s="87"/>
      <c r="TYP12" s="87"/>
      <c r="TYQ12" s="87"/>
      <c r="TYR12" s="87"/>
      <c r="TYS12" s="87"/>
      <c r="TYT12" s="87"/>
      <c r="TYU12" s="87"/>
      <c r="TYV12" s="87"/>
      <c r="TYW12" s="87"/>
      <c r="TYX12" s="87"/>
      <c r="TYY12" s="87"/>
      <c r="TYZ12" s="87"/>
      <c r="TZA12" s="87"/>
      <c r="TZB12" s="87"/>
      <c r="TZC12" s="87"/>
      <c r="TZD12" s="87"/>
      <c r="TZE12" s="87"/>
      <c r="TZF12" s="87"/>
      <c r="TZG12" s="87"/>
      <c r="TZH12" s="87"/>
      <c r="TZI12" s="87"/>
      <c r="TZJ12" s="87"/>
      <c r="TZK12" s="87"/>
      <c r="TZL12" s="87"/>
      <c r="TZM12" s="87"/>
      <c r="TZN12" s="87"/>
      <c r="TZO12" s="87"/>
      <c r="TZP12" s="87"/>
      <c r="TZQ12" s="87"/>
      <c r="TZR12" s="87"/>
      <c r="TZS12" s="87"/>
      <c r="TZT12" s="87"/>
      <c r="TZU12" s="87"/>
      <c r="TZV12" s="87"/>
      <c r="TZW12" s="87"/>
      <c r="TZX12" s="87"/>
      <c r="TZY12" s="87"/>
      <c r="TZZ12" s="87"/>
      <c r="UAA12" s="87"/>
      <c r="UAB12" s="87"/>
      <c r="UAC12" s="87"/>
      <c r="UAD12" s="87"/>
      <c r="UAE12" s="87"/>
      <c r="UAF12" s="87"/>
      <c r="UAG12" s="87"/>
      <c r="UAH12" s="87"/>
      <c r="UAI12" s="87"/>
      <c r="UAJ12" s="87"/>
      <c r="UAK12" s="87"/>
      <c r="UAL12" s="87"/>
      <c r="UAM12" s="87"/>
      <c r="UAN12" s="87"/>
      <c r="UAO12" s="87"/>
      <c r="UAP12" s="87"/>
      <c r="UAQ12" s="87"/>
      <c r="UAR12" s="87"/>
      <c r="UAS12" s="87"/>
      <c r="UAT12" s="87"/>
      <c r="UAU12" s="87"/>
      <c r="UAV12" s="87"/>
      <c r="UAW12" s="87"/>
      <c r="UAX12" s="87"/>
      <c r="UAY12" s="87"/>
      <c r="UAZ12" s="87"/>
      <c r="UBA12" s="87"/>
      <c r="UBB12" s="87"/>
      <c r="UBC12" s="87"/>
      <c r="UBD12" s="87"/>
      <c r="UBE12" s="87"/>
      <c r="UBF12" s="87"/>
      <c r="UBG12" s="87"/>
      <c r="UBH12" s="87"/>
      <c r="UBI12" s="87"/>
      <c r="UBJ12" s="87"/>
      <c r="UBK12" s="87"/>
      <c r="UBL12" s="87"/>
      <c r="UBM12" s="87"/>
      <c r="UBN12" s="87"/>
      <c r="UBO12" s="87"/>
      <c r="UBP12" s="87"/>
      <c r="UBQ12" s="87"/>
      <c r="UBR12" s="87"/>
      <c r="UBS12" s="87"/>
      <c r="UBT12" s="87"/>
      <c r="UBU12" s="87"/>
      <c r="UBV12" s="87"/>
      <c r="UBW12" s="87"/>
      <c r="UBX12" s="87"/>
      <c r="UBY12" s="87"/>
      <c r="UBZ12" s="87"/>
      <c r="UCA12" s="87"/>
      <c r="UCB12" s="87"/>
      <c r="UCC12" s="87"/>
      <c r="UCD12" s="87"/>
      <c r="UCE12" s="87"/>
      <c r="UCF12" s="87"/>
      <c r="UCG12" s="87"/>
      <c r="UCH12" s="87"/>
      <c r="UCI12" s="87"/>
      <c r="UCJ12" s="87"/>
      <c r="UCK12" s="87"/>
      <c r="UCL12" s="87"/>
      <c r="UCM12" s="87"/>
      <c r="UCN12" s="87"/>
      <c r="UCO12" s="87"/>
      <c r="UCP12" s="87"/>
      <c r="UCQ12" s="87"/>
      <c r="UCR12" s="87"/>
      <c r="UCS12" s="87"/>
      <c r="UCT12" s="87"/>
      <c r="UCU12" s="87"/>
      <c r="UCV12" s="87"/>
      <c r="UCW12" s="87"/>
      <c r="UCX12" s="87"/>
      <c r="UCY12" s="87"/>
      <c r="UCZ12" s="87"/>
      <c r="UDA12" s="87"/>
      <c r="UDB12" s="87"/>
      <c r="UDC12" s="87"/>
      <c r="UDD12" s="87"/>
      <c r="UDE12" s="87"/>
      <c r="UDF12" s="87"/>
      <c r="UDG12" s="87"/>
      <c r="UDH12" s="87"/>
      <c r="UDI12" s="87"/>
      <c r="UDJ12" s="87"/>
      <c r="UDK12" s="87"/>
      <c r="UDL12" s="87"/>
      <c r="UDM12" s="87"/>
      <c r="UDN12" s="87"/>
      <c r="UDO12" s="87"/>
      <c r="UDP12" s="87"/>
      <c r="UDQ12" s="87"/>
      <c r="UDR12" s="87"/>
      <c r="UDS12" s="87"/>
      <c r="UDT12" s="87"/>
      <c r="UDU12" s="87"/>
      <c r="UDV12" s="87"/>
      <c r="UDW12" s="87"/>
      <c r="UDX12" s="87"/>
      <c r="UDY12" s="87"/>
      <c r="UDZ12" s="87"/>
      <c r="UEA12" s="87"/>
      <c r="UEB12" s="87"/>
      <c r="UEC12" s="87"/>
      <c r="UED12" s="87"/>
      <c r="UEE12" s="87"/>
      <c r="UEF12" s="87"/>
      <c r="UEG12" s="87"/>
      <c r="UEH12" s="87"/>
      <c r="UEI12" s="87"/>
      <c r="UEJ12" s="87"/>
      <c r="UEK12" s="87"/>
      <c r="UEL12" s="87"/>
      <c r="UEM12" s="87"/>
      <c r="UEN12" s="87"/>
      <c r="UEO12" s="87"/>
      <c r="UEP12" s="87"/>
      <c r="UEQ12" s="87"/>
      <c r="UER12" s="87"/>
      <c r="UES12" s="87"/>
      <c r="UET12" s="87"/>
      <c r="UEU12" s="87"/>
      <c r="UEV12" s="87"/>
      <c r="UEW12" s="87"/>
      <c r="UEX12" s="87"/>
      <c r="UEY12" s="87"/>
      <c r="UEZ12" s="87"/>
      <c r="UFA12" s="87"/>
      <c r="UFB12" s="87"/>
      <c r="UFC12" s="87"/>
      <c r="UFD12" s="87"/>
      <c r="UFE12" s="87"/>
      <c r="UFF12" s="87"/>
      <c r="UFG12" s="87"/>
      <c r="UFH12" s="87"/>
      <c r="UFI12" s="87"/>
      <c r="UFJ12" s="87"/>
      <c r="UFK12" s="87"/>
      <c r="UFL12" s="87"/>
      <c r="UFM12" s="87"/>
      <c r="UFN12" s="87"/>
      <c r="UFO12" s="87"/>
      <c r="UFP12" s="87"/>
      <c r="UFQ12" s="87"/>
      <c r="UFR12" s="87"/>
      <c r="UFS12" s="87"/>
      <c r="UFT12" s="87"/>
      <c r="UFU12" s="87"/>
      <c r="UFV12" s="87"/>
      <c r="UFW12" s="87"/>
      <c r="UFX12" s="87"/>
      <c r="UFY12" s="87"/>
      <c r="UFZ12" s="87"/>
      <c r="UGA12" s="87"/>
      <c r="UGB12" s="87"/>
      <c r="UGC12" s="87"/>
      <c r="UGD12" s="87"/>
      <c r="UGE12" s="87"/>
      <c r="UGF12" s="87"/>
      <c r="UGG12" s="87"/>
      <c r="UGH12" s="87"/>
      <c r="UGI12" s="87"/>
      <c r="UGJ12" s="87"/>
      <c r="UGK12" s="87"/>
      <c r="UGL12" s="87"/>
      <c r="UGM12" s="87"/>
      <c r="UGN12" s="87"/>
      <c r="UGO12" s="87"/>
      <c r="UGP12" s="87"/>
      <c r="UGQ12" s="87"/>
      <c r="UGR12" s="87"/>
      <c r="UGS12" s="87"/>
      <c r="UGT12" s="87"/>
      <c r="UGU12" s="87"/>
      <c r="UGV12" s="87"/>
      <c r="UGW12" s="87"/>
      <c r="UGX12" s="87"/>
      <c r="UGY12" s="87"/>
      <c r="UGZ12" s="87"/>
      <c r="UHA12" s="87"/>
      <c r="UHB12" s="87"/>
      <c r="UHC12" s="87"/>
      <c r="UHD12" s="87"/>
      <c r="UHE12" s="87"/>
      <c r="UHF12" s="87"/>
      <c r="UHG12" s="87"/>
      <c r="UHH12" s="87"/>
      <c r="UHI12" s="87"/>
      <c r="UHJ12" s="87"/>
      <c r="UHK12" s="87"/>
      <c r="UHL12" s="87"/>
      <c r="UHM12" s="87"/>
      <c r="UHN12" s="87"/>
      <c r="UHO12" s="87"/>
      <c r="UHP12" s="87"/>
      <c r="UHQ12" s="87"/>
      <c r="UHR12" s="87"/>
      <c r="UHS12" s="87"/>
      <c r="UHT12" s="87"/>
      <c r="UHU12" s="87"/>
      <c r="UHV12" s="87"/>
      <c r="UHW12" s="87"/>
      <c r="UHX12" s="87"/>
      <c r="UHY12" s="87"/>
      <c r="UHZ12" s="87"/>
      <c r="UIA12" s="87"/>
      <c r="UIB12" s="87"/>
      <c r="UIC12" s="87"/>
      <c r="UID12" s="87"/>
      <c r="UIE12" s="87"/>
      <c r="UIF12" s="87"/>
      <c r="UIG12" s="87"/>
      <c r="UIH12" s="87"/>
      <c r="UII12" s="87"/>
      <c r="UIJ12" s="87"/>
      <c r="UIK12" s="87"/>
      <c r="UIL12" s="87"/>
      <c r="UIM12" s="87"/>
      <c r="UIN12" s="87"/>
      <c r="UIO12" s="87"/>
      <c r="UIP12" s="87"/>
      <c r="UIQ12" s="87"/>
      <c r="UIR12" s="87"/>
      <c r="UIS12" s="87"/>
      <c r="UIT12" s="87"/>
      <c r="UIU12" s="87"/>
      <c r="UIV12" s="87"/>
      <c r="UIW12" s="87"/>
      <c r="UIX12" s="87"/>
      <c r="UIY12" s="87"/>
      <c r="UIZ12" s="87"/>
      <c r="UJA12" s="87"/>
      <c r="UJB12" s="87"/>
      <c r="UJC12" s="87"/>
      <c r="UJD12" s="87"/>
      <c r="UJE12" s="87"/>
      <c r="UJF12" s="87"/>
      <c r="UJG12" s="87"/>
      <c r="UJH12" s="87"/>
      <c r="UJI12" s="87"/>
      <c r="UJJ12" s="87"/>
      <c r="UJK12" s="87"/>
      <c r="UJL12" s="87"/>
      <c r="UJM12" s="87"/>
      <c r="UJN12" s="87"/>
      <c r="UJO12" s="87"/>
      <c r="UJP12" s="87"/>
      <c r="UJQ12" s="87"/>
      <c r="UJR12" s="87"/>
      <c r="UJS12" s="87"/>
      <c r="UJT12" s="87"/>
      <c r="UJU12" s="87"/>
      <c r="UJV12" s="87"/>
      <c r="UJW12" s="87"/>
      <c r="UJX12" s="87"/>
      <c r="UJY12" s="87"/>
      <c r="UJZ12" s="87"/>
      <c r="UKA12" s="87"/>
      <c r="UKB12" s="87"/>
      <c r="UKC12" s="87"/>
      <c r="UKD12" s="87"/>
      <c r="UKE12" s="87"/>
      <c r="UKF12" s="87"/>
      <c r="UKG12" s="87"/>
      <c r="UKH12" s="87"/>
      <c r="UKI12" s="87"/>
      <c r="UKJ12" s="87"/>
      <c r="UKK12" s="87"/>
      <c r="UKL12" s="87"/>
      <c r="UKM12" s="87"/>
      <c r="UKN12" s="87"/>
      <c r="UKO12" s="87"/>
      <c r="UKP12" s="87"/>
      <c r="UKQ12" s="87"/>
      <c r="UKR12" s="87"/>
      <c r="UKS12" s="87"/>
      <c r="UKT12" s="87"/>
      <c r="UKU12" s="87"/>
      <c r="UKV12" s="87"/>
      <c r="UKW12" s="87"/>
      <c r="UKX12" s="87"/>
      <c r="UKY12" s="87"/>
      <c r="UKZ12" s="87"/>
      <c r="ULA12" s="87"/>
      <c r="ULB12" s="87"/>
      <c r="ULC12" s="87"/>
      <c r="ULD12" s="87"/>
      <c r="ULE12" s="87"/>
      <c r="ULF12" s="87"/>
      <c r="ULG12" s="87"/>
      <c r="ULH12" s="87"/>
      <c r="ULI12" s="87"/>
      <c r="ULJ12" s="87"/>
      <c r="ULK12" s="87"/>
      <c r="ULL12" s="87"/>
      <c r="ULM12" s="87"/>
      <c r="ULN12" s="87"/>
      <c r="ULO12" s="87"/>
      <c r="ULP12" s="87"/>
      <c r="ULQ12" s="87"/>
      <c r="ULR12" s="87"/>
      <c r="ULS12" s="87"/>
      <c r="ULT12" s="87"/>
      <c r="ULU12" s="87"/>
      <c r="ULV12" s="87"/>
      <c r="ULW12" s="87"/>
      <c r="ULX12" s="87"/>
      <c r="ULY12" s="87"/>
      <c r="ULZ12" s="87"/>
      <c r="UMA12" s="87"/>
      <c r="UMB12" s="87"/>
      <c r="UMC12" s="87"/>
      <c r="UMD12" s="87"/>
      <c r="UME12" s="87"/>
      <c r="UMF12" s="87"/>
      <c r="UMG12" s="87"/>
      <c r="UMH12" s="87"/>
      <c r="UMI12" s="87"/>
      <c r="UMJ12" s="87"/>
      <c r="UMK12" s="87"/>
      <c r="UML12" s="87"/>
      <c r="UMM12" s="87"/>
      <c r="UMN12" s="87"/>
      <c r="UMO12" s="87"/>
      <c r="UMP12" s="87"/>
      <c r="UMQ12" s="87"/>
      <c r="UMR12" s="87"/>
      <c r="UMS12" s="87"/>
      <c r="UMT12" s="87"/>
      <c r="UMU12" s="87"/>
      <c r="UMV12" s="87"/>
      <c r="UMW12" s="87"/>
      <c r="UMX12" s="87"/>
      <c r="UMY12" s="87"/>
      <c r="UMZ12" s="87"/>
      <c r="UNA12" s="87"/>
      <c r="UNB12" s="87"/>
      <c r="UNC12" s="87"/>
      <c r="UND12" s="87"/>
      <c r="UNE12" s="87"/>
      <c r="UNF12" s="87"/>
      <c r="UNG12" s="87"/>
      <c r="UNH12" s="87"/>
      <c r="UNI12" s="87"/>
      <c r="UNJ12" s="87"/>
      <c r="UNK12" s="87"/>
      <c r="UNL12" s="87"/>
      <c r="UNM12" s="87"/>
      <c r="UNN12" s="87"/>
      <c r="UNO12" s="87"/>
      <c r="UNP12" s="87"/>
      <c r="UNQ12" s="87"/>
      <c r="UNR12" s="87"/>
      <c r="UNS12" s="87"/>
      <c r="UNT12" s="87"/>
      <c r="UNU12" s="87"/>
      <c r="UNV12" s="87"/>
      <c r="UNW12" s="87"/>
      <c r="UNX12" s="87"/>
      <c r="UNY12" s="87"/>
      <c r="UNZ12" s="87"/>
      <c r="UOA12" s="87"/>
      <c r="UOB12" s="87"/>
      <c r="UOC12" s="87"/>
      <c r="UOD12" s="87"/>
      <c r="UOE12" s="87"/>
      <c r="UOF12" s="87"/>
      <c r="UOG12" s="87"/>
      <c r="UOH12" s="87"/>
      <c r="UOI12" s="87"/>
      <c r="UOJ12" s="87"/>
      <c r="UOK12" s="87"/>
      <c r="UOL12" s="87"/>
      <c r="UOM12" s="87"/>
      <c r="UON12" s="87"/>
      <c r="UOO12" s="87"/>
      <c r="UOP12" s="87"/>
      <c r="UOQ12" s="87"/>
      <c r="UOR12" s="87"/>
      <c r="UOS12" s="87"/>
      <c r="UOT12" s="87"/>
      <c r="UOU12" s="87"/>
      <c r="UOV12" s="87"/>
      <c r="UOW12" s="87"/>
      <c r="UOX12" s="87"/>
      <c r="UOY12" s="87"/>
      <c r="UOZ12" s="87"/>
      <c r="UPA12" s="87"/>
      <c r="UPB12" s="87"/>
      <c r="UPC12" s="87"/>
      <c r="UPD12" s="87"/>
      <c r="UPE12" s="87"/>
      <c r="UPF12" s="87"/>
      <c r="UPG12" s="87"/>
      <c r="UPH12" s="87"/>
      <c r="UPI12" s="87"/>
      <c r="UPJ12" s="87"/>
      <c r="UPK12" s="87"/>
      <c r="UPL12" s="87"/>
      <c r="UPM12" s="87"/>
      <c r="UPN12" s="87"/>
      <c r="UPO12" s="87"/>
      <c r="UPP12" s="87"/>
      <c r="UPQ12" s="87"/>
      <c r="UPR12" s="87"/>
      <c r="UPS12" s="87"/>
      <c r="UPT12" s="87"/>
      <c r="UPU12" s="87"/>
      <c r="UPV12" s="87"/>
      <c r="UPW12" s="87"/>
      <c r="UPX12" s="87"/>
      <c r="UPY12" s="87"/>
      <c r="UPZ12" s="87"/>
      <c r="UQA12" s="87"/>
      <c r="UQB12" s="87"/>
      <c r="UQC12" s="87"/>
      <c r="UQD12" s="87"/>
      <c r="UQE12" s="87"/>
      <c r="UQF12" s="87"/>
      <c r="UQG12" s="87"/>
      <c r="UQH12" s="87"/>
      <c r="UQI12" s="87"/>
      <c r="UQJ12" s="87"/>
      <c r="UQK12" s="87"/>
      <c r="UQL12" s="87"/>
      <c r="UQM12" s="87"/>
      <c r="UQN12" s="87"/>
      <c r="UQO12" s="87"/>
      <c r="UQP12" s="87"/>
      <c r="UQQ12" s="87"/>
      <c r="UQR12" s="87"/>
      <c r="UQS12" s="87"/>
      <c r="UQT12" s="87"/>
      <c r="UQU12" s="87"/>
      <c r="UQV12" s="87"/>
      <c r="UQW12" s="87"/>
      <c r="UQX12" s="87"/>
      <c r="UQY12" s="87"/>
      <c r="UQZ12" s="87"/>
      <c r="URA12" s="87"/>
      <c r="URB12" s="87"/>
      <c r="URC12" s="87"/>
      <c r="URD12" s="87"/>
      <c r="URE12" s="87"/>
      <c r="URF12" s="87"/>
      <c r="URG12" s="87"/>
      <c r="URH12" s="87"/>
      <c r="URI12" s="87"/>
      <c r="URJ12" s="87"/>
      <c r="URK12" s="87"/>
      <c r="URL12" s="87"/>
      <c r="URM12" s="87"/>
      <c r="URN12" s="87"/>
      <c r="URO12" s="87"/>
      <c r="URP12" s="87"/>
      <c r="URQ12" s="87"/>
      <c r="URR12" s="87"/>
      <c r="URS12" s="87"/>
      <c r="URT12" s="87"/>
      <c r="URU12" s="87"/>
      <c r="URV12" s="87"/>
      <c r="URW12" s="87"/>
      <c r="URX12" s="87"/>
      <c r="URY12" s="87"/>
      <c r="URZ12" s="87"/>
      <c r="USA12" s="87"/>
      <c r="USB12" s="87"/>
      <c r="USC12" s="87"/>
      <c r="USD12" s="87"/>
      <c r="USE12" s="87"/>
      <c r="USF12" s="87"/>
      <c r="USG12" s="87"/>
      <c r="USH12" s="87"/>
      <c r="USI12" s="87"/>
      <c r="USJ12" s="87"/>
      <c r="USK12" s="87"/>
      <c r="USL12" s="87"/>
      <c r="USM12" s="87"/>
      <c r="USN12" s="87"/>
      <c r="USO12" s="87"/>
      <c r="USP12" s="87"/>
      <c r="USQ12" s="87"/>
      <c r="USR12" s="87"/>
      <c r="USS12" s="87"/>
      <c r="UST12" s="87"/>
      <c r="USU12" s="87"/>
      <c r="USV12" s="87"/>
      <c r="USW12" s="87"/>
      <c r="USX12" s="87"/>
      <c r="USY12" s="87"/>
      <c r="USZ12" s="87"/>
      <c r="UTA12" s="87"/>
      <c r="UTB12" s="87"/>
      <c r="UTC12" s="87"/>
      <c r="UTD12" s="87"/>
      <c r="UTE12" s="87"/>
      <c r="UTF12" s="87"/>
      <c r="UTG12" s="87"/>
      <c r="UTH12" s="87"/>
      <c r="UTI12" s="87"/>
      <c r="UTJ12" s="87"/>
      <c r="UTK12" s="87"/>
      <c r="UTL12" s="87"/>
      <c r="UTM12" s="87"/>
      <c r="UTN12" s="87"/>
      <c r="UTO12" s="87"/>
      <c r="UTP12" s="87"/>
      <c r="UTQ12" s="87"/>
      <c r="UTR12" s="87"/>
      <c r="UTS12" s="87"/>
      <c r="UTT12" s="87"/>
      <c r="UTU12" s="87"/>
      <c r="UTV12" s="87"/>
      <c r="UTW12" s="87"/>
      <c r="UTX12" s="87"/>
      <c r="UTY12" s="87"/>
      <c r="UTZ12" s="87"/>
      <c r="UUA12" s="87"/>
      <c r="UUB12" s="87"/>
      <c r="UUC12" s="87"/>
      <c r="UUD12" s="87"/>
      <c r="UUE12" s="87"/>
      <c r="UUF12" s="87"/>
      <c r="UUG12" s="87"/>
      <c r="UUH12" s="87"/>
      <c r="UUI12" s="87"/>
      <c r="UUJ12" s="87"/>
      <c r="UUK12" s="87"/>
      <c r="UUL12" s="87"/>
      <c r="UUM12" s="87"/>
      <c r="UUN12" s="87"/>
      <c r="UUO12" s="87"/>
      <c r="UUP12" s="87"/>
      <c r="UUQ12" s="87"/>
      <c r="UUR12" s="87"/>
      <c r="UUS12" s="87"/>
      <c r="UUT12" s="87"/>
      <c r="UUU12" s="87"/>
      <c r="UUV12" s="87"/>
      <c r="UUW12" s="87"/>
      <c r="UUX12" s="87"/>
      <c r="UUY12" s="87"/>
      <c r="UUZ12" s="87"/>
      <c r="UVA12" s="87"/>
      <c r="UVB12" s="87"/>
      <c r="UVC12" s="87"/>
      <c r="UVD12" s="87"/>
      <c r="UVE12" s="87"/>
      <c r="UVF12" s="87"/>
      <c r="UVG12" s="87"/>
      <c r="UVH12" s="87"/>
      <c r="UVI12" s="87"/>
      <c r="UVJ12" s="87"/>
      <c r="UVK12" s="87"/>
      <c r="UVL12" s="87"/>
      <c r="UVM12" s="87"/>
      <c r="UVN12" s="87"/>
      <c r="UVO12" s="87"/>
      <c r="UVP12" s="87"/>
      <c r="UVQ12" s="87"/>
      <c r="UVR12" s="87"/>
      <c r="UVS12" s="87"/>
      <c r="UVT12" s="87"/>
      <c r="UVU12" s="87"/>
      <c r="UVV12" s="87"/>
      <c r="UVW12" s="87"/>
      <c r="UVX12" s="87"/>
      <c r="UVY12" s="87"/>
      <c r="UVZ12" s="87"/>
      <c r="UWA12" s="87"/>
      <c r="UWB12" s="87"/>
      <c r="UWC12" s="87"/>
      <c r="UWD12" s="87"/>
      <c r="UWE12" s="87"/>
      <c r="UWF12" s="87"/>
      <c r="UWG12" s="87"/>
      <c r="UWH12" s="87"/>
      <c r="UWI12" s="87"/>
      <c r="UWJ12" s="87"/>
      <c r="UWK12" s="87"/>
      <c r="UWL12" s="87"/>
      <c r="UWM12" s="87"/>
      <c r="UWN12" s="87"/>
      <c r="UWO12" s="87"/>
      <c r="UWP12" s="87"/>
      <c r="UWQ12" s="87"/>
      <c r="UWR12" s="87"/>
      <c r="UWS12" s="87"/>
      <c r="UWT12" s="87"/>
      <c r="UWU12" s="87"/>
      <c r="UWV12" s="87"/>
      <c r="UWW12" s="87"/>
      <c r="UWX12" s="87"/>
      <c r="UWY12" s="87"/>
      <c r="UWZ12" s="87"/>
      <c r="UXA12" s="87"/>
      <c r="UXB12" s="87"/>
      <c r="UXC12" s="87"/>
      <c r="UXD12" s="87"/>
      <c r="UXE12" s="87"/>
      <c r="UXF12" s="87"/>
      <c r="UXG12" s="87"/>
      <c r="UXH12" s="87"/>
      <c r="UXI12" s="87"/>
      <c r="UXJ12" s="87"/>
      <c r="UXK12" s="87"/>
      <c r="UXL12" s="87"/>
      <c r="UXM12" s="87"/>
      <c r="UXN12" s="87"/>
      <c r="UXO12" s="87"/>
      <c r="UXP12" s="87"/>
      <c r="UXQ12" s="87"/>
      <c r="UXR12" s="87"/>
      <c r="UXS12" s="87"/>
      <c r="UXT12" s="87"/>
      <c r="UXU12" s="87"/>
      <c r="UXV12" s="87"/>
      <c r="UXW12" s="87"/>
      <c r="UXX12" s="87"/>
      <c r="UXY12" s="87"/>
      <c r="UXZ12" s="87"/>
      <c r="UYA12" s="87"/>
      <c r="UYB12" s="87"/>
      <c r="UYC12" s="87"/>
      <c r="UYD12" s="87"/>
      <c r="UYE12" s="87"/>
      <c r="UYF12" s="87"/>
      <c r="UYG12" s="87"/>
      <c r="UYH12" s="87"/>
      <c r="UYI12" s="87"/>
      <c r="UYJ12" s="87"/>
      <c r="UYK12" s="87"/>
      <c r="UYL12" s="87"/>
      <c r="UYM12" s="87"/>
      <c r="UYN12" s="87"/>
      <c r="UYO12" s="87"/>
      <c r="UYP12" s="87"/>
      <c r="UYQ12" s="87"/>
      <c r="UYR12" s="87"/>
      <c r="UYS12" s="87"/>
      <c r="UYT12" s="87"/>
      <c r="UYU12" s="87"/>
      <c r="UYV12" s="87"/>
      <c r="UYW12" s="87"/>
      <c r="UYX12" s="87"/>
      <c r="UYY12" s="87"/>
      <c r="UYZ12" s="87"/>
      <c r="UZA12" s="87"/>
      <c r="UZB12" s="87"/>
      <c r="UZC12" s="87"/>
      <c r="UZD12" s="87"/>
      <c r="UZE12" s="87"/>
      <c r="UZF12" s="87"/>
      <c r="UZG12" s="87"/>
      <c r="UZH12" s="87"/>
      <c r="UZI12" s="87"/>
      <c r="UZJ12" s="87"/>
      <c r="UZK12" s="87"/>
      <c r="UZL12" s="87"/>
      <c r="UZM12" s="87"/>
      <c r="UZN12" s="87"/>
      <c r="UZO12" s="87"/>
      <c r="UZP12" s="87"/>
      <c r="UZQ12" s="87"/>
      <c r="UZR12" s="87"/>
      <c r="UZS12" s="87"/>
      <c r="UZT12" s="87"/>
      <c r="UZU12" s="87"/>
      <c r="UZV12" s="87"/>
      <c r="UZW12" s="87"/>
      <c r="UZX12" s="87"/>
      <c r="UZY12" s="87"/>
      <c r="UZZ12" s="87"/>
      <c r="VAA12" s="87"/>
      <c r="VAB12" s="87"/>
      <c r="VAC12" s="87"/>
      <c r="VAD12" s="87"/>
      <c r="VAE12" s="87"/>
      <c r="VAF12" s="87"/>
      <c r="VAG12" s="87"/>
      <c r="VAH12" s="87"/>
      <c r="VAI12" s="87"/>
      <c r="VAJ12" s="87"/>
      <c r="VAK12" s="87"/>
      <c r="VAL12" s="87"/>
      <c r="VAM12" s="87"/>
      <c r="VAN12" s="87"/>
      <c r="VAO12" s="87"/>
      <c r="VAP12" s="87"/>
      <c r="VAQ12" s="87"/>
      <c r="VAR12" s="87"/>
      <c r="VAS12" s="87"/>
      <c r="VAT12" s="87"/>
      <c r="VAU12" s="87"/>
      <c r="VAV12" s="87"/>
      <c r="VAW12" s="87"/>
      <c r="VAX12" s="87"/>
      <c r="VAY12" s="87"/>
      <c r="VAZ12" s="87"/>
      <c r="VBA12" s="87"/>
      <c r="VBB12" s="87"/>
      <c r="VBC12" s="87"/>
      <c r="VBD12" s="87"/>
      <c r="VBE12" s="87"/>
      <c r="VBF12" s="87"/>
      <c r="VBG12" s="87"/>
      <c r="VBH12" s="87"/>
      <c r="VBI12" s="87"/>
      <c r="VBJ12" s="87"/>
      <c r="VBK12" s="87"/>
      <c r="VBL12" s="87"/>
      <c r="VBM12" s="87"/>
      <c r="VBN12" s="87"/>
      <c r="VBO12" s="87"/>
      <c r="VBP12" s="87"/>
      <c r="VBQ12" s="87"/>
      <c r="VBR12" s="87"/>
      <c r="VBS12" s="87"/>
      <c r="VBT12" s="87"/>
      <c r="VBU12" s="87"/>
      <c r="VBV12" s="87"/>
      <c r="VBW12" s="87"/>
      <c r="VBX12" s="87"/>
      <c r="VBY12" s="87"/>
      <c r="VBZ12" s="87"/>
      <c r="VCA12" s="87"/>
      <c r="VCB12" s="87"/>
      <c r="VCC12" s="87"/>
      <c r="VCD12" s="87"/>
      <c r="VCE12" s="87"/>
      <c r="VCF12" s="87"/>
      <c r="VCG12" s="87"/>
      <c r="VCH12" s="87"/>
      <c r="VCI12" s="87"/>
      <c r="VCJ12" s="87"/>
      <c r="VCK12" s="87"/>
      <c r="VCL12" s="87"/>
      <c r="VCM12" s="87"/>
      <c r="VCN12" s="87"/>
      <c r="VCO12" s="87"/>
      <c r="VCP12" s="87"/>
      <c r="VCQ12" s="87"/>
      <c r="VCR12" s="87"/>
      <c r="VCS12" s="87"/>
      <c r="VCT12" s="87"/>
      <c r="VCU12" s="87"/>
      <c r="VCV12" s="87"/>
      <c r="VCW12" s="87"/>
      <c r="VCX12" s="87"/>
      <c r="VCY12" s="87"/>
      <c r="VCZ12" s="87"/>
      <c r="VDA12" s="87"/>
      <c r="VDB12" s="87"/>
      <c r="VDC12" s="87"/>
      <c r="VDD12" s="87"/>
      <c r="VDE12" s="87"/>
      <c r="VDF12" s="87"/>
      <c r="VDG12" s="87"/>
      <c r="VDH12" s="87"/>
      <c r="VDI12" s="87"/>
      <c r="VDJ12" s="87"/>
      <c r="VDK12" s="87"/>
      <c r="VDL12" s="87"/>
      <c r="VDM12" s="87"/>
      <c r="VDN12" s="87"/>
      <c r="VDO12" s="87"/>
      <c r="VDP12" s="87"/>
      <c r="VDQ12" s="87"/>
      <c r="VDR12" s="87"/>
      <c r="VDS12" s="87"/>
      <c r="VDT12" s="87"/>
      <c r="VDU12" s="87"/>
      <c r="VDV12" s="87"/>
      <c r="VDW12" s="87"/>
      <c r="VDX12" s="87"/>
      <c r="VDY12" s="87"/>
      <c r="VDZ12" s="87"/>
      <c r="VEA12" s="87"/>
      <c r="VEB12" s="87"/>
      <c r="VEC12" s="87"/>
      <c r="VED12" s="87"/>
      <c r="VEE12" s="87"/>
      <c r="VEF12" s="87"/>
      <c r="VEG12" s="87"/>
      <c r="VEH12" s="87"/>
      <c r="VEI12" s="87"/>
      <c r="VEJ12" s="87"/>
      <c r="VEK12" s="87"/>
      <c r="VEL12" s="87"/>
      <c r="VEM12" s="87"/>
      <c r="VEN12" s="87"/>
      <c r="VEO12" s="87"/>
      <c r="VEP12" s="87"/>
      <c r="VEQ12" s="87"/>
      <c r="VER12" s="87"/>
      <c r="VES12" s="87"/>
      <c r="VET12" s="87"/>
      <c r="VEU12" s="87"/>
      <c r="VEV12" s="87"/>
      <c r="VEW12" s="87"/>
      <c r="VEX12" s="87"/>
      <c r="VEY12" s="87"/>
      <c r="VEZ12" s="87"/>
      <c r="VFA12" s="87"/>
      <c r="VFB12" s="87"/>
      <c r="VFC12" s="87"/>
      <c r="VFD12" s="87"/>
      <c r="VFE12" s="87"/>
      <c r="VFF12" s="87"/>
      <c r="VFG12" s="87"/>
      <c r="VFH12" s="87"/>
      <c r="VFI12" s="87"/>
      <c r="VFJ12" s="87"/>
      <c r="VFK12" s="87"/>
      <c r="VFL12" s="87"/>
      <c r="VFM12" s="87"/>
      <c r="VFN12" s="87"/>
      <c r="VFO12" s="87"/>
      <c r="VFP12" s="87"/>
      <c r="VFQ12" s="87"/>
      <c r="VFR12" s="87"/>
      <c r="VFS12" s="87"/>
      <c r="VFT12" s="87"/>
      <c r="VFU12" s="87"/>
      <c r="VFV12" s="87"/>
      <c r="VFW12" s="87"/>
      <c r="VFX12" s="87"/>
      <c r="VFY12" s="87"/>
      <c r="VFZ12" s="87"/>
      <c r="VGA12" s="87"/>
      <c r="VGB12" s="87"/>
      <c r="VGC12" s="87"/>
      <c r="VGD12" s="87"/>
      <c r="VGE12" s="87"/>
      <c r="VGF12" s="87"/>
      <c r="VGG12" s="87"/>
      <c r="VGH12" s="87"/>
      <c r="VGI12" s="87"/>
      <c r="VGJ12" s="87"/>
      <c r="VGK12" s="87"/>
      <c r="VGL12" s="87"/>
      <c r="VGM12" s="87"/>
      <c r="VGN12" s="87"/>
      <c r="VGO12" s="87"/>
      <c r="VGP12" s="87"/>
      <c r="VGQ12" s="87"/>
      <c r="VGR12" s="87"/>
      <c r="VGS12" s="87"/>
      <c r="VGT12" s="87"/>
      <c r="VGU12" s="87"/>
      <c r="VGV12" s="87"/>
      <c r="VGW12" s="87"/>
      <c r="VGX12" s="87"/>
      <c r="VGY12" s="87"/>
      <c r="VGZ12" s="87"/>
      <c r="VHA12" s="87"/>
      <c r="VHB12" s="87"/>
      <c r="VHC12" s="87"/>
      <c r="VHD12" s="87"/>
      <c r="VHE12" s="87"/>
      <c r="VHF12" s="87"/>
      <c r="VHG12" s="87"/>
      <c r="VHH12" s="87"/>
      <c r="VHI12" s="87"/>
      <c r="VHJ12" s="87"/>
      <c r="VHK12" s="87"/>
      <c r="VHL12" s="87"/>
      <c r="VHM12" s="87"/>
      <c r="VHN12" s="87"/>
      <c r="VHO12" s="87"/>
      <c r="VHP12" s="87"/>
      <c r="VHQ12" s="87"/>
      <c r="VHR12" s="87"/>
      <c r="VHS12" s="87"/>
      <c r="VHT12" s="87"/>
      <c r="VHU12" s="87"/>
      <c r="VHV12" s="87"/>
      <c r="VHW12" s="87"/>
      <c r="VHX12" s="87"/>
      <c r="VHY12" s="87"/>
      <c r="VHZ12" s="87"/>
      <c r="VIA12" s="87"/>
      <c r="VIB12" s="87"/>
      <c r="VIC12" s="87"/>
      <c r="VID12" s="87"/>
      <c r="VIE12" s="87"/>
      <c r="VIF12" s="87"/>
      <c r="VIG12" s="87"/>
      <c r="VIH12" s="87"/>
      <c r="VII12" s="87"/>
      <c r="VIJ12" s="87"/>
      <c r="VIK12" s="87"/>
      <c r="VIL12" s="87"/>
      <c r="VIM12" s="87"/>
      <c r="VIN12" s="87"/>
      <c r="VIO12" s="87"/>
      <c r="VIP12" s="87"/>
      <c r="VIQ12" s="87"/>
      <c r="VIR12" s="87"/>
      <c r="VIS12" s="87"/>
      <c r="VIT12" s="87"/>
      <c r="VIU12" s="87"/>
      <c r="VIV12" s="87"/>
      <c r="VIW12" s="87"/>
      <c r="VIX12" s="87"/>
      <c r="VIY12" s="87"/>
      <c r="VIZ12" s="87"/>
      <c r="VJA12" s="87"/>
      <c r="VJB12" s="87"/>
      <c r="VJC12" s="87"/>
      <c r="VJD12" s="87"/>
      <c r="VJE12" s="87"/>
      <c r="VJF12" s="87"/>
      <c r="VJG12" s="87"/>
      <c r="VJH12" s="87"/>
      <c r="VJI12" s="87"/>
      <c r="VJJ12" s="87"/>
      <c r="VJK12" s="87"/>
      <c r="VJL12" s="87"/>
      <c r="VJM12" s="87"/>
      <c r="VJN12" s="87"/>
      <c r="VJO12" s="87"/>
      <c r="VJP12" s="87"/>
      <c r="VJQ12" s="87"/>
      <c r="VJR12" s="87"/>
      <c r="VJS12" s="87"/>
      <c r="VJT12" s="87"/>
      <c r="VJU12" s="87"/>
      <c r="VJV12" s="87"/>
      <c r="VJW12" s="87"/>
      <c r="VJX12" s="87"/>
      <c r="VJY12" s="87"/>
      <c r="VJZ12" s="87"/>
      <c r="VKA12" s="87"/>
      <c r="VKB12" s="87"/>
      <c r="VKC12" s="87"/>
      <c r="VKD12" s="87"/>
      <c r="VKE12" s="87"/>
      <c r="VKF12" s="87"/>
      <c r="VKG12" s="87"/>
      <c r="VKH12" s="87"/>
      <c r="VKI12" s="87"/>
      <c r="VKJ12" s="87"/>
      <c r="VKK12" s="87"/>
      <c r="VKL12" s="87"/>
      <c r="VKM12" s="87"/>
      <c r="VKN12" s="87"/>
      <c r="VKO12" s="87"/>
      <c r="VKP12" s="87"/>
      <c r="VKQ12" s="87"/>
      <c r="VKR12" s="87"/>
      <c r="VKS12" s="87"/>
      <c r="VKT12" s="87"/>
      <c r="VKU12" s="87"/>
      <c r="VKV12" s="87"/>
      <c r="VKW12" s="87"/>
      <c r="VKX12" s="87"/>
      <c r="VKY12" s="87"/>
      <c r="VKZ12" s="87"/>
      <c r="VLA12" s="87"/>
      <c r="VLB12" s="87"/>
      <c r="VLC12" s="87"/>
      <c r="VLD12" s="87"/>
      <c r="VLE12" s="87"/>
      <c r="VLF12" s="87"/>
      <c r="VLG12" s="87"/>
      <c r="VLH12" s="87"/>
      <c r="VLI12" s="87"/>
      <c r="VLJ12" s="87"/>
      <c r="VLK12" s="87"/>
      <c r="VLL12" s="87"/>
      <c r="VLM12" s="87"/>
      <c r="VLN12" s="87"/>
      <c r="VLO12" s="87"/>
      <c r="VLP12" s="87"/>
      <c r="VLQ12" s="87"/>
      <c r="VLR12" s="87"/>
      <c r="VLS12" s="87"/>
      <c r="VLT12" s="87"/>
      <c r="VLU12" s="87"/>
      <c r="VLV12" s="87"/>
      <c r="VLW12" s="87"/>
      <c r="VLX12" s="87"/>
      <c r="VLY12" s="87"/>
      <c r="VLZ12" s="87"/>
      <c r="VMA12" s="87"/>
      <c r="VMB12" s="87"/>
      <c r="VMC12" s="87"/>
      <c r="VMD12" s="87"/>
      <c r="VME12" s="87"/>
      <c r="VMF12" s="87"/>
      <c r="VMG12" s="87"/>
      <c r="VMH12" s="87"/>
      <c r="VMI12" s="87"/>
      <c r="VMJ12" s="87"/>
      <c r="VMK12" s="87"/>
      <c r="VML12" s="87"/>
      <c r="VMM12" s="87"/>
      <c r="VMN12" s="87"/>
      <c r="VMO12" s="87"/>
      <c r="VMP12" s="87"/>
      <c r="VMQ12" s="87"/>
      <c r="VMR12" s="87"/>
      <c r="VMS12" s="87"/>
      <c r="VMT12" s="87"/>
      <c r="VMU12" s="87"/>
      <c r="VMV12" s="87"/>
      <c r="VMW12" s="87"/>
      <c r="VMX12" s="87"/>
      <c r="VMY12" s="87"/>
      <c r="VMZ12" s="87"/>
      <c r="VNA12" s="87"/>
      <c r="VNB12" s="87"/>
      <c r="VNC12" s="87"/>
      <c r="VND12" s="87"/>
      <c r="VNE12" s="87"/>
      <c r="VNF12" s="87"/>
      <c r="VNG12" s="87"/>
      <c r="VNH12" s="87"/>
      <c r="VNI12" s="87"/>
      <c r="VNJ12" s="87"/>
      <c r="VNK12" s="87"/>
      <c r="VNL12" s="87"/>
      <c r="VNM12" s="87"/>
      <c r="VNN12" s="87"/>
      <c r="VNO12" s="87"/>
      <c r="VNP12" s="87"/>
      <c r="VNQ12" s="87"/>
      <c r="VNR12" s="87"/>
      <c r="VNS12" s="87"/>
      <c r="VNT12" s="87"/>
      <c r="VNU12" s="87"/>
      <c r="VNV12" s="87"/>
      <c r="VNW12" s="87"/>
      <c r="VNX12" s="87"/>
      <c r="VNY12" s="87"/>
      <c r="VNZ12" s="87"/>
      <c r="VOA12" s="87"/>
      <c r="VOB12" s="87"/>
      <c r="VOC12" s="87"/>
      <c r="VOD12" s="87"/>
      <c r="VOE12" s="87"/>
      <c r="VOF12" s="87"/>
      <c r="VOG12" s="87"/>
      <c r="VOH12" s="87"/>
      <c r="VOI12" s="87"/>
      <c r="VOJ12" s="87"/>
      <c r="VOK12" s="87"/>
      <c r="VOL12" s="87"/>
      <c r="VOM12" s="87"/>
      <c r="VON12" s="87"/>
      <c r="VOO12" s="87"/>
      <c r="VOP12" s="87"/>
      <c r="VOQ12" s="87"/>
      <c r="VOR12" s="87"/>
      <c r="VOS12" s="87"/>
      <c r="VOT12" s="87"/>
      <c r="VOU12" s="87"/>
      <c r="VOV12" s="87"/>
      <c r="VOW12" s="87"/>
      <c r="VOX12" s="87"/>
      <c r="VOY12" s="87"/>
      <c r="VOZ12" s="87"/>
      <c r="VPA12" s="87"/>
      <c r="VPB12" s="87"/>
      <c r="VPC12" s="87"/>
      <c r="VPD12" s="87"/>
      <c r="VPE12" s="87"/>
      <c r="VPF12" s="87"/>
      <c r="VPG12" s="87"/>
      <c r="VPH12" s="87"/>
      <c r="VPI12" s="87"/>
      <c r="VPJ12" s="87"/>
      <c r="VPK12" s="87"/>
      <c r="VPL12" s="87"/>
      <c r="VPM12" s="87"/>
      <c r="VPN12" s="87"/>
      <c r="VPO12" s="87"/>
      <c r="VPP12" s="87"/>
      <c r="VPQ12" s="87"/>
      <c r="VPR12" s="87"/>
      <c r="VPS12" s="87"/>
      <c r="VPT12" s="87"/>
      <c r="VPU12" s="87"/>
      <c r="VPV12" s="87"/>
      <c r="VPW12" s="87"/>
      <c r="VPX12" s="87"/>
      <c r="VPY12" s="87"/>
      <c r="VPZ12" s="87"/>
      <c r="VQA12" s="87"/>
      <c r="VQB12" s="87"/>
      <c r="VQC12" s="87"/>
      <c r="VQD12" s="87"/>
      <c r="VQE12" s="87"/>
      <c r="VQF12" s="87"/>
      <c r="VQG12" s="87"/>
      <c r="VQH12" s="87"/>
      <c r="VQI12" s="87"/>
      <c r="VQJ12" s="87"/>
      <c r="VQK12" s="87"/>
      <c r="VQL12" s="87"/>
      <c r="VQM12" s="87"/>
      <c r="VQN12" s="87"/>
      <c r="VQO12" s="87"/>
      <c r="VQP12" s="87"/>
      <c r="VQQ12" s="87"/>
      <c r="VQR12" s="87"/>
      <c r="VQS12" s="87"/>
      <c r="VQT12" s="87"/>
      <c r="VQU12" s="87"/>
      <c r="VQV12" s="87"/>
      <c r="VQW12" s="87"/>
      <c r="VQX12" s="87"/>
      <c r="VQY12" s="87"/>
      <c r="VQZ12" s="87"/>
      <c r="VRA12" s="87"/>
      <c r="VRB12" s="87"/>
      <c r="VRC12" s="87"/>
      <c r="VRD12" s="87"/>
      <c r="VRE12" s="87"/>
      <c r="VRF12" s="87"/>
      <c r="VRG12" s="87"/>
      <c r="VRH12" s="87"/>
      <c r="VRI12" s="87"/>
      <c r="VRJ12" s="87"/>
      <c r="VRK12" s="87"/>
      <c r="VRL12" s="87"/>
      <c r="VRM12" s="87"/>
      <c r="VRN12" s="87"/>
      <c r="VRO12" s="87"/>
      <c r="VRP12" s="87"/>
      <c r="VRQ12" s="87"/>
      <c r="VRR12" s="87"/>
      <c r="VRS12" s="87"/>
      <c r="VRT12" s="87"/>
      <c r="VRU12" s="87"/>
      <c r="VRV12" s="87"/>
      <c r="VRW12" s="87"/>
      <c r="VRX12" s="87"/>
      <c r="VRY12" s="87"/>
      <c r="VRZ12" s="87"/>
      <c r="VSA12" s="87"/>
      <c r="VSB12" s="87"/>
      <c r="VSC12" s="87"/>
      <c r="VSD12" s="87"/>
      <c r="VSE12" s="87"/>
      <c r="VSF12" s="87"/>
      <c r="VSG12" s="87"/>
      <c r="VSH12" s="87"/>
      <c r="VSI12" s="87"/>
      <c r="VSJ12" s="87"/>
      <c r="VSK12" s="87"/>
      <c r="VSL12" s="87"/>
      <c r="VSM12" s="87"/>
      <c r="VSN12" s="87"/>
      <c r="VSO12" s="87"/>
      <c r="VSP12" s="87"/>
      <c r="VSQ12" s="87"/>
      <c r="VSR12" s="87"/>
      <c r="VSS12" s="87"/>
      <c r="VST12" s="87"/>
      <c r="VSU12" s="87"/>
      <c r="VSV12" s="87"/>
      <c r="VSW12" s="87"/>
      <c r="VSX12" s="87"/>
      <c r="VSY12" s="87"/>
      <c r="VSZ12" s="87"/>
      <c r="VTA12" s="87"/>
      <c r="VTB12" s="87"/>
      <c r="VTC12" s="87"/>
      <c r="VTD12" s="87"/>
      <c r="VTE12" s="87"/>
      <c r="VTF12" s="87"/>
      <c r="VTG12" s="87"/>
      <c r="VTH12" s="87"/>
      <c r="VTI12" s="87"/>
      <c r="VTJ12" s="87"/>
      <c r="VTK12" s="87"/>
      <c r="VTL12" s="87"/>
      <c r="VTM12" s="87"/>
      <c r="VTN12" s="87"/>
      <c r="VTO12" s="87"/>
      <c r="VTP12" s="87"/>
      <c r="VTQ12" s="87"/>
      <c r="VTR12" s="87"/>
      <c r="VTS12" s="87"/>
      <c r="VTT12" s="87"/>
      <c r="VTU12" s="87"/>
      <c r="VTV12" s="87"/>
      <c r="VTW12" s="87"/>
      <c r="VTX12" s="87"/>
      <c r="VTY12" s="87"/>
      <c r="VTZ12" s="87"/>
      <c r="VUA12" s="87"/>
      <c r="VUB12" s="87"/>
      <c r="VUC12" s="87"/>
      <c r="VUD12" s="87"/>
      <c r="VUE12" s="87"/>
      <c r="VUF12" s="87"/>
      <c r="VUG12" s="87"/>
      <c r="VUH12" s="87"/>
      <c r="VUI12" s="87"/>
      <c r="VUJ12" s="87"/>
      <c r="VUK12" s="87"/>
      <c r="VUL12" s="87"/>
      <c r="VUM12" s="87"/>
      <c r="VUN12" s="87"/>
      <c r="VUO12" s="87"/>
      <c r="VUP12" s="87"/>
      <c r="VUQ12" s="87"/>
      <c r="VUR12" s="87"/>
      <c r="VUS12" s="87"/>
      <c r="VUT12" s="87"/>
      <c r="VUU12" s="87"/>
      <c r="VUV12" s="87"/>
      <c r="VUW12" s="87"/>
      <c r="VUX12" s="87"/>
      <c r="VUY12" s="87"/>
      <c r="VUZ12" s="87"/>
      <c r="VVA12" s="87"/>
      <c r="VVB12" s="87"/>
      <c r="VVC12" s="87"/>
      <c r="VVD12" s="87"/>
      <c r="VVE12" s="87"/>
      <c r="VVF12" s="87"/>
      <c r="VVG12" s="87"/>
      <c r="VVH12" s="87"/>
      <c r="VVI12" s="87"/>
      <c r="VVJ12" s="87"/>
      <c r="VVK12" s="87"/>
      <c r="VVL12" s="87"/>
      <c r="VVM12" s="87"/>
      <c r="VVN12" s="87"/>
      <c r="VVO12" s="87"/>
      <c r="VVP12" s="87"/>
      <c r="VVQ12" s="87"/>
      <c r="VVR12" s="87"/>
      <c r="VVS12" s="87"/>
      <c r="VVT12" s="87"/>
      <c r="VVU12" s="87"/>
      <c r="VVV12" s="87"/>
      <c r="VVW12" s="87"/>
      <c r="VVX12" s="87"/>
      <c r="VVY12" s="87"/>
      <c r="VVZ12" s="87"/>
      <c r="VWA12" s="87"/>
      <c r="VWB12" s="87"/>
      <c r="VWC12" s="87"/>
      <c r="VWD12" s="87"/>
      <c r="VWE12" s="87"/>
      <c r="VWF12" s="87"/>
      <c r="VWG12" s="87"/>
      <c r="VWH12" s="87"/>
      <c r="VWI12" s="87"/>
      <c r="VWJ12" s="87"/>
      <c r="VWK12" s="87"/>
      <c r="VWL12" s="87"/>
      <c r="VWM12" s="87"/>
      <c r="VWN12" s="87"/>
      <c r="VWO12" s="87"/>
      <c r="VWP12" s="87"/>
      <c r="VWQ12" s="87"/>
      <c r="VWR12" s="87"/>
      <c r="VWS12" s="87"/>
      <c r="VWT12" s="87"/>
      <c r="VWU12" s="87"/>
      <c r="VWV12" s="87"/>
      <c r="VWW12" s="87"/>
      <c r="VWX12" s="87"/>
      <c r="VWY12" s="87"/>
      <c r="VWZ12" s="87"/>
      <c r="VXA12" s="87"/>
      <c r="VXB12" s="87"/>
      <c r="VXC12" s="87"/>
      <c r="VXD12" s="87"/>
      <c r="VXE12" s="87"/>
      <c r="VXF12" s="87"/>
      <c r="VXG12" s="87"/>
      <c r="VXH12" s="87"/>
      <c r="VXI12" s="87"/>
      <c r="VXJ12" s="87"/>
      <c r="VXK12" s="87"/>
      <c r="VXL12" s="87"/>
      <c r="VXM12" s="87"/>
      <c r="VXN12" s="87"/>
      <c r="VXO12" s="87"/>
      <c r="VXP12" s="87"/>
      <c r="VXQ12" s="87"/>
      <c r="VXR12" s="87"/>
      <c r="VXS12" s="87"/>
      <c r="VXT12" s="87"/>
      <c r="VXU12" s="87"/>
      <c r="VXV12" s="87"/>
      <c r="VXW12" s="87"/>
      <c r="VXX12" s="87"/>
      <c r="VXY12" s="87"/>
      <c r="VXZ12" s="87"/>
      <c r="VYA12" s="87"/>
      <c r="VYB12" s="87"/>
      <c r="VYC12" s="87"/>
      <c r="VYD12" s="87"/>
      <c r="VYE12" s="87"/>
      <c r="VYF12" s="87"/>
      <c r="VYG12" s="87"/>
      <c r="VYH12" s="87"/>
      <c r="VYI12" s="87"/>
      <c r="VYJ12" s="87"/>
      <c r="VYK12" s="87"/>
      <c r="VYL12" s="87"/>
      <c r="VYM12" s="87"/>
      <c r="VYN12" s="87"/>
      <c r="VYO12" s="87"/>
      <c r="VYP12" s="87"/>
      <c r="VYQ12" s="87"/>
      <c r="VYR12" s="87"/>
      <c r="VYS12" s="87"/>
      <c r="VYT12" s="87"/>
      <c r="VYU12" s="87"/>
      <c r="VYV12" s="87"/>
      <c r="VYW12" s="87"/>
      <c r="VYX12" s="87"/>
      <c r="VYY12" s="87"/>
      <c r="VYZ12" s="87"/>
      <c r="VZA12" s="87"/>
      <c r="VZB12" s="87"/>
      <c r="VZC12" s="87"/>
      <c r="VZD12" s="87"/>
      <c r="VZE12" s="87"/>
      <c r="VZF12" s="87"/>
      <c r="VZG12" s="87"/>
      <c r="VZH12" s="87"/>
      <c r="VZI12" s="87"/>
      <c r="VZJ12" s="87"/>
      <c r="VZK12" s="87"/>
      <c r="VZL12" s="87"/>
      <c r="VZM12" s="87"/>
      <c r="VZN12" s="87"/>
      <c r="VZO12" s="87"/>
      <c r="VZP12" s="87"/>
      <c r="VZQ12" s="87"/>
      <c r="VZR12" s="87"/>
      <c r="VZS12" s="87"/>
      <c r="VZT12" s="87"/>
      <c r="VZU12" s="87"/>
      <c r="VZV12" s="87"/>
      <c r="VZW12" s="87"/>
      <c r="VZX12" s="87"/>
      <c r="VZY12" s="87"/>
      <c r="VZZ12" s="87"/>
      <c r="WAA12" s="87"/>
      <c r="WAB12" s="87"/>
      <c r="WAC12" s="87"/>
      <c r="WAD12" s="87"/>
      <c r="WAE12" s="87"/>
      <c r="WAF12" s="87"/>
      <c r="WAG12" s="87"/>
      <c r="WAH12" s="87"/>
      <c r="WAI12" s="87"/>
      <c r="WAJ12" s="87"/>
      <c r="WAK12" s="87"/>
      <c r="WAL12" s="87"/>
      <c r="WAM12" s="87"/>
      <c r="WAN12" s="87"/>
      <c r="WAO12" s="87"/>
      <c r="WAP12" s="87"/>
      <c r="WAQ12" s="87"/>
      <c r="WAR12" s="87"/>
      <c r="WAS12" s="87"/>
      <c r="WAT12" s="87"/>
      <c r="WAU12" s="87"/>
      <c r="WAV12" s="87"/>
      <c r="WAW12" s="87"/>
      <c r="WAX12" s="87"/>
      <c r="WAY12" s="87"/>
      <c r="WAZ12" s="87"/>
      <c r="WBA12" s="87"/>
      <c r="WBB12" s="87"/>
      <c r="WBC12" s="87"/>
      <c r="WBD12" s="87"/>
      <c r="WBE12" s="87"/>
      <c r="WBF12" s="87"/>
      <c r="WBG12" s="87"/>
      <c r="WBH12" s="87"/>
      <c r="WBI12" s="87"/>
      <c r="WBJ12" s="87"/>
      <c r="WBK12" s="87"/>
      <c r="WBL12" s="87"/>
      <c r="WBM12" s="87"/>
      <c r="WBN12" s="87"/>
      <c r="WBO12" s="87"/>
      <c r="WBP12" s="87"/>
      <c r="WBQ12" s="87"/>
      <c r="WBR12" s="87"/>
      <c r="WBS12" s="87"/>
      <c r="WBT12" s="87"/>
      <c r="WBU12" s="87"/>
      <c r="WBV12" s="87"/>
      <c r="WBW12" s="87"/>
      <c r="WBX12" s="87"/>
      <c r="WBY12" s="87"/>
      <c r="WBZ12" s="87"/>
      <c r="WCA12" s="87"/>
      <c r="WCB12" s="87"/>
      <c r="WCC12" s="87"/>
      <c r="WCD12" s="87"/>
      <c r="WCE12" s="87"/>
      <c r="WCF12" s="87"/>
      <c r="WCG12" s="87"/>
      <c r="WCH12" s="87"/>
      <c r="WCI12" s="87"/>
      <c r="WCJ12" s="87"/>
      <c r="WCK12" s="87"/>
      <c r="WCL12" s="87"/>
      <c r="WCM12" s="87"/>
      <c r="WCN12" s="87"/>
      <c r="WCO12" s="87"/>
      <c r="WCP12" s="87"/>
      <c r="WCQ12" s="87"/>
      <c r="WCR12" s="87"/>
      <c r="WCS12" s="87"/>
      <c r="WCT12" s="87"/>
      <c r="WCU12" s="87"/>
      <c r="WCV12" s="87"/>
      <c r="WCW12" s="87"/>
      <c r="WCX12" s="87"/>
      <c r="WCY12" s="87"/>
      <c r="WCZ12" s="87"/>
      <c r="WDA12" s="87"/>
      <c r="WDB12" s="87"/>
      <c r="WDC12" s="87"/>
      <c r="WDD12" s="87"/>
      <c r="WDE12" s="87"/>
      <c r="WDF12" s="87"/>
      <c r="WDG12" s="87"/>
      <c r="WDH12" s="87"/>
      <c r="WDI12" s="87"/>
      <c r="WDJ12" s="87"/>
      <c r="WDK12" s="87"/>
      <c r="WDL12" s="87"/>
      <c r="WDM12" s="87"/>
      <c r="WDN12" s="87"/>
      <c r="WDO12" s="87"/>
      <c r="WDP12" s="87"/>
      <c r="WDQ12" s="87"/>
      <c r="WDR12" s="87"/>
      <c r="WDS12" s="87"/>
      <c r="WDT12" s="87"/>
      <c r="WDU12" s="87"/>
      <c r="WDV12" s="87"/>
      <c r="WDW12" s="87"/>
      <c r="WDX12" s="87"/>
      <c r="WDY12" s="87"/>
      <c r="WDZ12" s="87"/>
      <c r="WEA12" s="87"/>
      <c r="WEB12" s="87"/>
      <c r="WEC12" s="87"/>
      <c r="WED12" s="87"/>
      <c r="WEE12" s="87"/>
      <c r="WEF12" s="87"/>
      <c r="WEG12" s="87"/>
      <c r="WEH12" s="87"/>
      <c r="WEI12" s="87"/>
      <c r="WEJ12" s="87"/>
      <c r="WEK12" s="87"/>
      <c r="WEL12" s="87"/>
      <c r="WEM12" s="87"/>
      <c r="WEN12" s="87"/>
      <c r="WEO12" s="87"/>
      <c r="WEP12" s="87"/>
      <c r="WEQ12" s="87"/>
      <c r="WER12" s="87"/>
      <c r="WES12" s="87"/>
      <c r="WET12" s="87"/>
      <c r="WEU12" s="87"/>
      <c r="WEV12" s="87"/>
      <c r="WEW12" s="87"/>
      <c r="WEX12" s="87"/>
      <c r="WEY12" s="87"/>
      <c r="WEZ12" s="87"/>
      <c r="WFA12" s="87"/>
      <c r="WFB12" s="87"/>
      <c r="WFC12" s="87"/>
      <c r="WFD12" s="87"/>
      <c r="WFE12" s="87"/>
      <c r="WFF12" s="87"/>
      <c r="WFG12" s="87"/>
      <c r="WFH12" s="87"/>
      <c r="WFI12" s="87"/>
      <c r="WFJ12" s="87"/>
      <c r="WFK12" s="87"/>
      <c r="WFL12" s="87"/>
      <c r="WFM12" s="87"/>
      <c r="WFN12" s="87"/>
      <c r="WFO12" s="87"/>
      <c r="WFP12" s="87"/>
      <c r="WFQ12" s="87"/>
      <c r="WFR12" s="87"/>
      <c r="WFS12" s="87"/>
      <c r="WFT12" s="87"/>
      <c r="WFU12" s="87"/>
      <c r="WFV12" s="87"/>
      <c r="WFW12" s="87"/>
      <c r="WFX12" s="87"/>
      <c r="WFY12" s="87"/>
      <c r="WFZ12" s="87"/>
      <c r="WGA12" s="87"/>
      <c r="WGB12" s="87"/>
      <c r="WGC12" s="87"/>
      <c r="WGD12" s="87"/>
      <c r="WGE12" s="87"/>
      <c r="WGF12" s="87"/>
      <c r="WGG12" s="87"/>
      <c r="WGH12" s="87"/>
      <c r="WGI12" s="87"/>
      <c r="WGJ12" s="87"/>
      <c r="WGK12" s="87"/>
      <c r="WGL12" s="87"/>
      <c r="WGM12" s="87"/>
      <c r="WGN12" s="87"/>
      <c r="WGO12" s="87"/>
      <c r="WGP12" s="87"/>
      <c r="WGQ12" s="87"/>
      <c r="WGR12" s="87"/>
      <c r="WGS12" s="87"/>
      <c r="WGT12" s="87"/>
      <c r="WGU12" s="87"/>
      <c r="WGV12" s="87"/>
      <c r="WGW12" s="87"/>
      <c r="WGX12" s="87"/>
      <c r="WGY12" s="87"/>
      <c r="WGZ12" s="87"/>
      <c r="WHA12" s="87"/>
      <c r="WHB12" s="87"/>
      <c r="WHC12" s="87"/>
      <c r="WHD12" s="87"/>
      <c r="WHE12" s="87"/>
      <c r="WHF12" s="87"/>
      <c r="WHG12" s="87"/>
      <c r="WHH12" s="87"/>
      <c r="WHI12" s="87"/>
      <c r="WHJ12" s="87"/>
      <c r="WHK12" s="87"/>
      <c r="WHL12" s="87"/>
      <c r="WHM12" s="87"/>
      <c r="WHN12" s="87"/>
      <c r="WHO12" s="87"/>
      <c r="WHP12" s="87"/>
      <c r="WHQ12" s="87"/>
      <c r="WHR12" s="87"/>
      <c r="WHS12" s="87"/>
      <c r="WHT12" s="87"/>
      <c r="WHU12" s="87"/>
      <c r="WHV12" s="87"/>
      <c r="WHW12" s="87"/>
      <c r="WHX12" s="87"/>
      <c r="WHY12" s="87"/>
      <c r="WHZ12" s="87"/>
      <c r="WIA12" s="87"/>
      <c r="WIB12" s="87"/>
      <c r="WIC12" s="87"/>
      <c r="WID12" s="87"/>
      <c r="WIE12" s="87"/>
      <c r="WIF12" s="87"/>
      <c r="WIG12" s="87"/>
      <c r="WIH12" s="87"/>
      <c r="WII12" s="87"/>
      <c r="WIJ12" s="87"/>
      <c r="WIK12" s="87"/>
      <c r="WIL12" s="87"/>
      <c r="WIM12" s="87"/>
      <c r="WIN12" s="87"/>
      <c r="WIO12" s="87"/>
      <c r="WIP12" s="87"/>
      <c r="WIQ12" s="87"/>
      <c r="WIR12" s="87"/>
      <c r="WIS12" s="87"/>
      <c r="WIT12" s="87"/>
      <c r="WIU12" s="87"/>
      <c r="WIV12" s="87"/>
      <c r="WIW12" s="87"/>
      <c r="WIX12" s="87"/>
      <c r="WIY12" s="87"/>
      <c r="WIZ12" s="87"/>
      <c r="WJA12" s="87"/>
      <c r="WJB12" s="87"/>
      <c r="WJC12" s="87"/>
      <c r="WJD12" s="87"/>
      <c r="WJE12" s="87"/>
      <c r="WJF12" s="87"/>
      <c r="WJG12" s="87"/>
      <c r="WJH12" s="87"/>
      <c r="WJI12" s="87"/>
      <c r="WJJ12" s="87"/>
      <c r="WJK12" s="87"/>
      <c r="WJL12" s="87"/>
      <c r="WJM12" s="87"/>
      <c r="WJN12" s="87"/>
      <c r="WJO12" s="87"/>
      <c r="WJP12" s="87"/>
      <c r="WJQ12" s="87"/>
      <c r="WJR12" s="87"/>
      <c r="WJS12" s="87"/>
      <c r="WJT12" s="87"/>
      <c r="WJU12" s="87"/>
      <c r="WJV12" s="87"/>
      <c r="WJW12" s="87"/>
      <c r="WJX12" s="87"/>
      <c r="WJY12" s="87"/>
      <c r="WJZ12" s="87"/>
      <c r="WKA12" s="87"/>
      <c r="WKB12" s="87"/>
      <c r="WKC12" s="87"/>
      <c r="WKD12" s="87"/>
      <c r="WKE12" s="87"/>
      <c r="WKF12" s="87"/>
      <c r="WKG12" s="87"/>
      <c r="WKH12" s="87"/>
      <c r="WKI12" s="87"/>
      <c r="WKJ12" s="87"/>
      <c r="WKK12" s="87"/>
      <c r="WKL12" s="87"/>
      <c r="WKM12" s="87"/>
      <c r="WKN12" s="87"/>
      <c r="WKO12" s="87"/>
      <c r="WKP12" s="87"/>
      <c r="WKQ12" s="87"/>
      <c r="WKR12" s="87"/>
      <c r="WKS12" s="87"/>
      <c r="WKT12" s="87"/>
      <c r="WKU12" s="87"/>
      <c r="WKV12" s="87"/>
      <c r="WKW12" s="87"/>
      <c r="WKX12" s="87"/>
      <c r="WKY12" s="87"/>
      <c r="WKZ12" s="87"/>
      <c r="WLA12" s="87"/>
      <c r="WLB12" s="87"/>
      <c r="WLC12" s="87"/>
      <c r="WLD12" s="87"/>
      <c r="WLE12" s="87"/>
      <c r="WLF12" s="87"/>
      <c r="WLG12" s="87"/>
      <c r="WLH12" s="87"/>
      <c r="WLI12" s="87"/>
      <c r="WLJ12" s="87"/>
      <c r="WLK12" s="87"/>
      <c r="WLL12" s="87"/>
      <c r="WLM12" s="87"/>
      <c r="WLN12" s="87"/>
      <c r="WLO12" s="87"/>
      <c r="WLP12" s="87"/>
      <c r="WLQ12" s="87"/>
      <c r="WLR12" s="87"/>
      <c r="WLS12" s="87"/>
      <c r="WLT12" s="87"/>
      <c r="WLU12" s="87"/>
      <c r="WLV12" s="87"/>
      <c r="WLW12" s="87"/>
      <c r="WLX12" s="87"/>
      <c r="WLY12" s="87"/>
      <c r="WLZ12" s="87"/>
      <c r="WMA12" s="87"/>
      <c r="WMB12" s="87"/>
      <c r="WMC12" s="87"/>
      <c r="WMD12" s="87"/>
      <c r="WME12" s="87"/>
      <c r="WMF12" s="87"/>
      <c r="WMG12" s="87"/>
      <c r="WMH12" s="87"/>
      <c r="WMI12" s="87"/>
      <c r="WMJ12" s="87"/>
      <c r="WMK12" s="87"/>
      <c r="WML12" s="87"/>
      <c r="WMM12" s="87"/>
      <c r="WMN12" s="87"/>
      <c r="WMO12" s="87"/>
      <c r="WMP12" s="87"/>
      <c r="WMQ12" s="87"/>
      <c r="WMR12" s="87"/>
      <c r="WMS12" s="87"/>
      <c r="WMT12" s="87"/>
      <c r="WMU12" s="87"/>
      <c r="WMV12" s="87"/>
      <c r="WMW12" s="87"/>
      <c r="WMX12" s="87"/>
      <c r="WMY12" s="87"/>
      <c r="WMZ12" s="87"/>
      <c r="WNA12" s="87"/>
      <c r="WNB12" s="87"/>
      <c r="WNC12" s="87"/>
      <c r="WND12" s="87"/>
      <c r="WNE12" s="87"/>
      <c r="WNF12" s="87"/>
      <c r="WNG12" s="87"/>
      <c r="WNH12" s="87"/>
      <c r="WNI12" s="87"/>
      <c r="WNJ12" s="87"/>
      <c r="WNK12" s="87"/>
      <c r="WNL12" s="87"/>
      <c r="WNM12" s="87"/>
      <c r="WNN12" s="87"/>
      <c r="WNO12" s="87"/>
      <c r="WNP12" s="87"/>
      <c r="WNQ12" s="87"/>
      <c r="WNR12" s="87"/>
      <c r="WNS12" s="87"/>
      <c r="WNT12" s="87"/>
      <c r="WNU12" s="87"/>
      <c r="WNV12" s="87"/>
      <c r="WNW12" s="87"/>
      <c r="WNX12" s="87"/>
      <c r="WNY12" s="87"/>
      <c r="WNZ12" s="87"/>
      <c r="WOA12" s="87"/>
      <c r="WOB12" s="87"/>
      <c r="WOC12" s="87"/>
      <c r="WOD12" s="87"/>
      <c r="WOE12" s="87"/>
      <c r="WOF12" s="87"/>
      <c r="WOG12" s="87"/>
      <c r="WOH12" s="87"/>
      <c r="WOI12" s="87"/>
      <c r="WOJ12" s="87"/>
      <c r="WOK12" s="87"/>
      <c r="WOL12" s="87"/>
      <c r="WOM12" s="87"/>
      <c r="WON12" s="87"/>
      <c r="WOO12" s="87"/>
      <c r="WOP12" s="87"/>
      <c r="WOQ12" s="87"/>
      <c r="WOR12" s="87"/>
      <c r="WOS12" s="87"/>
      <c r="WOT12" s="87"/>
      <c r="WOU12" s="87"/>
      <c r="WOV12" s="87"/>
      <c r="WOW12" s="87"/>
      <c r="WOX12" s="87"/>
      <c r="WOY12" s="87"/>
      <c r="WOZ12" s="87"/>
      <c r="WPA12" s="87"/>
      <c r="WPB12" s="87"/>
      <c r="WPC12" s="87"/>
      <c r="WPD12" s="87"/>
      <c r="WPE12" s="87"/>
      <c r="WPF12" s="87"/>
      <c r="WPG12" s="87"/>
      <c r="WPH12" s="87"/>
      <c r="WPI12" s="87"/>
      <c r="WPJ12" s="87"/>
      <c r="WPK12" s="87"/>
      <c r="WPL12" s="87"/>
      <c r="WPM12" s="87"/>
      <c r="WPN12" s="87"/>
      <c r="WPO12" s="87"/>
      <c r="WPP12" s="87"/>
      <c r="WPQ12" s="87"/>
      <c r="WPR12" s="87"/>
      <c r="WPS12" s="87"/>
      <c r="WPT12" s="87"/>
      <c r="WPU12" s="87"/>
      <c r="WPV12" s="87"/>
      <c r="WPW12" s="87"/>
      <c r="WPX12" s="87"/>
      <c r="WPY12" s="87"/>
      <c r="WPZ12" s="87"/>
      <c r="WQA12" s="87"/>
      <c r="WQB12" s="87"/>
      <c r="WQC12" s="87"/>
      <c r="WQD12" s="87"/>
      <c r="WQE12" s="87"/>
      <c r="WQF12" s="87"/>
      <c r="WQG12" s="87"/>
      <c r="WQH12" s="87"/>
      <c r="WQI12" s="87"/>
      <c r="WQJ12" s="87"/>
      <c r="WQK12" s="87"/>
      <c r="WQL12" s="87"/>
      <c r="WQM12" s="87"/>
      <c r="WQN12" s="87"/>
      <c r="WQO12" s="87"/>
      <c r="WQP12" s="87"/>
      <c r="WQQ12" s="87"/>
      <c r="WQR12" s="87"/>
      <c r="WQS12" s="87"/>
      <c r="WQT12" s="87"/>
      <c r="WQU12" s="87"/>
      <c r="WQV12" s="87"/>
      <c r="WQW12" s="87"/>
      <c r="WQX12" s="87"/>
      <c r="WQY12" s="87"/>
      <c r="WQZ12" s="87"/>
      <c r="WRA12" s="87"/>
      <c r="WRB12" s="87"/>
      <c r="WRC12" s="87"/>
      <c r="WRD12" s="87"/>
      <c r="WRE12" s="87"/>
      <c r="WRF12" s="87"/>
      <c r="WRG12" s="87"/>
      <c r="WRH12" s="87"/>
      <c r="WRI12" s="87"/>
      <c r="WRJ12" s="87"/>
      <c r="WRK12" s="87"/>
      <c r="WRL12" s="87"/>
      <c r="WRM12" s="87"/>
      <c r="WRN12" s="87"/>
      <c r="WRO12" s="87"/>
      <c r="WRP12" s="87"/>
      <c r="WRQ12" s="87"/>
      <c r="WRR12" s="87"/>
      <c r="WRS12" s="87"/>
      <c r="WRT12" s="87"/>
      <c r="WRU12" s="87"/>
      <c r="WRV12" s="87"/>
      <c r="WRW12" s="87"/>
      <c r="WRX12" s="87"/>
      <c r="WRY12" s="87"/>
      <c r="WRZ12" s="87"/>
      <c r="WSA12" s="87"/>
      <c r="WSB12" s="87"/>
      <c r="WSC12" s="87"/>
      <c r="WSD12" s="87"/>
      <c r="WSE12" s="87"/>
      <c r="WSF12" s="87"/>
      <c r="WSG12" s="87"/>
      <c r="WSH12" s="87"/>
      <c r="WSI12" s="87"/>
      <c r="WSJ12" s="87"/>
      <c r="WSK12" s="87"/>
      <c r="WSL12" s="87"/>
      <c r="WSM12" s="87"/>
      <c r="WSN12" s="87"/>
      <c r="WSO12" s="87"/>
      <c r="WSP12" s="87"/>
      <c r="WSQ12" s="87"/>
      <c r="WSR12" s="87"/>
      <c r="WSS12" s="87"/>
      <c r="WST12" s="87"/>
      <c r="WSU12" s="87"/>
      <c r="WSV12" s="87"/>
      <c r="WSW12" s="87"/>
      <c r="WSX12" s="87"/>
      <c r="WSY12" s="87"/>
      <c r="WSZ12" s="87"/>
      <c r="WTA12" s="87"/>
      <c r="WTB12" s="87"/>
      <c r="WTC12" s="87"/>
      <c r="WTD12" s="87"/>
      <c r="WTE12" s="87"/>
      <c r="WTF12" s="87"/>
      <c r="WTG12" s="87"/>
      <c r="WTH12" s="87"/>
      <c r="WTI12" s="87"/>
      <c r="WTJ12" s="87"/>
      <c r="WTK12" s="87"/>
      <c r="WTL12" s="87"/>
      <c r="WTM12" s="87"/>
      <c r="WTN12" s="87"/>
      <c r="WTO12" s="87"/>
      <c r="WTP12" s="87"/>
      <c r="WTQ12" s="87"/>
      <c r="WTR12" s="87"/>
      <c r="WTS12" s="87"/>
      <c r="WTT12" s="87"/>
      <c r="WTU12" s="87"/>
      <c r="WTV12" s="87"/>
      <c r="WTW12" s="87"/>
      <c r="WTX12" s="87"/>
      <c r="WTY12" s="87"/>
      <c r="WTZ12" s="87"/>
      <c r="WUA12" s="87"/>
      <c r="WUB12" s="87"/>
      <c r="WUC12" s="87"/>
      <c r="WUD12" s="87"/>
      <c r="WUE12" s="87"/>
      <c r="WUF12" s="87"/>
      <c r="WUG12" s="87"/>
      <c r="WUH12" s="87"/>
      <c r="WUI12" s="87"/>
      <c r="WUJ12" s="87"/>
      <c r="WUK12" s="87"/>
      <c r="WUL12" s="87"/>
      <c r="WUM12" s="87"/>
      <c r="WUN12" s="87"/>
      <c r="WUO12" s="87"/>
      <c r="WUP12" s="87"/>
      <c r="WUQ12" s="87"/>
      <c r="WUR12" s="87"/>
      <c r="WUS12" s="87"/>
      <c r="WUT12" s="87"/>
      <c r="WUU12" s="87"/>
      <c r="WUV12" s="87"/>
      <c r="WUW12" s="87"/>
      <c r="WUX12" s="87"/>
      <c r="WUY12" s="87"/>
      <c r="WUZ12" s="87"/>
      <c r="WVA12" s="87"/>
      <c r="WVB12" s="87"/>
      <c r="WVC12" s="87"/>
      <c r="WVD12" s="87"/>
      <c r="WVE12" s="87"/>
      <c r="WVF12" s="87"/>
      <c r="WVG12" s="87"/>
      <c r="WVH12" s="87"/>
      <c r="WVI12" s="87"/>
      <c r="WVJ12" s="87"/>
      <c r="WVK12" s="87"/>
      <c r="WVL12" s="87"/>
      <c r="WVM12" s="87"/>
      <c r="WVN12" s="87"/>
      <c r="WVO12" s="87"/>
      <c r="WVP12" s="87"/>
      <c r="WVQ12" s="87"/>
      <c r="WVR12" s="87"/>
      <c r="WVS12" s="87"/>
      <c r="WVT12" s="87"/>
      <c r="WVU12" s="87"/>
      <c r="WVV12" s="87"/>
      <c r="WVW12" s="87"/>
      <c r="WVX12" s="87"/>
      <c r="WVY12" s="87"/>
      <c r="WVZ12" s="87"/>
      <c r="WWA12" s="87"/>
      <c r="WWB12" s="87"/>
      <c r="WWC12" s="87"/>
      <c r="WWD12" s="87"/>
      <c r="WWE12" s="87"/>
      <c r="WWF12" s="87"/>
      <c r="WWG12" s="87"/>
      <c r="WWH12" s="87"/>
      <c r="WWI12" s="87"/>
      <c r="WWJ12" s="87"/>
      <c r="WWK12" s="87"/>
      <c r="WWL12" s="87"/>
      <c r="WWM12" s="87"/>
      <c r="WWN12" s="87"/>
      <c r="WWO12" s="87"/>
      <c r="WWP12" s="87"/>
      <c r="WWQ12" s="87"/>
      <c r="WWR12" s="87"/>
      <c r="WWS12" s="87"/>
      <c r="WWT12" s="87"/>
      <c r="WWU12" s="87"/>
      <c r="WWV12" s="87"/>
      <c r="WWW12" s="87"/>
      <c r="WWX12" s="87"/>
      <c r="WWY12" s="87"/>
      <c r="WWZ12" s="87"/>
      <c r="WXA12" s="87"/>
      <c r="WXB12" s="87"/>
      <c r="WXC12" s="87"/>
      <c r="WXD12" s="87"/>
      <c r="WXE12" s="87"/>
      <c r="WXF12" s="87"/>
      <c r="WXG12" s="87"/>
      <c r="WXH12" s="87"/>
      <c r="WXI12" s="87"/>
      <c r="WXJ12" s="87"/>
      <c r="WXK12" s="87"/>
      <c r="WXL12" s="87"/>
      <c r="WXM12" s="87"/>
      <c r="WXN12" s="87"/>
      <c r="WXO12" s="87"/>
      <c r="WXP12" s="87"/>
      <c r="WXQ12" s="87"/>
      <c r="WXR12" s="87"/>
      <c r="WXS12" s="87"/>
      <c r="WXT12" s="87"/>
      <c r="WXU12" s="87"/>
      <c r="WXV12" s="87"/>
      <c r="WXW12" s="87"/>
      <c r="WXX12" s="87"/>
      <c r="WXY12" s="87"/>
      <c r="WXZ12" s="87"/>
      <c r="WYA12" s="87"/>
      <c r="WYB12" s="87"/>
      <c r="WYC12" s="87"/>
      <c r="WYD12" s="87"/>
      <c r="WYE12" s="87"/>
      <c r="WYF12" s="87"/>
      <c r="WYG12" s="87"/>
      <c r="WYH12" s="87"/>
      <c r="WYI12" s="87"/>
      <c r="WYJ12" s="87"/>
      <c r="WYK12" s="87"/>
      <c r="WYL12" s="87"/>
      <c r="WYM12" s="87"/>
      <c r="WYN12" s="87"/>
      <c r="WYO12" s="87"/>
      <c r="WYP12" s="87"/>
      <c r="WYQ12" s="87"/>
      <c r="WYR12" s="87"/>
      <c r="WYS12" s="87"/>
      <c r="WYT12" s="87"/>
      <c r="WYU12" s="87"/>
      <c r="WYV12" s="87"/>
      <c r="WYW12" s="87"/>
      <c r="WYX12" s="87"/>
      <c r="WYY12" s="87"/>
      <c r="WYZ12" s="87"/>
      <c r="WZA12" s="87"/>
      <c r="WZB12" s="87"/>
      <c r="WZC12" s="87"/>
      <c r="WZD12" s="87"/>
      <c r="WZE12" s="87"/>
      <c r="WZF12" s="87"/>
      <c r="WZG12" s="87"/>
      <c r="WZH12" s="87"/>
      <c r="WZI12" s="87"/>
      <c r="WZJ12" s="87"/>
      <c r="WZK12" s="87"/>
      <c r="WZL12" s="87"/>
      <c r="WZM12" s="87"/>
      <c r="WZN12" s="87"/>
      <c r="WZO12" s="87"/>
      <c r="WZP12" s="87"/>
      <c r="WZQ12" s="87"/>
      <c r="WZR12" s="87"/>
      <c r="WZS12" s="87"/>
      <c r="WZT12" s="87"/>
      <c r="WZU12" s="87"/>
      <c r="WZV12" s="87"/>
      <c r="WZW12" s="87"/>
      <c r="WZX12" s="87"/>
      <c r="WZY12" s="87"/>
      <c r="WZZ12" s="87"/>
      <c r="XAA12" s="87"/>
      <c r="XAB12" s="87"/>
      <c r="XAC12" s="87"/>
      <c r="XAD12" s="87"/>
      <c r="XAE12" s="87"/>
      <c r="XAF12" s="87"/>
      <c r="XAG12" s="87"/>
      <c r="XAH12" s="87"/>
      <c r="XAI12" s="87"/>
      <c r="XAJ12" s="87"/>
      <c r="XAK12" s="87"/>
      <c r="XAL12" s="87"/>
      <c r="XAM12" s="87"/>
      <c r="XAN12" s="87"/>
      <c r="XAO12" s="87"/>
      <c r="XAP12" s="87"/>
      <c r="XAQ12" s="87"/>
      <c r="XAR12" s="87"/>
      <c r="XAS12" s="87"/>
      <c r="XAT12" s="87"/>
      <c r="XAU12" s="87"/>
      <c r="XAV12" s="87"/>
      <c r="XAW12" s="87"/>
      <c r="XAX12" s="87"/>
      <c r="XAY12" s="87"/>
      <c r="XAZ12" s="87"/>
      <c r="XBA12" s="87"/>
      <c r="XBB12" s="87"/>
      <c r="XBC12" s="87"/>
      <c r="XBD12" s="87"/>
      <c r="XBE12" s="87"/>
      <c r="XBF12" s="87"/>
      <c r="XBG12" s="87"/>
      <c r="XBH12" s="87"/>
      <c r="XBI12" s="87"/>
      <c r="XBJ12" s="87"/>
      <c r="XBK12" s="87"/>
      <c r="XBL12" s="87"/>
      <c r="XBM12" s="87"/>
      <c r="XBN12" s="87"/>
      <c r="XBO12" s="87"/>
      <c r="XBP12" s="87"/>
      <c r="XBQ12" s="87"/>
      <c r="XBR12" s="87"/>
      <c r="XBS12" s="87"/>
      <c r="XBT12" s="87"/>
      <c r="XBU12" s="87"/>
      <c r="XBV12" s="87"/>
      <c r="XBW12" s="87"/>
      <c r="XBX12" s="87"/>
      <c r="XBY12" s="87"/>
      <c r="XBZ12" s="87"/>
      <c r="XCA12" s="87"/>
      <c r="XCB12" s="87"/>
      <c r="XCC12" s="87"/>
      <c r="XCD12" s="87"/>
      <c r="XCE12" s="87"/>
      <c r="XCF12" s="87"/>
      <c r="XCG12" s="87"/>
      <c r="XCH12" s="87"/>
      <c r="XCI12" s="87"/>
      <c r="XCJ12" s="87"/>
      <c r="XCK12" s="87"/>
      <c r="XCL12" s="87"/>
      <c r="XCM12" s="87"/>
      <c r="XCN12" s="87"/>
      <c r="XCO12" s="87"/>
      <c r="XCP12" s="87"/>
      <c r="XCQ12" s="87"/>
      <c r="XCR12" s="87"/>
      <c r="XCS12" s="87"/>
      <c r="XCT12" s="87"/>
      <c r="XCU12" s="87"/>
      <c r="XCV12" s="87"/>
      <c r="XCW12" s="87"/>
      <c r="XCX12" s="87"/>
      <c r="XCY12" s="87"/>
      <c r="XCZ12" s="87"/>
      <c r="XDA12" s="87"/>
      <c r="XDB12" s="87"/>
      <c r="XDC12" s="87"/>
      <c r="XDD12" s="87"/>
      <c r="XDE12" s="87"/>
      <c r="XDF12" s="87"/>
      <c r="XDG12" s="87"/>
      <c r="XDH12" s="87"/>
      <c r="XDI12" s="87"/>
      <c r="XDJ12" s="87"/>
      <c r="XDK12" s="87"/>
      <c r="XDL12" s="87"/>
      <c r="XDM12" s="87"/>
      <c r="XDN12" s="87"/>
      <c r="XDO12" s="87"/>
      <c r="XDP12" s="87"/>
      <c r="XDQ12" s="87"/>
      <c r="XDR12" s="87"/>
      <c r="XDS12" s="87"/>
      <c r="XDT12" s="87"/>
      <c r="XDU12" s="87"/>
      <c r="XDV12" s="87"/>
      <c r="XDW12" s="87"/>
      <c r="XDX12" s="87"/>
      <c r="XDY12" s="87"/>
      <c r="XDZ12" s="87"/>
      <c r="XEA12" s="87"/>
      <c r="XEB12" s="87"/>
      <c r="XEC12" s="87"/>
      <c r="XED12" s="87"/>
      <c r="XEE12" s="87"/>
      <c r="XEF12" s="87"/>
      <c r="XEG12" s="87"/>
      <c r="XEH12" s="87"/>
      <c r="XEI12" s="87"/>
      <c r="XEJ12" s="87"/>
      <c r="XEK12" s="87"/>
    </row>
    <row r="13" spans="1:16365" s="83" customFormat="1" ht="38.450000000000003" customHeight="1" thickBot="1" x14ac:dyDescent="0.3">
      <c r="A13" s="825"/>
      <c r="B13" s="827"/>
      <c r="C13" s="827"/>
      <c r="D13" s="827"/>
      <c r="E13" s="827"/>
      <c r="F13" s="861"/>
      <c r="G13" s="861"/>
      <c r="H13" s="861"/>
      <c r="I13" s="861"/>
      <c r="J13" s="827"/>
      <c r="K13" s="827"/>
      <c r="L13" s="807"/>
      <c r="M13" s="827"/>
      <c r="N13" s="807"/>
      <c r="O13" s="827"/>
      <c r="P13" s="807"/>
      <c r="Q13" s="827"/>
      <c r="R13" s="807"/>
      <c r="S13" s="825"/>
      <c r="T13" s="825"/>
      <c r="U13" s="868"/>
      <c r="V13" s="834"/>
      <c r="W13" s="812"/>
      <c r="X13" s="809"/>
      <c r="Y13" s="812"/>
      <c r="Z13" s="815"/>
      <c r="AA13" s="846"/>
      <c r="AB13" s="841"/>
      <c r="AC13" s="223" t="s">
        <v>296</v>
      </c>
      <c r="AD13" s="223" t="s">
        <v>297</v>
      </c>
      <c r="AE13" s="223" t="s">
        <v>72</v>
      </c>
      <c r="AF13" s="239">
        <v>0.25</v>
      </c>
      <c r="AG13" s="223" t="s">
        <v>217</v>
      </c>
      <c r="AH13" s="239">
        <v>0.15</v>
      </c>
      <c r="AI13" s="239">
        <v>0.4</v>
      </c>
      <c r="AJ13" s="223" t="s">
        <v>218</v>
      </c>
      <c r="AK13" s="223" t="s">
        <v>219</v>
      </c>
      <c r="AL13" s="223" t="s">
        <v>298</v>
      </c>
      <c r="AM13" s="223" t="s">
        <v>56</v>
      </c>
      <c r="AN13" s="223"/>
      <c r="AO13" s="278"/>
      <c r="AP13" s="223"/>
      <c r="AQ13" s="490"/>
      <c r="AR13" s="490"/>
      <c r="AS13" s="223"/>
      <c r="AT13" s="491"/>
      <c r="AU13" s="839"/>
      <c r="AV13" s="837"/>
      <c r="AW13" s="815"/>
      <c r="AX13" s="844"/>
      <c r="AY13" s="362"/>
      <c r="AZ13" s="221"/>
      <c r="BA13" s="221"/>
      <c r="BB13" s="362"/>
      <c r="BC13" s="221"/>
      <c r="BD13" s="221"/>
      <c r="BE13" s="362"/>
      <c r="BF13" s="221"/>
      <c r="BG13" s="221"/>
      <c r="BH13" s="362"/>
      <c r="BI13" s="362"/>
      <c r="BJ13" s="357"/>
      <c r="BK13" s="278"/>
      <c r="BL13" s="357"/>
      <c r="BM13" s="357"/>
      <c r="BN13" s="357"/>
      <c r="BO13" s="357"/>
      <c r="BP13" s="357"/>
      <c r="BQ13" s="357"/>
      <c r="BR13" s="357"/>
      <c r="BS13" s="357"/>
      <c r="BT13" s="357"/>
      <c r="BU13" s="357"/>
      <c r="BV13" s="357"/>
      <c r="BW13" s="357"/>
      <c r="BX13" s="357"/>
      <c r="BY13" s="87"/>
      <c r="BZ13" s="87"/>
      <c r="CA13" s="87"/>
      <c r="CB13" s="87"/>
      <c r="CC13" s="87"/>
      <c r="CD13" s="87"/>
      <c r="CE13" s="87"/>
      <c r="CF13" s="87"/>
      <c r="CG13" s="87"/>
      <c r="CH13" s="87"/>
      <c r="CI13" s="87"/>
      <c r="CJ13" s="87"/>
      <c r="CK13" s="87"/>
      <c r="CL13" s="87"/>
      <c r="CM13" s="87"/>
      <c r="CN13" s="87"/>
      <c r="CO13" s="87"/>
      <c r="CP13" s="87"/>
      <c r="CQ13" s="87"/>
      <c r="CR13" s="87"/>
      <c r="CS13" s="87"/>
      <c r="CT13" s="87"/>
      <c r="CU13" s="87"/>
      <c r="CV13" s="87"/>
      <c r="CW13" s="87"/>
      <c r="CX13" s="87"/>
      <c r="CY13" s="87"/>
      <c r="CZ13" s="87"/>
      <c r="DA13" s="87"/>
      <c r="DB13" s="87"/>
      <c r="DC13" s="87"/>
      <c r="DD13" s="87"/>
      <c r="DE13" s="87"/>
      <c r="DF13" s="87"/>
      <c r="DG13" s="87"/>
      <c r="DH13" s="87"/>
      <c r="DI13" s="87"/>
      <c r="DJ13" s="87"/>
      <c r="DK13" s="87"/>
      <c r="DL13" s="87"/>
      <c r="DM13" s="87"/>
      <c r="DN13" s="87"/>
      <c r="DO13" s="87"/>
      <c r="DP13" s="87"/>
      <c r="DQ13" s="87"/>
      <c r="DR13" s="87"/>
      <c r="DS13" s="87"/>
      <c r="DT13" s="87"/>
      <c r="DU13" s="87"/>
      <c r="DV13" s="87"/>
      <c r="DW13" s="87"/>
      <c r="DX13" s="87"/>
      <c r="DY13" s="87"/>
      <c r="DZ13" s="87"/>
      <c r="EA13" s="87"/>
      <c r="EB13" s="87"/>
      <c r="EC13" s="87"/>
      <c r="ED13" s="87"/>
      <c r="EE13" s="87"/>
      <c r="EF13" s="87"/>
      <c r="EG13" s="87"/>
      <c r="EH13" s="87"/>
      <c r="EI13" s="87"/>
      <c r="EJ13" s="87"/>
      <c r="EK13" s="87"/>
      <c r="EL13" s="87"/>
      <c r="EM13" s="87"/>
      <c r="EN13" s="87"/>
      <c r="EO13" s="87"/>
      <c r="EP13" s="87"/>
      <c r="EQ13" s="87"/>
      <c r="ER13" s="87"/>
      <c r="ES13" s="87"/>
      <c r="ET13" s="87"/>
      <c r="EU13" s="87"/>
      <c r="EV13" s="87"/>
      <c r="EW13" s="87"/>
      <c r="EX13" s="87"/>
      <c r="EY13" s="87"/>
      <c r="EZ13" s="87"/>
      <c r="FA13" s="87"/>
      <c r="FB13" s="87"/>
      <c r="FC13" s="87"/>
      <c r="FD13" s="87"/>
      <c r="FE13" s="87"/>
      <c r="FF13" s="87"/>
      <c r="FG13" s="87"/>
      <c r="FH13" s="87"/>
      <c r="FI13" s="87"/>
      <c r="FJ13" s="87"/>
      <c r="FK13" s="87"/>
      <c r="FL13" s="87"/>
      <c r="FM13" s="87"/>
      <c r="FN13" s="87"/>
      <c r="FO13" s="87"/>
      <c r="FP13" s="87"/>
      <c r="FQ13" s="87"/>
      <c r="FR13" s="87"/>
      <c r="FS13" s="87"/>
      <c r="FT13" s="87"/>
      <c r="FU13" s="87"/>
      <c r="FV13" s="87"/>
      <c r="FW13" s="87"/>
      <c r="FX13" s="87"/>
      <c r="FY13" s="87"/>
      <c r="FZ13" s="87"/>
      <c r="GA13" s="87"/>
      <c r="GB13" s="87"/>
      <c r="GC13" s="87"/>
      <c r="GD13" s="87"/>
      <c r="GE13" s="87"/>
      <c r="GF13" s="87"/>
      <c r="GG13" s="87"/>
      <c r="GH13" s="87"/>
      <c r="GI13" s="87"/>
      <c r="GJ13" s="87"/>
      <c r="GK13" s="87"/>
      <c r="GL13" s="87"/>
      <c r="GM13" s="87"/>
      <c r="GN13" s="87"/>
      <c r="GO13" s="87"/>
      <c r="GP13" s="87"/>
      <c r="GQ13" s="87"/>
      <c r="GR13" s="87"/>
      <c r="GS13" s="87"/>
      <c r="GT13" s="87"/>
      <c r="GU13" s="87"/>
      <c r="GV13" s="87"/>
      <c r="GW13" s="87"/>
      <c r="GX13" s="87"/>
      <c r="GY13" s="87"/>
      <c r="GZ13" s="87"/>
      <c r="HA13" s="87"/>
      <c r="HB13" s="87"/>
      <c r="HC13" s="87"/>
      <c r="HD13" s="87"/>
      <c r="HE13" s="87"/>
      <c r="HF13" s="87"/>
      <c r="HG13" s="87"/>
      <c r="HH13" s="87"/>
      <c r="HI13" s="87"/>
      <c r="HJ13" s="87"/>
      <c r="HK13" s="87"/>
      <c r="HL13" s="87"/>
      <c r="HM13" s="87"/>
      <c r="HN13" s="87"/>
      <c r="HO13" s="87"/>
      <c r="HP13" s="87"/>
      <c r="HQ13" s="87"/>
      <c r="HR13" s="87"/>
      <c r="HS13" s="87"/>
      <c r="HT13" s="87"/>
      <c r="HU13" s="87"/>
      <c r="HV13" s="87"/>
      <c r="HW13" s="87"/>
      <c r="HX13" s="87"/>
      <c r="HY13" s="87"/>
      <c r="HZ13" s="87"/>
      <c r="IA13" s="87"/>
      <c r="IB13" s="87"/>
      <c r="IC13" s="87"/>
      <c r="ID13" s="87"/>
      <c r="IE13" s="87"/>
      <c r="IF13" s="87"/>
      <c r="IG13" s="87"/>
      <c r="IH13" s="87"/>
      <c r="II13" s="87"/>
      <c r="IJ13" s="87"/>
      <c r="IK13" s="87"/>
      <c r="IL13" s="87"/>
      <c r="IM13" s="87"/>
      <c r="IN13" s="87"/>
      <c r="IO13" s="87"/>
      <c r="IP13" s="87"/>
      <c r="IQ13" s="87"/>
      <c r="IR13" s="87"/>
      <c r="IS13" s="87"/>
      <c r="IT13" s="87"/>
      <c r="IU13" s="87"/>
      <c r="IV13" s="87"/>
      <c r="IW13" s="87"/>
      <c r="IX13" s="87"/>
      <c r="IY13" s="87"/>
      <c r="IZ13" s="87"/>
      <c r="JA13" s="87"/>
      <c r="JB13" s="87"/>
      <c r="JC13" s="87"/>
      <c r="JD13" s="87"/>
      <c r="JE13" s="87"/>
      <c r="JF13" s="87"/>
      <c r="JG13" s="87"/>
      <c r="JH13" s="87"/>
      <c r="JI13" s="87"/>
      <c r="JJ13" s="87"/>
      <c r="JK13" s="87"/>
      <c r="JL13" s="87"/>
      <c r="JM13" s="87"/>
      <c r="JN13" s="87"/>
      <c r="JO13" s="87"/>
      <c r="JP13" s="87"/>
      <c r="JQ13" s="87"/>
      <c r="JR13" s="87"/>
      <c r="JS13" s="87"/>
      <c r="JT13" s="87"/>
      <c r="JU13" s="87"/>
      <c r="JV13" s="87"/>
      <c r="JW13" s="87"/>
      <c r="JX13" s="87"/>
      <c r="JY13" s="87"/>
      <c r="JZ13" s="87"/>
      <c r="KA13" s="87"/>
      <c r="KB13" s="87"/>
      <c r="KC13" s="87"/>
      <c r="KD13" s="87"/>
      <c r="KE13" s="87"/>
      <c r="KF13" s="87"/>
      <c r="KG13" s="87"/>
      <c r="KH13" s="87"/>
      <c r="KI13" s="87"/>
      <c r="KJ13" s="87"/>
      <c r="KK13" s="87"/>
      <c r="KL13" s="87"/>
      <c r="KM13" s="87"/>
      <c r="KN13" s="87"/>
      <c r="KO13" s="87"/>
      <c r="KP13" s="87"/>
      <c r="KQ13" s="87"/>
      <c r="KR13" s="87"/>
      <c r="KS13" s="87"/>
      <c r="KT13" s="87"/>
      <c r="KU13" s="87"/>
      <c r="KV13" s="87"/>
      <c r="KW13" s="87"/>
      <c r="KX13" s="87"/>
      <c r="KY13" s="87"/>
      <c r="KZ13" s="87"/>
      <c r="LA13" s="87"/>
      <c r="LB13" s="87"/>
      <c r="LC13" s="87"/>
      <c r="LD13" s="87"/>
      <c r="LE13" s="87"/>
      <c r="LF13" s="87"/>
      <c r="LG13" s="87"/>
      <c r="LH13" s="87"/>
      <c r="LI13" s="87"/>
      <c r="LJ13" s="87"/>
      <c r="LK13" s="87"/>
      <c r="LL13" s="87"/>
      <c r="LM13" s="87"/>
      <c r="LN13" s="87"/>
      <c r="LO13" s="87"/>
      <c r="LP13" s="87"/>
      <c r="LQ13" s="87"/>
      <c r="LR13" s="87"/>
      <c r="LS13" s="87"/>
      <c r="LT13" s="87"/>
      <c r="LU13" s="87"/>
      <c r="LV13" s="87"/>
      <c r="LW13" s="87"/>
      <c r="LX13" s="87"/>
      <c r="LY13" s="87"/>
      <c r="LZ13" s="87"/>
      <c r="MA13" s="87"/>
      <c r="MB13" s="87"/>
      <c r="MC13" s="87"/>
      <c r="MD13" s="87"/>
      <c r="ME13" s="87"/>
      <c r="MF13" s="87"/>
      <c r="MG13" s="87"/>
      <c r="MH13" s="87"/>
      <c r="MI13" s="87"/>
      <c r="MJ13" s="87"/>
      <c r="MK13" s="87"/>
      <c r="ML13" s="87"/>
      <c r="MM13" s="87"/>
      <c r="MN13" s="87"/>
      <c r="MO13" s="87"/>
      <c r="MP13" s="87"/>
      <c r="MQ13" s="87"/>
      <c r="MR13" s="87"/>
      <c r="MS13" s="87"/>
      <c r="MT13" s="87"/>
      <c r="MU13" s="87"/>
      <c r="MV13" s="87"/>
      <c r="MW13" s="87"/>
      <c r="MX13" s="87"/>
      <c r="MY13" s="87"/>
      <c r="MZ13" s="87"/>
      <c r="NA13" s="87"/>
      <c r="NB13" s="87"/>
      <c r="NC13" s="87"/>
      <c r="ND13" s="87"/>
      <c r="NE13" s="87"/>
      <c r="NF13" s="87"/>
      <c r="NG13" s="87"/>
      <c r="NH13" s="87"/>
      <c r="NI13" s="87"/>
      <c r="NJ13" s="87"/>
      <c r="NK13" s="87"/>
      <c r="NL13" s="87"/>
      <c r="NM13" s="87"/>
      <c r="NN13" s="87"/>
      <c r="NO13" s="87"/>
      <c r="NP13" s="87"/>
      <c r="NQ13" s="87"/>
      <c r="NR13" s="87"/>
      <c r="NS13" s="87"/>
      <c r="NT13" s="87"/>
      <c r="NU13" s="87"/>
      <c r="NV13" s="87"/>
      <c r="NW13" s="87"/>
      <c r="NX13" s="87"/>
      <c r="NY13" s="87"/>
      <c r="NZ13" s="87"/>
      <c r="OA13" s="87"/>
      <c r="OB13" s="87"/>
      <c r="OC13" s="87"/>
      <c r="OD13" s="87"/>
      <c r="OE13" s="87"/>
      <c r="OF13" s="87"/>
      <c r="OG13" s="87"/>
      <c r="OH13" s="87"/>
      <c r="OI13" s="87"/>
      <c r="OJ13" s="87"/>
      <c r="OK13" s="87"/>
      <c r="OL13" s="87"/>
      <c r="OM13" s="87"/>
      <c r="ON13" s="87"/>
      <c r="OO13" s="87"/>
      <c r="OP13" s="87"/>
      <c r="OQ13" s="87"/>
      <c r="OR13" s="87"/>
      <c r="OS13" s="87"/>
      <c r="OT13" s="87"/>
      <c r="OU13" s="87"/>
      <c r="OV13" s="87"/>
      <c r="OW13" s="87"/>
      <c r="OX13" s="87"/>
      <c r="OY13" s="87"/>
      <c r="OZ13" s="87"/>
      <c r="PA13" s="87"/>
      <c r="PB13" s="87"/>
      <c r="PC13" s="87"/>
      <c r="PD13" s="87"/>
      <c r="PE13" s="87"/>
      <c r="PF13" s="87"/>
      <c r="PG13" s="87"/>
      <c r="PH13" s="87"/>
      <c r="PI13" s="87"/>
      <c r="PJ13" s="87"/>
      <c r="PK13" s="87"/>
      <c r="PL13" s="87"/>
      <c r="PM13" s="87"/>
      <c r="PN13" s="87"/>
      <c r="PO13" s="87"/>
      <c r="PP13" s="87"/>
      <c r="PQ13" s="87"/>
      <c r="PR13" s="87"/>
      <c r="PS13" s="87"/>
      <c r="PT13" s="87"/>
      <c r="PU13" s="87"/>
      <c r="PV13" s="87"/>
      <c r="PW13" s="87"/>
      <c r="PX13" s="87"/>
      <c r="PY13" s="87"/>
      <c r="PZ13" s="87"/>
      <c r="QA13" s="87"/>
      <c r="QB13" s="87"/>
      <c r="QC13" s="87"/>
      <c r="QD13" s="87"/>
      <c r="QE13" s="87"/>
      <c r="QF13" s="87"/>
      <c r="QG13" s="87"/>
      <c r="QH13" s="87"/>
      <c r="QI13" s="87"/>
      <c r="QJ13" s="87"/>
      <c r="QK13" s="87"/>
      <c r="QL13" s="87"/>
      <c r="QM13" s="87"/>
      <c r="QN13" s="87"/>
      <c r="QO13" s="87"/>
      <c r="QP13" s="87"/>
      <c r="QQ13" s="87"/>
      <c r="QR13" s="87"/>
      <c r="QS13" s="87"/>
      <c r="QT13" s="87"/>
      <c r="QU13" s="87"/>
      <c r="QV13" s="87"/>
      <c r="QW13" s="87"/>
      <c r="QX13" s="87"/>
      <c r="QY13" s="87"/>
      <c r="QZ13" s="87"/>
      <c r="RA13" s="87"/>
      <c r="RB13" s="87"/>
      <c r="RC13" s="87"/>
      <c r="RD13" s="87"/>
      <c r="RE13" s="87"/>
      <c r="RF13" s="87"/>
      <c r="RG13" s="87"/>
      <c r="RH13" s="87"/>
      <c r="RI13" s="87"/>
      <c r="RJ13" s="87"/>
      <c r="RK13" s="87"/>
      <c r="RL13" s="87"/>
      <c r="RM13" s="87"/>
      <c r="RN13" s="87"/>
      <c r="RO13" s="87"/>
      <c r="RP13" s="87"/>
      <c r="RQ13" s="87"/>
      <c r="RR13" s="87"/>
      <c r="RS13" s="87"/>
      <c r="RT13" s="87"/>
      <c r="RU13" s="87"/>
      <c r="RV13" s="87"/>
      <c r="RW13" s="87"/>
      <c r="RX13" s="87"/>
      <c r="RY13" s="87"/>
      <c r="RZ13" s="87"/>
      <c r="SA13" s="87"/>
      <c r="SB13" s="87"/>
      <c r="SC13" s="87"/>
      <c r="SD13" s="87"/>
      <c r="SE13" s="87"/>
      <c r="SF13" s="87"/>
      <c r="SG13" s="87"/>
      <c r="SH13" s="87"/>
      <c r="SI13" s="87"/>
      <c r="SJ13" s="87"/>
      <c r="SK13" s="87"/>
      <c r="SL13" s="87"/>
      <c r="SM13" s="87"/>
      <c r="SN13" s="87"/>
      <c r="SO13" s="87"/>
      <c r="SP13" s="87"/>
      <c r="SQ13" s="87"/>
      <c r="SR13" s="87"/>
      <c r="SS13" s="87"/>
      <c r="ST13" s="87"/>
      <c r="SU13" s="87"/>
      <c r="SV13" s="87"/>
      <c r="SW13" s="87"/>
      <c r="SX13" s="87"/>
      <c r="SY13" s="87"/>
      <c r="SZ13" s="87"/>
      <c r="TA13" s="87"/>
      <c r="TB13" s="87"/>
      <c r="TC13" s="87"/>
      <c r="TD13" s="87"/>
      <c r="TE13" s="87"/>
      <c r="TF13" s="87"/>
      <c r="TG13" s="87"/>
      <c r="TH13" s="87"/>
      <c r="TI13" s="87"/>
      <c r="TJ13" s="87"/>
      <c r="TK13" s="87"/>
      <c r="TL13" s="87"/>
      <c r="TM13" s="87"/>
      <c r="TN13" s="87"/>
      <c r="TO13" s="87"/>
      <c r="TP13" s="87"/>
      <c r="TQ13" s="87"/>
      <c r="TR13" s="87"/>
      <c r="TS13" s="87"/>
      <c r="TT13" s="87"/>
      <c r="TU13" s="87"/>
      <c r="TV13" s="87"/>
      <c r="TW13" s="87"/>
      <c r="TX13" s="87"/>
      <c r="TY13" s="87"/>
      <c r="TZ13" s="87"/>
      <c r="UA13" s="87"/>
      <c r="UB13" s="87"/>
      <c r="UC13" s="87"/>
      <c r="UD13" s="87"/>
      <c r="UE13" s="87"/>
      <c r="UF13" s="87"/>
      <c r="UG13" s="87"/>
      <c r="UH13" s="87"/>
      <c r="UI13" s="87"/>
      <c r="UJ13" s="87"/>
      <c r="UK13" s="87"/>
      <c r="UL13" s="87"/>
      <c r="UM13" s="87"/>
      <c r="UN13" s="87"/>
      <c r="UO13" s="87"/>
      <c r="UP13" s="87"/>
      <c r="UQ13" s="87"/>
      <c r="UR13" s="87"/>
      <c r="US13" s="87"/>
      <c r="UT13" s="87"/>
      <c r="UU13" s="87"/>
      <c r="UV13" s="87"/>
      <c r="UW13" s="87"/>
      <c r="UX13" s="87"/>
      <c r="UY13" s="87"/>
      <c r="UZ13" s="87"/>
      <c r="VA13" s="87"/>
      <c r="VB13" s="87"/>
      <c r="VC13" s="87"/>
      <c r="VD13" s="87"/>
      <c r="VE13" s="87"/>
      <c r="VF13" s="87"/>
      <c r="VG13" s="87"/>
      <c r="VH13" s="87"/>
      <c r="VI13" s="87"/>
      <c r="VJ13" s="87"/>
      <c r="VK13" s="87"/>
      <c r="VL13" s="87"/>
      <c r="VM13" s="87"/>
      <c r="VN13" s="87"/>
      <c r="VO13" s="87"/>
      <c r="VP13" s="87"/>
      <c r="VQ13" s="87"/>
      <c r="VR13" s="87"/>
      <c r="VS13" s="87"/>
      <c r="VT13" s="87"/>
      <c r="VU13" s="87"/>
      <c r="VV13" s="87"/>
      <c r="VW13" s="87"/>
      <c r="VX13" s="87"/>
      <c r="VY13" s="87"/>
      <c r="VZ13" s="87"/>
      <c r="WA13" s="87"/>
      <c r="WB13" s="87"/>
      <c r="WC13" s="87"/>
      <c r="WD13" s="87"/>
      <c r="WE13" s="87"/>
      <c r="WF13" s="87"/>
      <c r="WG13" s="87"/>
      <c r="WH13" s="87"/>
      <c r="WI13" s="87"/>
      <c r="WJ13" s="87"/>
      <c r="WK13" s="87"/>
      <c r="WL13" s="87"/>
      <c r="WM13" s="87"/>
      <c r="WN13" s="87"/>
      <c r="WO13" s="87"/>
      <c r="WP13" s="87"/>
      <c r="WQ13" s="87"/>
      <c r="WR13" s="87"/>
      <c r="WS13" s="87"/>
      <c r="WT13" s="87"/>
      <c r="WU13" s="87"/>
      <c r="WV13" s="87"/>
      <c r="WW13" s="87"/>
      <c r="WX13" s="87"/>
      <c r="WY13" s="87"/>
      <c r="WZ13" s="87"/>
      <c r="XA13" s="87"/>
      <c r="XB13" s="87"/>
      <c r="XC13" s="87"/>
      <c r="XD13" s="87"/>
      <c r="XE13" s="87"/>
      <c r="XF13" s="87"/>
      <c r="XG13" s="87"/>
      <c r="XH13" s="87"/>
      <c r="XI13" s="87"/>
      <c r="XJ13" s="87"/>
      <c r="XK13" s="87"/>
      <c r="XL13" s="87"/>
      <c r="XM13" s="87"/>
      <c r="XN13" s="87"/>
      <c r="XO13" s="87"/>
      <c r="XP13" s="87"/>
      <c r="XQ13" s="87"/>
      <c r="XR13" s="87"/>
      <c r="XS13" s="87"/>
      <c r="XT13" s="87"/>
      <c r="XU13" s="87"/>
      <c r="XV13" s="87"/>
      <c r="XW13" s="87"/>
      <c r="XX13" s="87"/>
      <c r="XY13" s="87"/>
      <c r="XZ13" s="87"/>
      <c r="YA13" s="87"/>
      <c r="YB13" s="87"/>
      <c r="YC13" s="87"/>
      <c r="YD13" s="87"/>
      <c r="YE13" s="87"/>
      <c r="YF13" s="87"/>
      <c r="YG13" s="87"/>
      <c r="YH13" s="87"/>
      <c r="YI13" s="87"/>
      <c r="YJ13" s="87"/>
      <c r="YK13" s="87"/>
      <c r="YL13" s="87"/>
      <c r="YM13" s="87"/>
      <c r="YN13" s="87"/>
      <c r="YO13" s="87"/>
      <c r="YP13" s="87"/>
      <c r="YQ13" s="87"/>
      <c r="YR13" s="87"/>
      <c r="YS13" s="87"/>
      <c r="YT13" s="87"/>
      <c r="YU13" s="87"/>
      <c r="YV13" s="87"/>
      <c r="YW13" s="87"/>
      <c r="YX13" s="87"/>
      <c r="YY13" s="87"/>
      <c r="YZ13" s="87"/>
      <c r="ZA13" s="87"/>
      <c r="ZB13" s="87"/>
      <c r="ZC13" s="87"/>
      <c r="ZD13" s="87"/>
      <c r="ZE13" s="87"/>
      <c r="ZF13" s="87"/>
      <c r="ZG13" s="87"/>
      <c r="ZH13" s="87"/>
      <c r="ZI13" s="87"/>
      <c r="ZJ13" s="87"/>
      <c r="ZK13" s="87"/>
      <c r="ZL13" s="87"/>
      <c r="ZM13" s="87"/>
      <c r="ZN13" s="87"/>
      <c r="ZO13" s="87"/>
      <c r="ZP13" s="87"/>
      <c r="ZQ13" s="87"/>
      <c r="ZR13" s="87"/>
      <c r="ZS13" s="87"/>
      <c r="ZT13" s="87"/>
      <c r="ZU13" s="87"/>
      <c r="ZV13" s="87"/>
      <c r="ZW13" s="87"/>
      <c r="ZX13" s="87"/>
      <c r="ZY13" s="87"/>
      <c r="ZZ13" s="87"/>
      <c r="AAA13" s="87"/>
      <c r="AAB13" s="87"/>
      <c r="AAC13" s="87"/>
      <c r="AAD13" s="87"/>
      <c r="AAE13" s="87"/>
      <c r="AAF13" s="87"/>
      <c r="AAG13" s="87"/>
      <c r="AAH13" s="87"/>
      <c r="AAI13" s="87"/>
      <c r="AAJ13" s="87"/>
      <c r="AAK13" s="87"/>
      <c r="AAL13" s="87"/>
      <c r="AAM13" s="87"/>
      <c r="AAN13" s="87"/>
      <c r="AAO13" s="87"/>
      <c r="AAP13" s="87"/>
      <c r="AAQ13" s="87"/>
      <c r="AAR13" s="87"/>
      <c r="AAS13" s="87"/>
      <c r="AAT13" s="87"/>
      <c r="AAU13" s="87"/>
      <c r="AAV13" s="87"/>
      <c r="AAW13" s="87"/>
      <c r="AAX13" s="87"/>
      <c r="AAY13" s="87"/>
      <c r="AAZ13" s="87"/>
      <c r="ABA13" s="87"/>
      <c r="ABB13" s="87"/>
      <c r="ABC13" s="87"/>
      <c r="ABD13" s="87"/>
      <c r="ABE13" s="87"/>
      <c r="ABF13" s="87"/>
      <c r="ABG13" s="87"/>
      <c r="ABH13" s="87"/>
      <c r="ABI13" s="87"/>
      <c r="ABJ13" s="87"/>
      <c r="ABK13" s="87"/>
      <c r="ABL13" s="87"/>
      <c r="ABM13" s="87"/>
      <c r="ABN13" s="87"/>
      <c r="ABO13" s="87"/>
      <c r="ABP13" s="87"/>
      <c r="ABQ13" s="87"/>
      <c r="ABR13" s="87"/>
      <c r="ABS13" s="87"/>
      <c r="ABT13" s="87"/>
      <c r="ABU13" s="87"/>
      <c r="ABV13" s="87"/>
      <c r="ABW13" s="87"/>
      <c r="ABX13" s="87"/>
      <c r="ABY13" s="87"/>
      <c r="ABZ13" s="87"/>
      <c r="ACA13" s="87"/>
      <c r="ACB13" s="87"/>
      <c r="ACC13" s="87"/>
      <c r="ACD13" s="87"/>
      <c r="ACE13" s="87"/>
      <c r="ACF13" s="87"/>
      <c r="ACG13" s="87"/>
      <c r="ACH13" s="87"/>
      <c r="ACI13" s="87"/>
      <c r="ACJ13" s="87"/>
      <c r="ACK13" s="87"/>
      <c r="ACL13" s="87"/>
      <c r="ACM13" s="87"/>
      <c r="ACN13" s="87"/>
      <c r="ACO13" s="87"/>
      <c r="ACP13" s="87"/>
      <c r="ACQ13" s="87"/>
      <c r="ACR13" s="87"/>
      <c r="ACS13" s="87"/>
      <c r="ACT13" s="87"/>
      <c r="ACU13" s="87"/>
      <c r="ACV13" s="87"/>
      <c r="ACW13" s="87"/>
      <c r="ACX13" s="87"/>
      <c r="ACY13" s="87"/>
      <c r="ACZ13" s="87"/>
      <c r="ADA13" s="87"/>
      <c r="ADB13" s="87"/>
      <c r="ADC13" s="87"/>
      <c r="ADD13" s="87"/>
      <c r="ADE13" s="87"/>
      <c r="ADF13" s="87"/>
      <c r="ADG13" s="87"/>
      <c r="ADH13" s="87"/>
      <c r="ADI13" s="87"/>
      <c r="ADJ13" s="87"/>
      <c r="ADK13" s="87"/>
      <c r="ADL13" s="87"/>
      <c r="ADM13" s="87"/>
      <c r="ADN13" s="87"/>
      <c r="ADO13" s="87"/>
      <c r="ADP13" s="87"/>
      <c r="ADQ13" s="87"/>
      <c r="ADR13" s="87"/>
      <c r="ADS13" s="87"/>
      <c r="ADT13" s="87"/>
      <c r="ADU13" s="87"/>
      <c r="ADV13" s="87"/>
      <c r="ADW13" s="87"/>
      <c r="ADX13" s="87"/>
      <c r="ADY13" s="87"/>
      <c r="ADZ13" s="87"/>
      <c r="AEA13" s="87"/>
      <c r="AEB13" s="87"/>
      <c r="AEC13" s="87"/>
      <c r="AED13" s="87"/>
      <c r="AEE13" s="87"/>
      <c r="AEF13" s="87"/>
      <c r="AEG13" s="87"/>
      <c r="AEH13" s="87"/>
      <c r="AEI13" s="87"/>
      <c r="AEJ13" s="87"/>
      <c r="AEK13" s="87"/>
      <c r="AEL13" s="87"/>
      <c r="AEM13" s="87"/>
      <c r="AEN13" s="87"/>
      <c r="AEO13" s="87"/>
      <c r="AEP13" s="87"/>
      <c r="AEQ13" s="87"/>
      <c r="AER13" s="87"/>
      <c r="AES13" s="87"/>
      <c r="AET13" s="87"/>
      <c r="AEU13" s="87"/>
      <c r="AEV13" s="87"/>
      <c r="AEW13" s="87"/>
      <c r="AEX13" s="87"/>
      <c r="AEY13" s="87"/>
      <c r="AEZ13" s="87"/>
      <c r="AFA13" s="87"/>
      <c r="AFB13" s="87"/>
      <c r="AFC13" s="87"/>
      <c r="AFD13" s="87"/>
      <c r="AFE13" s="87"/>
      <c r="AFF13" s="87"/>
      <c r="AFG13" s="87"/>
      <c r="AFH13" s="87"/>
      <c r="AFI13" s="87"/>
      <c r="AFJ13" s="87"/>
      <c r="AFK13" s="87"/>
      <c r="AFL13" s="87"/>
      <c r="AFM13" s="87"/>
      <c r="AFN13" s="87"/>
      <c r="AFO13" s="87"/>
      <c r="AFP13" s="87"/>
      <c r="AFQ13" s="87"/>
      <c r="AFR13" s="87"/>
      <c r="AFS13" s="87"/>
      <c r="AFT13" s="87"/>
      <c r="AFU13" s="87"/>
      <c r="AFV13" s="87"/>
      <c r="AFW13" s="87"/>
      <c r="AFX13" s="87"/>
      <c r="AFY13" s="87"/>
      <c r="AFZ13" s="87"/>
      <c r="AGA13" s="87"/>
      <c r="AGB13" s="87"/>
      <c r="AGC13" s="87"/>
      <c r="AGD13" s="87"/>
      <c r="AGE13" s="87"/>
      <c r="AGF13" s="87"/>
      <c r="AGG13" s="87"/>
      <c r="AGH13" s="87"/>
      <c r="AGI13" s="87"/>
      <c r="AGJ13" s="87"/>
      <c r="AGK13" s="87"/>
      <c r="AGL13" s="87"/>
      <c r="AGM13" s="87"/>
      <c r="AGN13" s="87"/>
      <c r="AGO13" s="87"/>
      <c r="AGP13" s="87"/>
      <c r="AGQ13" s="87"/>
      <c r="AGR13" s="87"/>
      <c r="AGS13" s="87"/>
      <c r="AGT13" s="87"/>
      <c r="AGU13" s="87"/>
      <c r="AGV13" s="87"/>
      <c r="AGW13" s="87"/>
      <c r="AGX13" s="87"/>
      <c r="AGY13" s="87"/>
      <c r="AGZ13" s="87"/>
      <c r="AHA13" s="87"/>
      <c r="AHB13" s="87"/>
      <c r="AHC13" s="87"/>
      <c r="AHD13" s="87"/>
      <c r="AHE13" s="87"/>
      <c r="AHF13" s="87"/>
      <c r="AHG13" s="87"/>
      <c r="AHH13" s="87"/>
      <c r="AHI13" s="87"/>
      <c r="AHJ13" s="87"/>
      <c r="AHK13" s="87"/>
      <c r="AHL13" s="87"/>
      <c r="AHM13" s="87"/>
      <c r="AHN13" s="87"/>
      <c r="AHO13" s="87"/>
      <c r="AHP13" s="87"/>
      <c r="AHQ13" s="87"/>
      <c r="AHR13" s="87"/>
      <c r="AHS13" s="87"/>
      <c r="AHT13" s="87"/>
      <c r="AHU13" s="87"/>
      <c r="AHV13" s="87"/>
      <c r="AHW13" s="87"/>
      <c r="AHX13" s="87"/>
      <c r="AHY13" s="87"/>
      <c r="AHZ13" s="87"/>
      <c r="AIA13" s="87"/>
      <c r="AIB13" s="87"/>
      <c r="AIC13" s="87"/>
      <c r="AID13" s="87"/>
      <c r="AIE13" s="87"/>
      <c r="AIF13" s="87"/>
      <c r="AIG13" s="87"/>
      <c r="AIH13" s="87"/>
      <c r="AII13" s="87"/>
      <c r="AIJ13" s="87"/>
      <c r="AIK13" s="87"/>
      <c r="AIL13" s="87"/>
      <c r="AIM13" s="87"/>
      <c r="AIN13" s="87"/>
      <c r="AIO13" s="87"/>
      <c r="AIP13" s="87"/>
      <c r="AIQ13" s="87"/>
      <c r="AIR13" s="87"/>
      <c r="AIS13" s="87"/>
      <c r="AIT13" s="87"/>
      <c r="AIU13" s="87"/>
      <c r="AIV13" s="87"/>
      <c r="AIW13" s="87"/>
      <c r="AIX13" s="87"/>
      <c r="AIY13" s="87"/>
      <c r="AIZ13" s="87"/>
      <c r="AJA13" s="87"/>
      <c r="AJB13" s="87"/>
      <c r="AJC13" s="87"/>
      <c r="AJD13" s="87"/>
      <c r="AJE13" s="87"/>
      <c r="AJF13" s="87"/>
      <c r="AJG13" s="87"/>
      <c r="AJH13" s="87"/>
      <c r="AJI13" s="87"/>
      <c r="AJJ13" s="87"/>
      <c r="AJK13" s="87"/>
      <c r="AJL13" s="87"/>
      <c r="AJM13" s="87"/>
      <c r="AJN13" s="87"/>
      <c r="AJO13" s="87"/>
      <c r="AJP13" s="87"/>
      <c r="AJQ13" s="87"/>
      <c r="AJR13" s="87"/>
      <c r="AJS13" s="87"/>
      <c r="AJT13" s="87"/>
      <c r="AJU13" s="87"/>
      <c r="AJV13" s="87"/>
      <c r="AJW13" s="87"/>
      <c r="AJX13" s="87"/>
      <c r="AJY13" s="87"/>
      <c r="AJZ13" s="87"/>
      <c r="AKA13" s="87"/>
      <c r="AKB13" s="87"/>
      <c r="AKC13" s="87"/>
      <c r="AKD13" s="87"/>
      <c r="AKE13" s="87"/>
      <c r="AKF13" s="87"/>
      <c r="AKG13" s="87"/>
      <c r="AKH13" s="87"/>
      <c r="AKI13" s="87"/>
      <c r="AKJ13" s="87"/>
      <c r="AKK13" s="87"/>
      <c r="AKL13" s="87"/>
      <c r="AKM13" s="87"/>
      <c r="AKN13" s="87"/>
      <c r="AKO13" s="87"/>
      <c r="AKP13" s="87"/>
      <c r="AKQ13" s="87"/>
      <c r="AKR13" s="87"/>
      <c r="AKS13" s="87"/>
      <c r="AKT13" s="87"/>
      <c r="AKU13" s="87"/>
      <c r="AKV13" s="87"/>
      <c r="AKW13" s="87"/>
      <c r="AKX13" s="87"/>
      <c r="AKY13" s="87"/>
      <c r="AKZ13" s="87"/>
      <c r="ALA13" s="87"/>
      <c r="ALB13" s="87"/>
      <c r="ALC13" s="87"/>
      <c r="ALD13" s="87"/>
      <c r="ALE13" s="87"/>
      <c r="ALF13" s="87"/>
      <c r="ALG13" s="87"/>
      <c r="ALH13" s="87"/>
      <c r="ALI13" s="87"/>
      <c r="ALJ13" s="87"/>
      <c r="ALK13" s="87"/>
      <c r="ALL13" s="87"/>
      <c r="ALM13" s="87"/>
      <c r="ALN13" s="87"/>
      <c r="ALO13" s="87"/>
      <c r="ALP13" s="87"/>
      <c r="ALQ13" s="87"/>
      <c r="ALR13" s="87"/>
      <c r="ALS13" s="87"/>
      <c r="ALT13" s="87"/>
      <c r="ALU13" s="87"/>
      <c r="ALV13" s="87"/>
      <c r="ALW13" s="87"/>
      <c r="ALX13" s="87"/>
      <c r="ALY13" s="87"/>
      <c r="ALZ13" s="87"/>
      <c r="AMA13" s="87"/>
      <c r="AMB13" s="87"/>
      <c r="AMC13" s="87"/>
      <c r="AMD13" s="87"/>
      <c r="AME13" s="87"/>
      <c r="AMF13" s="87"/>
      <c r="AMG13" s="87"/>
      <c r="AMH13" s="87"/>
      <c r="AMI13" s="87"/>
      <c r="AMJ13" s="87"/>
      <c r="AMK13" s="87"/>
      <c r="AML13" s="87"/>
      <c r="AMM13" s="87"/>
      <c r="AMN13" s="87"/>
      <c r="AMO13" s="87"/>
      <c r="AMP13" s="87"/>
      <c r="AMQ13" s="87"/>
      <c r="AMR13" s="87"/>
      <c r="AMS13" s="87"/>
      <c r="AMT13" s="87"/>
      <c r="AMU13" s="87"/>
      <c r="AMV13" s="87"/>
      <c r="AMW13" s="87"/>
      <c r="AMX13" s="87"/>
      <c r="AMY13" s="87"/>
      <c r="AMZ13" s="87"/>
      <c r="ANA13" s="87"/>
      <c r="ANB13" s="87"/>
      <c r="ANC13" s="87"/>
      <c r="AND13" s="87"/>
      <c r="ANE13" s="87"/>
      <c r="ANF13" s="87"/>
      <c r="ANG13" s="87"/>
      <c r="ANH13" s="87"/>
      <c r="ANI13" s="87"/>
      <c r="ANJ13" s="87"/>
      <c r="ANK13" s="87"/>
      <c r="ANL13" s="87"/>
      <c r="ANM13" s="87"/>
      <c r="ANN13" s="87"/>
      <c r="ANO13" s="87"/>
      <c r="ANP13" s="87"/>
      <c r="ANQ13" s="87"/>
      <c r="ANR13" s="87"/>
      <c r="ANS13" s="87"/>
      <c r="ANT13" s="87"/>
      <c r="ANU13" s="87"/>
      <c r="ANV13" s="87"/>
      <c r="ANW13" s="87"/>
      <c r="ANX13" s="87"/>
      <c r="ANY13" s="87"/>
      <c r="ANZ13" s="87"/>
      <c r="AOA13" s="87"/>
      <c r="AOB13" s="87"/>
      <c r="AOC13" s="87"/>
      <c r="AOD13" s="87"/>
      <c r="AOE13" s="87"/>
      <c r="AOF13" s="87"/>
      <c r="AOG13" s="87"/>
      <c r="AOH13" s="87"/>
      <c r="AOI13" s="87"/>
      <c r="AOJ13" s="87"/>
      <c r="AOK13" s="87"/>
      <c r="AOL13" s="87"/>
      <c r="AOM13" s="87"/>
      <c r="AON13" s="87"/>
      <c r="AOO13" s="87"/>
      <c r="AOP13" s="87"/>
      <c r="AOQ13" s="87"/>
      <c r="AOR13" s="87"/>
      <c r="AOS13" s="87"/>
      <c r="AOT13" s="87"/>
      <c r="AOU13" s="87"/>
      <c r="AOV13" s="87"/>
      <c r="AOW13" s="87"/>
      <c r="AOX13" s="87"/>
      <c r="AOY13" s="87"/>
      <c r="AOZ13" s="87"/>
      <c r="APA13" s="87"/>
      <c r="APB13" s="87"/>
      <c r="APC13" s="87"/>
      <c r="APD13" s="87"/>
      <c r="APE13" s="87"/>
      <c r="APF13" s="87"/>
      <c r="APG13" s="87"/>
      <c r="APH13" s="87"/>
      <c r="API13" s="87"/>
      <c r="APJ13" s="87"/>
      <c r="APK13" s="87"/>
      <c r="APL13" s="87"/>
      <c r="APM13" s="87"/>
      <c r="APN13" s="87"/>
      <c r="APO13" s="87"/>
      <c r="APP13" s="87"/>
      <c r="APQ13" s="87"/>
      <c r="APR13" s="87"/>
      <c r="APS13" s="87"/>
      <c r="APT13" s="87"/>
      <c r="APU13" s="87"/>
      <c r="APV13" s="87"/>
      <c r="APW13" s="87"/>
      <c r="APX13" s="87"/>
      <c r="APY13" s="87"/>
      <c r="APZ13" s="87"/>
      <c r="AQA13" s="87"/>
      <c r="AQB13" s="87"/>
      <c r="AQC13" s="87"/>
      <c r="AQD13" s="87"/>
      <c r="AQE13" s="87"/>
      <c r="AQF13" s="87"/>
      <c r="AQG13" s="87"/>
      <c r="AQH13" s="87"/>
      <c r="AQI13" s="87"/>
      <c r="AQJ13" s="87"/>
      <c r="AQK13" s="87"/>
      <c r="AQL13" s="87"/>
      <c r="AQM13" s="87"/>
      <c r="AQN13" s="87"/>
      <c r="AQO13" s="87"/>
      <c r="AQP13" s="87"/>
      <c r="AQQ13" s="87"/>
      <c r="AQR13" s="87"/>
      <c r="AQS13" s="87"/>
      <c r="AQT13" s="87"/>
      <c r="AQU13" s="87"/>
      <c r="AQV13" s="87"/>
      <c r="AQW13" s="87"/>
      <c r="AQX13" s="87"/>
      <c r="AQY13" s="87"/>
      <c r="AQZ13" s="87"/>
      <c r="ARA13" s="87"/>
      <c r="ARB13" s="87"/>
      <c r="ARC13" s="87"/>
      <c r="ARD13" s="87"/>
      <c r="ARE13" s="87"/>
      <c r="ARF13" s="87"/>
      <c r="ARG13" s="87"/>
      <c r="ARH13" s="87"/>
      <c r="ARI13" s="87"/>
      <c r="ARJ13" s="87"/>
      <c r="ARK13" s="87"/>
      <c r="ARL13" s="87"/>
      <c r="ARM13" s="87"/>
      <c r="ARN13" s="87"/>
      <c r="ARO13" s="87"/>
      <c r="ARP13" s="87"/>
      <c r="ARQ13" s="87"/>
      <c r="ARR13" s="87"/>
      <c r="ARS13" s="87"/>
      <c r="ART13" s="87"/>
      <c r="ARU13" s="87"/>
      <c r="ARV13" s="87"/>
      <c r="ARW13" s="87"/>
      <c r="ARX13" s="87"/>
      <c r="ARY13" s="87"/>
      <c r="ARZ13" s="87"/>
      <c r="ASA13" s="87"/>
      <c r="ASB13" s="87"/>
      <c r="ASC13" s="87"/>
      <c r="ASD13" s="87"/>
      <c r="ASE13" s="87"/>
      <c r="ASF13" s="87"/>
      <c r="ASG13" s="87"/>
      <c r="ASH13" s="87"/>
      <c r="ASI13" s="87"/>
      <c r="ASJ13" s="87"/>
      <c r="ASK13" s="87"/>
      <c r="ASL13" s="87"/>
      <c r="ASM13" s="87"/>
      <c r="ASN13" s="87"/>
      <c r="ASO13" s="87"/>
      <c r="ASP13" s="87"/>
      <c r="ASQ13" s="87"/>
      <c r="ASR13" s="87"/>
      <c r="ASS13" s="87"/>
      <c r="AST13" s="87"/>
      <c r="ASU13" s="87"/>
      <c r="ASV13" s="87"/>
      <c r="ASW13" s="87"/>
      <c r="ASX13" s="87"/>
      <c r="ASY13" s="87"/>
      <c r="ASZ13" s="87"/>
      <c r="ATA13" s="87"/>
      <c r="ATB13" s="87"/>
      <c r="ATC13" s="87"/>
      <c r="ATD13" s="87"/>
      <c r="ATE13" s="87"/>
      <c r="ATF13" s="87"/>
      <c r="ATG13" s="87"/>
      <c r="ATH13" s="87"/>
      <c r="ATI13" s="87"/>
      <c r="ATJ13" s="87"/>
      <c r="ATK13" s="87"/>
      <c r="ATL13" s="87"/>
      <c r="ATM13" s="87"/>
      <c r="ATN13" s="87"/>
      <c r="ATO13" s="87"/>
      <c r="ATP13" s="87"/>
      <c r="ATQ13" s="87"/>
      <c r="ATR13" s="87"/>
      <c r="ATS13" s="87"/>
      <c r="ATT13" s="87"/>
      <c r="ATU13" s="87"/>
      <c r="ATV13" s="87"/>
      <c r="ATW13" s="87"/>
      <c r="ATX13" s="87"/>
      <c r="ATY13" s="87"/>
      <c r="ATZ13" s="87"/>
      <c r="AUA13" s="87"/>
      <c r="AUB13" s="87"/>
      <c r="AUC13" s="87"/>
      <c r="AUD13" s="87"/>
      <c r="AUE13" s="87"/>
      <c r="AUF13" s="87"/>
      <c r="AUG13" s="87"/>
      <c r="AUH13" s="87"/>
      <c r="AUI13" s="87"/>
      <c r="AUJ13" s="87"/>
      <c r="AUK13" s="87"/>
      <c r="AUL13" s="87"/>
      <c r="AUM13" s="87"/>
      <c r="AUN13" s="87"/>
      <c r="AUO13" s="87"/>
      <c r="AUP13" s="87"/>
      <c r="AUQ13" s="87"/>
      <c r="AUR13" s="87"/>
      <c r="AUS13" s="87"/>
      <c r="AUT13" s="87"/>
      <c r="AUU13" s="87"/>
      <c r="AUV13" s="87"/>
      <c r="AUW13" s="87"/>
      <c r="AUX13" s="87"/>
      <c r="AUY13" s="87"/>
      <c r="AUZ13" s="87"/>
      <c r="AVA13" s="87"/>
      <c r="AVB13" s="87"/>
      <c r="AVC13" s="87"/>
      <c r="AVD13" s="87"/>
      <c r="AVE13" s="87"/>
      <c r="AVF13" s="87"/>
      <c r="AVG13" s="87"/>
      <c r="AVH13" s="87"/>
      <c r="AVI13" s="87"/>
      <c r="AVJ13" s="87"/>
      <c r="AVK13" s="87"/>
      <c r="AVL13" s="87"/>
      <c r="AVM13" s="87"/>
      <c r="AVN13" s="87"/>
      <c r="AVO13" s="87"/>
      <c r="AVP13" s="87"/>
      <c r="AVQ13" s="87"/>
      <c r="AVR13" s="87"/>
      <c r="AVS13" s="87"/>
      <c r="AVT13" s="87"/>
      <c r="AVU13" s="87"/>
      <c r="AVV13" s="87"/>
      <c r="AVW13" s="87"/>
      <c r="AVX13" s="87"/>
      <c r="AVY13" s="87"/>
      <c r="AVZ13" s="87"/>
      <c r="AWA13" s="87"/>
      <c r="AWB13" s="87"/>
      <c r="AWC13" s="87"/>
      <c r="AWD13" s="87"/>
      <c r="AWE13" s="87"/>
      <c r="AWF13" s="87"/>
      <c r="AWG13" s="87"/>
      <c r="AWH13" s="87"/>
      <c r="AWI13" s="87"/>
      <c r="AWJ13" s="87"/>
      <c r="AWK13" s="87"/>
      <c r="AWL13" s="87"/>
      <c r="AWM13" s="87"/>
      <c r="AWN13" s="87"/>
      <c r="AWO13" s="87"/>
      <c r="AWP13" s="87"/>
      <c r="AWQ13" s="87"/>
      <c r="AWR13" s="87"/>
      <c r="AWS13" s="87"/>
      <c r="AWT13" s="87"/>
      <c r="AWU13" s="87"/>
      <c r="AWV13" s="87"/>
      <c r="AWW13" s="87"/>
      <c r="AWX13" s="87"/>
      <c r="AWY13" s="87"/>
      <c r="AWZ13" s="87"/>
      <c r="AXA13" s="87"/>
      <c r="AXB13" s="87"/>
      <c r="AXC13" s="87"/>
      <c r="AXD13" s="87"/>
      <c r="AXE13" s="87"/>
      <c r="AXF13" s="87"/>
      <c r="AXG13" s="87"/>
      <c r="AXH13" s="87"/>
      <c r="AXI13" s="87"/>
      <c r="AXJ13" s="87"/>
      <c r="AXK13" s="87"/>
      <c r="AXL13" s="87"/>
      <c r="AXM13" s="87"/>
      <c r="AXN13" s="87"/>
      <c r="AXO13" s="87"/>
      <c r="AXP13" s="87"/>
      <c r="AXQ13" s="87"/>
      <c r="AXR13" s="87"/>
      <c r="AXS13" s="87"/>
      <c r="AXT13" s="87"/>
      <c r="AXU13" s="87"/>
      <c r="AXV13" s="87"/>
      <c r="AXW13" s="87"/>
      <c r="AXX13" s="87"/>
      <c r="AXY13" s="87"/>
      <c r="AXZ13" s="87"/>
      <c r="AYA13" s="87"/>
      <c r="AYB13" s="87"/>
      <c r="AYC13" s="87"/>
      <c r="AYD13" s="87"/>
      <c r="AYE13" s="87"/>
      <c r="AYF13" s="87"/>
      <c r="AYG13" s="87"/>
      <c r="AYH13" s="87"/>
      <c r="AYI13" s="87"/>
      <c r="AYJ13" s="87"/>
      <c r="AYK13" s="87"/>
      <c r="AYL13" s="87"/>
      <c r="AYM13" s="87"/>
      <c r="AYN13" s="87"/>
      <c r="AYO13" s="87"/>
      <c r="AYP13" s="87"/>
      <c r="AYQ13" s="87"/>
      <c r="AYR13" s="87"/>
      <c r="AYS13" s="87"/>
      <c r="AYT13" s="87"/>
      <c r="AYU13" s="87"/>
      <c r="AYV13" s="87"/>
      <c r="AYW13" s="87"/>
      <c r="AYX13" s="87"/>
      <c r="AYY13" s="87"/>
      <c r="AYZ13" s="87"/>
      <c r="AZA13" s="87"/>
      <c r="AZB13" s="87"/>
      <c r="AZC13" s="87"/>
      <c r="AZD13" s="87"/>
      <c r="AZE13" s="87"/>
      <c r="AZF13" s="87"/>
      <c r="AZG13" s="87"/>
      <c r="AZH13" s="87"/>
      <c r="AZI13" s="87"/>
      <c r="AZJ13" s="87"/>
      <c r="AZK13" s="87"/>
      <c r="AZL13" s="87"/>
      <c r="AZM13" s="87"/>
      <c r="AZN13" s="87"/>
      <c r="AZO13" s="87"/>
      <c r="AZP13" s="87"/>
      <c r="AZQ13" s="87"/>
      <c r="AZR13" s="87"/>
      <c r="AZS13" s="87"/>
      <c r="AZT13" s="87"/>
      <c r="AZU13" s="87"/>
      <c r="AZV13" s="87"/>
      <c r="AZW13" s="87"/>
      <c r="AZX13" s="87"/>
      <c r="AZY13" s="87"/>
      <c r="AZZ13" s="87"/>
      <c r="BAA13" s="87"/>
      <c r="BAB13" s="87"/>
      <c r="BAC13" s="87"/>
      <c r="BAD13" s="87"/>
      <c r="BAE13" s="87"/>
      <c r="BAF13" s="87"/>
      <c r="BAG13" s="87"/>
      <c r="BAH13" s="87"/>
      <c r="BAI13" s="87"/>
      <c r="BAJ13" s="87"/>
      <c r="BAK13" s="87"/>
      <c r="BAL13" s="87"/>
      <c r="BAM13" s="87"/>
      <c r="BAN13" s="87"/>
      <c r="BAO13" s="87"/>
      <c r="BAP13" s="87"/>
      <c r="BAQ13" s="87"/>
      <c r="BAR13" s="87"/>
      <c r="BAS13" s="87"/>
      <c r="BAT13" s="87"/>
      <c r="BAU13" s="87"/>
      <c r="BAV13" s="87"/>
      <c r="BAW13" s="87"/>
      <c r="BAX13" s="87"/>
      <c r="BAY13" s="87"/>
      <c r="BAZ13" s="87"/>
      <c r="BBA13" s="87"/>
      <c r="BBB13" s="87"/>
      <c r="BBC13" s="87"/>
      <c r="BBD13" s="87"/>
      <c r="BBE13" s="87"/>
      <c r="BBF13" s="87"/>
      <c r="BBG13" s="87"/>
      <c r="BBH13" s="87"/>
      <c r="BBI13" s="87"/>
      <c r="BBJ13" s="87"/>
      <c r="BBK13" s="87"/>
      <c r="BBL13" s="87"/>
      <c r="BBM13" s="87"/>
      <c r="BBN13" s="87"/>
      <c r="BBO13" s="87"/>
      <c r="BBP13" s="87"/>
      <c r="BBQ13" s="87"/>
      <c r="BBR13" s="87"/>
      <c r="BBS13" s="87"/>
      <c r="BBT13" s="87"/>
      <c r="BBU13" s="87"/>
      <c r="BBV13" s="87"/>
      <c r="BBW13" s="87"/>
      <c r="BBX13" s="87"/>
      <c r="BBY13" s="87"/>
      <c r="BBZ13" s="87"/>
      <c r="BCA13" s="87"/>
      <c r="BCB13" s="87"/>
      <c r="BCC13" s="87"/>
      <c r="BCD13" s="87"/>
      <c r="BCE13" s="87"/>
      <c r="BCF13" s="87"/>
      <c r="BCG13" s="87"/>
      <c r="BCH13" s="87"/>
      <c r="BCI13" s="87"/>
      <c r="BCJ13" s="87"/>
      <c r="BCK13" s="87"/>
      <c r="BCL13" s="87"/>
      <c r="BCM13" s="87"/>
      <c r="BCN13" s="87"/>
      <c r="BCO13" s="87"/>
      <c r="BCP13" s="87"/>
      <c r="BCQ13" s="87"/>
      <c r="BCR13" s="87"/>
      <c r="BCS13" s="87"/>
      <c r="BCT13" s="87"/>
      <c r="BCU13" s="87"/>
      <c r="BCV13" s="87"/>
      <c r="BCW13" s="87"/>
      <c r="BCX13" s="87"/>
      <c r="BCY13" s="87"/>
      <c r="BCZ13" s="87"/>
      <c r="BDA13" s="87"/>
      <c r="BDB13" s="87"/>
      <c r="BDC13" s="87"/>
      <c r="BDD13" s="87"/>
      <c r="BDE13" s="87"/>
      <c r="BDF13" s="87"/>
      <c r="BDG13" s="87"/>
      <c r="BDH13" s="87"/>
      <c r="BDI13" s="87"/>
      <c r="BDJ13" s="87"/>
      <c r="BDK13" s="87"/>
      <c r="BDL13" s="87"/>
      <c r="BDM13" s="87"/>
      <c r="BDN13" s="87"/>
      <c r="BDO13" s="87"/>
      <c r="BDP13" s="87"/>
      <c r="BDQ13" s="87"/>
      <c r="BDR13" s="87"/>
      <c r="BDS13" s="87"/>
      <c r="BDT13" s="87"/>
      <c r="BDU13" s="87"/>
      <c r="BDV13" s="87"/>
      <c r="BDW13" s="87"/>
      <c r="BDX13" s="87"/>
      <c r="BDY13" s="87"/>
      <c r="BDZ13" s="87"/>
      <c r="BEA13" s="87"/>
      <c r="BEB13" s="87"/>
      <c r="BEC13" s="87"/>
      <c r="BED13" s="87"/>
      <c r="BEE13" s="87"/>
      <c r="BEF13" s="87"/>
      <c r="BEG13" s="87"/>
      <c r="BEH13" s="87"/>
      <c r="BEI13" s="87"/>
      <c r="BEJ13" s="87"/>
      <c r="BEK13" s="87"/>
      <c r="BEL13" s="87"/>
      <c r="BEM13" s="87"/>
      <c r="BEN13" s="87"/>
      <c r="BEO13" s="87"/>
      <c r="BEP13" s="87"/>
      <c r="BEQ13" s="87"/>
      <c r="BER13" s="87"/>
      <c r="BES13" s="87"/>
      <c r="BET13" s="87"/>
      <c r="BEU13" s="87"/>
      <c r="BEV13" s="87"/>
      <c r="BEW13" s="87"/>
      <c r="BEX13" s="87"/>
      <c r="BEY13" s="87"/>
      <c r="BEZ13" s="87"/>
      <c r="BFA13" s="87"/>
      <c r="BFB13" s="87"/>
      <c r="BFC13" s="87"/>
      <c r="BFD13" s="87"/>
      <c r="BFE13" s="87"/>
      <c r="BFF13" s="87"/>
      <c r="BFG13" s="87"/>
      <c r="BFH13" s="87"/>
      <c r="BFI13" s="87"/>
      <c r="BFJ13" s="87"/>
      <c r="BFK13" s="87"/>
      <c r="BFL13" s="87"/>
      <c r="BFM13" s="87"/>
      <c r="BFN13" s="87"/>
      <c r="BFO13" s="87"/>
      <c r="BFP13" s="87"/>
      <c r="BFQ13" s="87"/>
      <c r="BFR13" s="87"/>
      <c r="BFS13" s="87"/>
      <c r="BFT13" s="87"/>
      <c r="BFU13" s="87"/>
      <c r="BFV13" s="87"/>
      <c r="BFW13" s="87"/>
      <c r="BFX13" s="87"/>
      <c r="BFY13" s="87"/>
      <c r="BFZ13" s="87"/>
      <c r="BGA13" s="87"/>
      <c r="BGB13" s="87"/>
      <c r="BGC13" s="87"/>
      <c r="BGD13" s="87"/>
      <c r="BGE13" s="87"/>
      <c r="BGF13" s="87"/>
      <c r="BGG13" s="87"/>
      <c r="BGH13" s="87"/>
      <c r="BGI13" s="87"/>
      <c r="BGJ13" s="87"/>
      <c r="BGK13" s="87"/>
      <c r="BGL13" s="87"/>
      <c r="BGM13" s="87"/>
      <c r="BGN13" s="87"/>
      <c r="BGO13" s="87"/>
      <c r="BGP13" s="87"/>
      <c r="BGQ13" s="87"/>
      <c r="BGR13" s="87"/>
      <c r="BGS13" s="87"/>
      <c r="BGT13" s="87"/>
      <c r="BGU13" s="87"/>
      <c r="BGV13" s="87"/>
      <c r="BGW13" s="87"/>
      <c r="BGX13" s="87"/>
      <c r="BGY13" s="87"/>
      <c r="BGZ13" s="87"/>
      <c r="BHA13" s="87"/>
      <c r="BHB13" s="87"/>
      <c r="BHC13" s="87"/>
      <c r="BHD13" s="87"/>
      <c r="BHE13" s="87"/>
      <c r="BHF13" s="87"/>
      <c r="BHG13" s="87"/>
      <c r="BHH13" s="87"/>
      <c r="BHI13" s="87"/>
      <c r="BHJ13" s="87"/>
      <c r="BHK13" s="87"/>
      <c r="BHL13" s="87"/>
      <c r="BHM13" s="87"/>
      <c r="BHN13" s="87"/>
      <c r="BHO13" s="87"/>
      <c r="BHP13" s="87"/>
      <c r="BHQ13" s="87"/>
      <c r="BHR13" s="87"/>
      <c r="BHS13" s="87"/>
      <c r="BHT13" s="87"/>
      <c r="BHU13" s="87"/>
      <c r="BHV13" s="87"/>
      <c r="BHW13" s="87"/>
      <c r="BHX13" s="87"/>
      <c r="BHY13" s="87"/>
      <c r="BHZ13" s="87"/>
      <c r="BIA13" s="87"/>
      <c r="BIB13" s="87"/>
      <c r="BIC13" s="87"/>
      <c r="BID13" s="87"/>
      <c r="BIE13" s="87"/>
      <c r="BIF13" s="87"/>
      <c r="BIG13" s="87"/>
      <c r="BIH13" s="87"/>
      <c r="BII13" s="87"/>
      <c r="BIJ13" s="87"/>
      <c r="BIK13" s="87"/>
      <c r="BIL13" s="87"/>
      <c r="BIM13" s="87"/>
      <c r="BIN13" s="87"/>
      <c r="BIO13" s="87"/>
      <c r="BIP13" s="87"/>
      <c r="BIQ13" s="87"/>
      <c r="BIR13" s="87"/>
      <c r="BIS13" s="87"/>
      <c r="BIT13" s="87"/>
      <c r="BIU13" s="87"/>
      <c r="BIV13" s="87"/>
      <c r="BIW13" s="87"/>
      <c r="BIX13" s="87"/>
      <c r="BIY13" s="87"/>
      <c r="BIZ13" s="87"/>
      <c r="BJA13" s="87"/>
      <c r="BJB13" s="87"/>
      <c r="BJC13" s="87"/>
      <c r="BJD13" s="87"/>
      <c r="BJE13" s="87"/>
      <c r="BJF13" s="87"/>
      <c r="BJG13" s="87"/>
      <c r="BJH13" s="87"/>
      <c r="BJI13" s="87"/>
      <c r="BJJ13" s="87"/>
      <c r="BJK13" s="87"/>
      <c r="BJL13" s="87"/>
      <c r="BJM13" s="87"/>
      <c r="BJN13" s="87"/>
      <c r="BJO13" s="87"/>
      <c r="BJP13" s="87"/>
      <c r="BJQ13" s="87"/>
      <c r="BJR13" s="87"/>
      <c r="BJS13" s="87"/>
      <c r="BJT13" s="87"/>
      <c r="BJU13" s="87"/>
      <c r="BJV13" s="87"/>
      <c r="BJW13" s="87"/>
      <c r="BJX13" s="87"/>
      <c r="BJY13" s="87"/>
      <c r="BJZ13" s="87"/>
      <c r="BKA13" s="87"/>
      <c r="BKB13" s="87"/>
      <c r="BKC13" s="87"/>
      <c r="BKD13" s="87"/>
      <c r="BKE13" s="87"/>
      <c r="BKF13" s="87"/>
      <c r="BKG13" s="87"/>
      <c r="BKH13" s="87"/>
      <c r="BKI13" s="87"/>
      <c r="BKJ13" s="87"/>
      <c r="BKK13" s="87"/>
      <c r="BKL13" s="87"/>
      <c r="BKM13" s="87"/>
      <c r="BKN13" s="87"/>
      <c r="BKO13" s="87"/>
      <c r="BKP13" s="87"/>
      <c r="BKQ13" s="87"/>
      <c r="BKR13" s="87"/>
      <c r="BKS13" s="87"/>
      <c r="BKT13" s="87"/>
      <c r="BKU13" s="87"/>
      <c r="BKV13" s="87"/>
      <c r="BKW13" s="87"/>
      <c r="BKX13" s="87"/>
      <c r="BKY13" s="87"/>
      <c r="BKZ13" s="87"/>
      <c r="BLA13" s="87"/>
      <c r="BLB13" s="87"/>
      <c r="BLC13" s="87"/>
      <c r="BLD13" s="87"/>
      <c r="BLE13" s="87"/>
      <c r="BLF13" s="87"/>
      <c r="BLG13" s="87"/>
      <c r="BLH13" s="87"/>
      <c r="BLI13" s="87"/>
      <c r="BLJ13" s="87"/>
      <c r="BLK13" s="87"/>
      <c r="BLL13" s="87"/>
      <c r="BLM13" s="87"/>
      <c r="BLN13" s="87"/>
      <c r="BLO13" s="87"/>
      <c r="BLP13" s="87"/>
      <c r="BLQ13" s="87"/>
      <c r="BLR13" s="87"/>
      <c r="BLS13" s="87"/>
      <c r="BLT13" s="87"/>
      <c r="BLU13" s="87"/>
      <c r="BLV13" s="87"/>
      <c r="BLW13" s="87"/>
      <c r="BLX13" s="87"/>
      <c r="BLY13" s="87"/>
      <c r="BLZ13" s="87"/>
      <c r="BMA13" s="87"/>
      <c r="BMB13" s="87"/>
      <c r="BMC13" s="87"/>
      <c r="BMD13" s="87"/>
      <c r="BME13" s="87"/>
      <c r="BMF13" s="87"/>
      <c r="BMG13" s="87"/>
      <c r="BMH13" s="87"/>
      <c r="BMI13" s="87"/>
      <c r="BMJ13" s="87"/>
      <c r="BMK13" s="87"/>
      <c r="BML13" s="87"/>
      <c r="BMM13" s="87"/>
      <c r="BMN13" s="87"/>
      <c r="BMO13" s="87"/>
      <c r="BMP13" s="87"/>
      <c r="BMQ13" s="87"/>
      <c r="BMR13" s="87"/>
      <c r="BMS13" s="87"/>
      <c r="BMT13" s="87"/>
      <c r="BMU13" s="87"/>
      <c r="BMV13" s="87"/>
      <c r="BMW13" s="87"/>
      <c r="BMX13" s="87"/>
      <c r="BMY13" s="87"/>
      <c r="BMZ13" s="87"/>
      <c r="BNA13" s="87"/>
      <c r="BNB13" s="87"/>
      <c r="BNC13" s="87"/>
      <c r="BND13" s="87"/>
      <c r="BNE13" s="87"/>
      <c r="BNF13" s="87"/>
      <c r="BNG13" s="87"/>
      <c r="BNH13" s="87"/>
      <c r="BNI13" s="87"/>
      <c r="BNJ13" s="87"/>
      <c r="BNK13" s="87"/>
      <c r="BNL13" s="87"/>
      <c r="BNM13" s="87"/>
      <c r="BNN13" s="87"/>
      <c r="BNO13" s="87"/>
      <c r="BNP13" s="87"/>
      <c r="BNQ13" s="87"/>
      <c r="BNR13" s="87"/>
      <c r="BNS13" s="87"/>
      <c r="BNT13" s="87"/>
      <c r="BNU13" s="87"/>
      <c r="BNV13" s="87"/>
      <c r="BNW13" s="87"/>
      <c r="BNX13" s="87"/>
      <c r="BNY13" s="87"/>
      <c r="BNZ13" s="87"/>
      <c r="BOA13" s="87"/>
      <c r="BOB13" s="87"/>
      <c r="BOC13" s="87"/>
      <c r="BOD13" s="87"/>
      <c r="BOE13" s="87"/>
      <c r="BOF13" s="87"/>
      <c r="BOG13" s="87"/>
      <c r="BOH13" s="87"/>
      <c r="BOI13" s="87"/>
      <c r="BOJ13" s="87"/>
      <c r="BOK13" s="87"/>
      <c r="BOL13" s="87"/>
      <c r="BOM13" s="87"/>
      <c r="BON13" s="87"/>
      <c r="BOO13" s="87"/>
      <c r="BOP13" s="87"/>
      <c r="BOQ13" s="87"/>
      <c r="BOR13" s="87"/>
      <c r="BOS13" s="87"/>
      <c r="BOT13" s="87"/>
      <c r="BOU13" s="87"/>
      <c r="BOV13" s="87"/>
      <c r="BOW13" s="87"/>
      <c r="BOX13" s="87"/>
      <c r="BOY13" s="87"/>
      <c r="BOZ13" s="87"/>
      <c r="BPA13" s="87"/>
      <c r="BPB13" s="87"/>
      <c r="BPC13" s="87"/>
      <c r="BPD13" s="87"/>
      <c r="BPE13" s="87"/>
      <c r="BPF13" s="87"/>
      <c r="BPG13" s="87"/>
      <c r="BPH13" s="87"/>
      <c r="BPI13" s="87"/>
      <c r="BPJ13" s="87"/>
      <c r="BPK13" s="87"/>
      <c r="BPL13" s="87"/>
      <c r="BPM13" s="87"/>
      <c r="BPN13" s="87"/>
      <c r="BPO13" s="87"/>
      <c r="BPP13" s="87"/>
      <c r="BPQ13" s="87"/>
      <c r="BPR13" s="87"/>
      <c r="BPS13" s="87"/>
      <c r="BPT13" s="87"/>
      <c r="BPU13" s="87"/>
      <c r="BPV13" s="87"/>
      <c r="BPW13" s="87"/>
      <c r="BPX13" s="87"/>
      <c r="BPY13" s="87"/>
      <c r="BPZ13" s="87"/>
      <c r="BQA13" s="87"/>
      <c r="BQB13" s="87"/>
      <c r="BQC13" s="87"/>
      <c r="BQD13" s="87"/>
      <c r="BQE13" s="87"/>
      <c r="BQF13" s="87"/>
      <c r="BQG13" s="87"/>
      <c r="BQH13" s="87"/>
      <c r="BQI13" s="87"/>
      <c r="BQJ13" s="87"/>
      <c r="BQK13" s="87"/>
      <c r="BQL13" s="87"/>
      <c r="BQM13" s="87"/>
      <c r="BQN13" s="87"/>
      <c r="BQO13" s="87"/>
      <c r="BQP13" s="87"/>
      <c r="BQQ13" s="87"/>
      <c r="BQR13" s="87"/>
      <c r="BQS13" s="87"/>
      <c r="BQT13" s="87"/>
      <c r="BQU13" s="87"/>
      <c r="BQV13" s="87"/>
      <c r="BQW13" s="87"/>
      <c r="BQX13" s="87"/>
      <c r="BQY13" s="87"/>
      <c r="BQZ13" s="87"/>
      <c r="BRA13" s="87"/>
      <c r="BRB13" s="87"/>
      <c r="BRC13" s="87"/>
      <c r="BRD13" s="87"/>
      <c r="BRE13" s="87"/>
      <c r="BRF13" s="87"/>
      <c r="BRG13" s="87"/>
      <c r="BRH13" s="87"/>
      <c r="BRI13" s="87"/>
      <c r="BRJ13" s="87"/>
      <c r="BRK13" s="87"/>
      <c r="BRL13" s="87"/>
      <c r="BRM13" s="87"/>
      <c r="BRN13" s="87"/>
      <c r="BRO13" s="87"/>
      <c r="BRP13" s="87"/>
      <c r="BRQ13" s="87"/>
      <c r="BRR13" s="87"/>
      <c r="BRS13" s="87"/>
      <c r="BRT13" s="87"/>
      <c r="BRU13" s="87"/>
      <c r="BRV13" s="87"/>
      <c r="BRW13" s="87"/>
      <c r="BRX13" s="87"/>
      <c r="BRY13" s="87"/>
      <c r="BRZ13" s="87"/>
      <c r="BSA13" s="87"/>
      <c r="BSB13" s="87"/>
      <c r="BSC13" s="87"/>
      <c r="BSD13" s="87"/>
      <c r="BSE13" s="87"/>
      <c r="BSF13" s="87"/>
      <c r="BSG13" s="87"/>
      <c r="BSH13" s="87"/>
      <c r="BSI13" s="87"/>
      <c r="BSJ13" s="87"/>
      <c r="BSK13" s="87"/>
      <c r="BSL13" s="87"/>
      <c r="BSM13" s="87"/>
      <c r="BSN13" s="87"/>
      <c r="BSO13" s="87"/>
      <c r="BSP13" s="87"/>
      <c r="BSQ13" s="87"/>
      <c r="BSR13" s="87"/>
      <c r="BSS13" s="87"/>
      <c r="BST13" s="87"/>
      <c r="BSU13" s="87"/>
      <c r="BSV13" s="87"/>
      <c r="BSW13" s="87"/>
      <c r="BSX13" s="87"/>
      <c r="BSY13" s="87"/>
      <c r="BSZ13" s="87"/>
      <c r="BTA13" s="87"/>
      <c r="BTB13" s="87"/>
      <c r="BTC13" s="87"/>
      <c r="BTD13" s="87"/>
      <c r="BTE13" s="87"/>
      <c r="BTF13" s="87"/>
      <c r="BTG13" s="87"/>
      <c r="BTH13" s="87"/>
      <c r="BTI13" s="87"/>
      <c r="BTJ13" s="87"/>
      <c r="BTK13" s="87"/>
      <c r="BTL13" s="87"/>
      <c r="BTM13" s="87"/>
      <c r="BTN13" s="87"/>
      <c r="BTO13" s="87"/>
      <c r="BTP13" s="87"/>
      <c r="BTQ13" s="87"/>
      <c r="BTR13" s="87"/>
      <c r="BTS13" s="87"/>
      <c r="BTT13" s="87"/>
      <c r="BTU13" s="87"/>
      <c r="BTV13" s="87"/>
      <c r="BTW13" s="87"/>
      <c r="BTX13" s="87"/>
      <c r="BTY13" s="87"/>
      <c r="BTZ13" s="87"/>
      <c r="BUA13" s="87"/>
      <c r="BUB13" s="87"/>
      <c r="BUC13" s="87"/>
      <c r="BUD13" s="87"/>
      <c r="BUE13" s="87"/>
      <c r="BUF13" s="87"/>
      <c r="BUG13" s="87"/>
      <c r="BUH13" s="87"/>
      <c r="BUI13" s="87"/>
      <c r="BUJ13" s="87"/>
      <c r="BUK13" s="87"/>
      <c r="BUL13" s="87"/>
      <c r="BUM13" s="87"/>
      <c r="BUN13" s="87"/>
      <c r="BUO13" s="87"/>
      <c r="BUP13" s="87"/>
      <c r="BUQ13" s="87"/>
      <c r="BUR13" s="87"/>
      <c r="BUS13" s="87"/>
      <c r="BUT13" s="87"/>
      <c r="BUU13" s="87"/>
      <c r="BUV13" s="87"/>
      <c r="BUW13" s="87"/>
      <c r="BUX13" s="87"/>
      <c r="BUY13" s="87"/>
      <c r="BUZ13" s="87"/>
      <c r="BVA13" s="87"/>
      <c r="BVB13" s="87"/>
      <c r="BVC13" s="87"/>
      <c r="BVD13" s="87"/>
      <c r="BVE13" s="87"/>
      <c r="BVF13" s="87"/>
      <c r="BVG13" s="87"/>
      <c r="BVH13" s="87"/>
      <c r="BVI13" s="87"/>
      <c r="BVJ13" s="87"/>
      <c r="BVK13" s="87"/>
      <c r="BVL13" s="87"/>
      <c r="BVM13" s="87"/>
      <c r="BVN13" s="87"/>
      <c r="BVO13" s="87"/>
      <c r="BVP13" s="87"/>
      <c r="BVQ13" s="87"/>
      <c r="BVR13" s="87"/>
      <c r="BVS13" s="87"/>
      <c r="BVT13" s="87"/>
      <c r="BVU13" s="87"/>
      <c r="BVV13" s="87"/>
      <c r="BVW13" s="87"/>
      <c r="BVX13" s="87"/>
      <c r="BVY13" s="87"/>
      <c r="BVZ13" s="87"/>
      <c r="BWA13" s="87"/>
      <c r="BWB13" s="87"/>
      <c r="BWC13" s="87"/>
      <c r="BWD13" s="87"/>
      <c r="BWE13" s="87"/>
      <c r="BWF13" s="87"/>
      <c r="BWG13" s="87"/>
      <c r="BWH13" s="87"/>
      <c r="BWI13" s="87"/>
      <c r="BWJ13" s="87"/>
      <c r="BWK13" s="87"/>
      <c r="BWL13" s="87"/>
      <c r="BWM13" s="87"/>
      <c r="BWN13" s="87"/>
      <c r="BWO13" s="87"/>
      <c r="BWP13" s="87"/>
      <c r="BWQ13" s="87"/>
      <c r="BWR13" s="87"/>
      <c r="BWS13" s="87"/>
      <c r="BWT13" s="87"/>
      <c r="BWU13" s="87"/>
      <c r="BWV13" s="87"/>
      <c r="BWW13" s="87"/>
      <c r="BWX13" s="87"/>
      <c r="BWY13" s="87"/>
      <c r="BWZ13" s="87"/>
      <c r="BXA13" s="87"/>
      <c r="BXB13" s="87"/>
      <c r="BXC13" s="87"/>
      <c r="BXD13" s="87"/>
      <c r="BXE13" s="87"/>
      <c r="BXF13" s="87"/>
      <c r="BXG13" s="87"/>
      <c r="BXH13" s="87"/>
      <c r="BXI13" s="87"/>
      <c r="BXJ13" s="87"/>
      <c r="BXK13" s="87"/>
      <c r="BXL13" s="87"/>
      <c r="BXM13" s="87"/>
      <c r="BXN13" s="87"/>
      <c r="BXO13" s="87"/>
      <c r="BXP13" s="87"/>
      <c r="BXQ13" s="87"/>
      <c r="BXR13" s="87"/>
      <c r="BXS13" s="87"/>
      <c r="BXT13" s="87"/>
      <c r="BXU13" s="87"/>
      <c r="BXV13" s="87"/>
      <c r="BXW13" s="87"/>
      <c r="BXX13" s="87"/>
      <c r="BXY13" s="87"/>
      <c r="BXZ13" s="87"/>
      <c r="BYA13" s="87"/>
      <c r="BYB13" s="87"/>
      <c r="BYC13" s="87"/>
      <c r="BYD13" s="87"/>
      <c r="BYE13" s="87"/>
      <c r="BYF13" s="87"/>
      <c r="BYG13" s="87"/>
      <c r="BYH13" s="87"/>
      <c r="BYI13" s="87"/>
      <c r="BYJ13" s="87"/>
      <c r="BYK13" s="87"/>
      <c r="BYL13" s="87"/>
      <c r="BYM13" s="87"/>
      <c r="BYN13" s="87"/>
      <c r="BYO13" s="87"/>
      <c r="BYP13" s="87"/>
      <c r="BYQ13" s="87"/>
      <c r="BYR13" s="87"/>
      <c r="BYS13" s="87"/>
      <c r="BYT13" s="87"/>
      <c r="BYU13" s="87"/>
      <c r="BYV13" s="87"/>
      <c r="BYW13" s="87"/>
      <c r="BYX13" s="87"/>
      <c r="BYY13" s="87"/>
      <c r="BYZ13" s="87"/>
      <c r="BZA13" s="87"/>
      <c r="BZB13" s="87"/>
      <c r="BZC13" s="87"/>
      <c r="BZD13" s="87"/>
      <c r="BZE13" s="87"/>
      <c r="BZF13" s="87"/>
      <c r="BZG13" s="87"/>
      <c r="BZH13" s="87"/>
      <c r="BZI13" s="87"/>
      <c r="BZJ13" s="87"/>
      <c r="BZK13" s="87"/>
      <c r="BZL13" s="87"/>
      <c r="BZM13" s="87"/>
      <c r="BZN13" s="87"/>
      <c r="BZO13" s="87"/>
      <c r="BZP13" s="87"/>
      <c r="BZQ13" s="87"/>
      <c r="BZR13" s="87"/>
      <c r="BZS13" s="87"/>
      <c r="BZT13" s="87"/>
      <c r="BZU13" s="87"/>
      <c r="BZV13" s="87"/>
      <c r="BZW13" s="87"/>
      <c r="BZX13" s="87"/>
      <c r="BZY13" s="87"/>
      <c r="BZZ13" s="87"/>
      <c r="CAA13" s="87"/>
      <c r="CAB13" s="87"/>
      <c r="CAC13" s="87"/>
      <c r="CAD13" s="87"/>
      <c r="CAE13" s="87"/>
      <c r="CAF13" s="87"/>
      <c r="CAG13" s="87"/>
      <c r="CAH13" s="87"/>
      <c r="CAI13" s="87"/>
      <c r="CAJ13" s="87"/>
      <c r="CAK13" s="87"/>
      <c r="CAL13" s="87"/>
      <c r="CAM13" s="87"/>
      <c r="CAN13" s="87"/>
      <c r="CAO13" s="87"/>
      <c r="CAP13" s="87"/>
      <c r="CAQ13" s="87"/>
      <c r="CAR13" s="87"/>
      <c r="CAS13" s="87"/>
      <c r="CAT13" s="87"/>
      <c r="CAU13" s="87"/>
      <c r="CAV13" s="87"/>
      <c r="CAW13" s="87"/>
      <c r="CAX13" s="87"/>
      <c r="CAY13" s="87"/>
      <c r="CAZ13" s="87"/>
      <c r="CBA13" s="87"/>
      <c r="CBB13" s="87"/>
      <c r="CBC13" s="87"/>
      <c r="CBD13" s="87"/>
      <c r="CBE13" s="87"/>
      <c r="CBF13" s="87"/>
      <c r="CBG13" s="87"/>
      <c r="CBH13" s="87"/>
      <c r="CBI13" s="87"/>
      <c r="CBJ13" s="87"/>
      <c r="CBK13" s="87"/>
      <c r="CBL13" s="87"/>
      <c r="CBM13" s="87"/>
      <c r="CBN13" s="87"/>
      <c r="CBO13" s="87"/>
      <c r="CBP13" s="87"/>
      <c r="CBQ13" s="87"/>
      <c r="CBR13" s="87"/>
      <c r="CBS13" s="87"/>
      <c r="CBT13" s="87"/>
      <c r="CBU13" s="87"/>
      <c r="CBV13" s="87"/>
      <c r="CBW13" s="87"/>
      <c r="CBX13" s="87"/>
      <c r="CBY13" s="87"/>
      <c r="CBZ13" s="87"/>
      <c r="CCA13" s="87"/>
      <c r="CCB13" s="87"/>
      <c r="CCC13" s="87"/>
      <c r="CCD13" s="87"/>
      <c r="CCE13" s="87"/>
      <c r="CCF13" s="87"/>
      <c r="CCG13" s="87"/>
      <c r="CCH13" s="87"/>
      <c r="CCI13" s="87"/>
      <c r="CCJ13" s="87"/>
      <c r="CCK13" s="87"/>
      <c r="CCL13" s="87"/>
      <c r="CCM13" s="87"/>
      <c r="CCN13" s="87"/>
      <c r="CCO13" s="87"/>
      <c r="CCP13" s="87"/>
      <c r="CCQ13" s="87"/>
      <c r="CCR13" s="87"/>
      <c r="CCS13" s="87"/>
      <c r="CCT13" s="87"/>
      <c r="CCU13" s="87"/>
      <c r="CCV13" s="87"/>
      <c r="CCW13" s="87"/>
      <c r="CCX13" s="87"/>
      <c r="CCY13" s="87"/>
      <c r="CCZ13" s="87"/>
      <c r="CDA13" s="87"/>
      <c r="CDB13" s="87"/>
      <c r="CDC13" s="87"/>
      <c r="CDD13" s="87"/>
      <c r="CDE13" s="87"/>
      <c r="CDF13" s="87"/>
      <c r="CDG13" s="87"/>
      <c r="CDH13" s="87"/>
      <c r="CDI13" s="87"/>
      <c r="CDJ13" s="87"/>
      <c r="CDK13" s="87"/>
      <c r="CDL13" s="87"/>
      <c r="CDM13" s="87"/>
      <c r="CDN13" s="87"/>
      <c r="CDO13" s="87"/>
      <c r="CDP13" s="87"/>
      <c r="CDQ13" s="87"/>
      <c r="CDR13" s="87"/>
      <c r="CDS13" s="87"/>
      <c r="CDT13" s="87"/>
      <c r="CDU13" s="87"/>
      <c r="CDV13" s="87"/>
      <c r="CDW13" s="87"/>
      <c r="CDX13" s="87"/>
      <c r="CDY13" s="87"/>
      <c r="CDZ13" s="87"/>
      <c r="CEA13" s="87"/>
      <c r="CEB13" s="87"/>
      <c r="CEC13" s="87"/>
      <c r="CED13" s="87"/>
      <c r="CEE13" s="87"/>
      <c r="CEF13" s="87"/>
      <c r="CEG13" s="87"/>
      <c r="CEH13" s="87"/>
      <c r="CEI13" s="87"/>
      <c r="CEJ13" s="87"/>
      <c r="CEK13" s="87"/>
      <c r="CEL13" s="87"/>
      <c r="CEM13" s="87"/>
      <c r="CEN13" s="87"/>
      <c r="CEO13" s="87"/>
      <c r="CEP13" s="87"/>
      <c r="CEQ13" s="87"/>
      <c r="CER13" s="87"/>
      <c r="CES13" s="87"/>
      <c r="CET13" s="87"/>
      <c r="CEU13" s="87"/>
      <c r="CEV13" s="87"/>
      <c r="CEW13" s="87"/>
      <c r="CEX13" s="87"/>
      <c r="CEY13" s="87"/>
      <c r="CEZ13" s="87"/>
      <c r="CFA13" s="87"/>
      <c r="CFB13" s="87"/>
      <c r="CFC13" s="87"/>
      <c r="CFD13" s="87"/>
      <c r="CFE13" s="87"/>
      <c r="CFF13" s="87"/>
      <c r="CFG13" s="87"/>
      <c r="CFH13" s="87"/>
      <c r="CFI13" s="87"/>
      <c r="CFJ13" s="87"/>
      <c r="CFK13" s="87"/>
      <c r="CFL13" s="87"/>
      <c r="CFM13" s="87"/>
      <c r="CFN13" s="87"/>
      <c r="CFO13" s="87"/>
      <c r="CFP13" s="87"/>
      <c r="CFQ13" s="87"/>
      <c r="CFR13" s="87"/>
      <c r="CFS13" s="87"/>
      <c r="CFT13" s="87"/>
      <c r="CFU13" s="87"/>
      <c r="CFV13" s="87"/>
      <c r="CFW13" s="87"/>
      <c r="CFX13" s="87"/>
      <c r="CFY13" s="87"/>
      <c r="CFZ13" s="87"/>
      <c r="CGA13" s="87"/>
      <c r="CGB13" s="87"/>
      <c r="CGC13" s="87"/>
      <c r="CGD13" s="87"/>
      <c r="CGE13" s="87"/>
      <c r="CGF13" s="87"/>
      <c r="CGG13" s="87"/>
      <c r="CGH13" s="87"/>
      <c r="CGI13" s="87"/>
      <c r="CGJ13" s="87"/>
      <c r="CGK13" s="87"/>
      <c r="CGL13" s="87"/>
      <c r="CGM13" s="87"/>
      <c r="CGN13" s="87"/>
      <c r="CGO13" s="87"/>
      <c r="CGP13" s="87"/>
      <c r="CGQ13" s="87"/>
      <c r="CGR13" s="87"/>
      <c r="CGS13" s="87"/>
      <c r="CGT13" s="87"/>
      <c r="CGU13" s="87"/>
      <c r="CGV13" s="87"/>
      <c r="CGW13" s="87"/>
      <c r="CGX13" s="87"/>
      <c r="CGY13" s="87"/>
      <c r="CGZ13" s="87"/>
      <c r="CHA13" s="87"/>
      <c r="CHB13" s="87"/>
      <c r="CHC13" s="87"/>
      <c r="CHD13" s="87"/>
      <c r="CHE13" s="87"/>
      <c r="CHF13" s="87"/>
      <c r="CHG13" s="87"/>
      <c r="CHH13" s="87"/>
      <c r="CHI13" s="87"/>
      <c r="CHJ13" s="87"/>
      <c r="CHK13" s="87"/>
      <c r="CHL13" s="87"/>
      <c r="CHM13" s="87"/>
      <c r="CHN13" s="87"/>
      <c r="CHO13" s="87"/>
      <c r="CHP13" s="87"/>
      <c r="CHQ13" s="87"/>
      <c r="CHR13" s="87"/>
      <c r="CHS13" s="87"/>
      <c r="CHT13" s="87"/>
      <c r="CHU13" s="87"/>
      <c r="CHV13" s="87"/>
      <c r="CHW13" s="87"/>
      <c r="CHX13" s="87"/>
      <c r="CHY13" s="87"/>
      <c r="CHZ13" s="87"/>
      <c r="CIA13" s="87"/>
      <c r="CIB13" s="87"/>
      <c r="CIC13" s="87"/>
      <c r="CID13" s="87"/>
      <c r="CIE13" s="87"/>
      <c r="CIF13" s="87"/>
      <c r="CIG13" s="87"/>
      <c r="CIH13" s="87"/>
      <c r="CII13" s="87"/>
      <c r="CIJ13" s="87"/>
      <c r="CIK13" s="87"/>
      <c r="CIL13" s="87"/>
      <c r="CIM13" s="87"/>
      <c r="CIN13" s="87"/>
      <c r="CIO13" s="87"/>
      <c r="CIP13" s="87"/>
      <c r="CIQ13" s="87"/>
      <c r="CIR13" s="87"/>
      <c r="CIS13" s="87"/>
      <c r="CIT13" s="87"/>
      <c r="CIU13" s="87"/>
      <c r="CIV13" s="87"/>
      <c r="CIW13" s="87"/>
      <c r="CIX13" s="87"/>
      <c r="CIY13" s="87"/>
      <c r="CIZ13" s="87"/>
      <c r="CJA13" s="87"/>
      <c r="CJB13" s="87"/>
      <c r="CJC13" s="87"/>
      <c r="CJD13" s="87"/>
      <c r="CJE13" s="87"/>
      <c r="CJF13" s="87"/>
      <c r="CJG13" s="87"/>
      <c r="CJH13" s="87"/>
      <c r="CJI13" s="87"/>
      <c r="CJJ13" s="87"/>
      <c r="CJK13" s="87"/>
      <c r="CJL13" s="87"/>
      <c r="CJM13" s="87"/>
      <c r="CJN13" s="87"/>
      <c r="CJO13" s="87"/>
      <c r="CJP13" s="87"/>
      <c r="CJQ13" s="87"/>
      <c r="CJR13" s="87"/>
      <c r="CJS13" s="87"/>
      <c r="CJT13" s="87"/>
      <c r="CJU13" s="87"/>
      <c r="CJV13" s="87"/>
      <c r="CJW13" s="87"/>
      <c r="CJX13" s="87"/>
      <c r="CJY13" s="87"/>
      <c r="CJZ13" s="87"/>
      <c r="CKA13" s="87"/>
      <c r="CKB13" s="87"/>
      <c r="CKC13" s="87"/>
      <c r="CKD13" s="87"/>
      <c r="CKE13" s="87"/>
      <c r="CKF13" s="87"/>
      <c r="CKG13" s="87"/>
      <c r="CKH13" s="87"/>
      <c r="CKI13" s="87"/>
      <c r="CKJ13" s="87"/>
      <c r="CKK13" s="87"/>
      <c r="CKL13" s="87"/>
      <c r="CKM13" s="87"/>
      <c r="CKN13" s="87"/>
      <c r="CKO13" s="87"/>
      <c r="CKP13" s="87"/>
      <c r="CKQ13" s="87"/>
      <c r="CKR13" s="87"/>
      <c r="CKS13" s="87"/>
      <c r="CKT13" s="87"/>
      <c r="CKU13" s="87"/>
      <c r="CKV13" s="87"/>
      <c r="CKW13" s="87"/>
      <c r="CKX13" s="87"/>
      <c r="CKY13" s="87"/>
      <c r="CKZ13" s="87"/>
      <c r="CLA13" s="87"/>
      <c r="CLB13" s="87"/>
      <c r="CLC13" s="87"/>
      <c r="CLD13" s="87"/>
      <c r="CLE13" s="87"/>
      <c r="CLF13" s="87"/>
      <c r="CLG13" s="87"/>
      <c r="CLH13" s="87"/>
      <c r="CLI13" s="87"/>
      <c r="CLJ13" s="87"/>
      <c r="CLK13" s="87"/>
      <c r="CLL13" s="87"/>
      <c r="CLM13" s="87"/>
      <c r="CLN13" s="87"/>
      <c r="CLO13" s="87"/>
      <c r="CLP13" s="87"/>
      <c r="CLQ13" s="87"/>
      <c r="CLR13" s="87"/>
      <c r="CLS13" s="87"/>
      <c r="CLT13" s="87"/>
      <c r="CLU13" s="87"/>
      <c r="CLV13" s="87"/>
      <c r="CLW13" s="87"/>
      <c r="CLX13" s="87"/>
      <c r="CLY13" s="87"/>
      <c r="CLZ13" s="87"/>
      <c r="CMA13" s="87"/>
      <c r="CMB13" s="87"/>
      <c r="CMC13" s="87"/>
      <c r="CMD13" s="87"/>
      <c r="CME13" s="87"/>
      <c r="CMF13" s="87"/>
      <c r="CMG13" s="87"/>
      <c r="CMH13" s="87"/>
      <c r="CMI13" s="87"/>
      <c r="CMJ13" s="87"/>
      <c r="CMK13" s="87"/>
      <c r="CML13" s="87"/>
      <c r="CMM13" s="87"/>
      <c r="CMN13" s="87"/>
      <c r="CMO13" s="87"/>
      <c r="CMP13" s="87"/>
      <c r="CMQ13" s="87"/>
      <c r="CMR13" s="87"/>
      <c r="CMS13" s="87"/>
      <c r="CMT13" s="87"/>
      <c r="CMU13" s="87"/>
      <c r="CMV13" s="87"/>
      <c r="CMW13" s="87"/>
      <c r="CMX13" s="87"/>
      <c r="CMY13" s="87"/>
      <c r="CMZ13" s="87"/>
      <c r="CNA13" s="87"/>
      <c r="CNB13" s="87"/>
      <c r="CNC13" s="87"/>
      <c r="CND13" s="87"/>
      <c r="CNE13" s="87"/>
      <c r="CNF13" s="87"/>
      <c r="CNG13" s="87"/>
      <c r="CNH13" s="87"/>
      <c r="CNI13" s="87"/>
      <c r="CNJ13" s="87"/>
      <c r="CNK13" s="87"/>
      <c r="CNL13" s="87"/>
      <c r="CNM13" s="87"/>
      <c r="CNN13" s="87"/>
      <c r="CNO13" s="87"/>
      <c r="CNP13" s="87"/>
      <c r="CNQ13" s="87"/>
      <c r="CNR13" s="87"/>
      <c r="CNS13" s="87"/>
      <c r="CNT13" s="87"/>
      <c r="CNU13" s="87"/>
      <c r="CNV13" s="87"/>
      <c r="CNW13" s="87"/>
      <c r="CNX13" s="87"/>
      <c r="CNY13" s="87"/>
      <c r="CNZ13" s="87"/>
      <c r="COA13" s="87"/>
      <c r="COB13" s="87"/>
      <c r="COC13" s="87"/>
      <c r="COD13" s="87"/>
      <c r="COE13" s="87"/>
      <c r="COF13" s="87"/>
      <c r="COG13" s="87"/>
      <c r="COH13" s="87"/>
      <c r="COI13" s="87"/>
      <c r="COJ13" s="87"/>
      <c r="COK13" s="87"/>
      <c r="COL13" s="87"/>
      <c r="COM13" s="87"/>
      <c r="CON13" s="87"/>
      <c r="COO13" s="87"/>
      <c r="COP13" s="87"/>
      <c r="COQ13" s="87"/>
      <c r="COR13" s="87"/>
      <c r="COS13" s="87"/>
      <c r="COT13" s="87"/>
      <c r="COU13" s="87"/>
      <c r="COV13" s="87"/>
      <c r="COW13" s="87"/>
      <c r="COX13" s="87"/>
      <c r="COY13" s="87"/>
      <c r="COZ13" s="87"/>
      <c r="CPA13" s="87"/>
      <c r="CPB13" s="87"/>
      <c r="CPC13" s="87"/>
      <c r="CPD13" s="87"/>
      <c r="CPE13" s="87"/>
      <c r="CPF13" s="87"/>
      <c r="CPG13" s="87"/>
      <c r="CPH13" s="87"/>
      <c r="CPI13" s="87"/>
      <c r="CPJ13" s="87"/>
      <c r="CPK13" s="87"/>
      <c r="CPL13" s="87"/>
      <c r="CPM13" s="87"/>
      <c r="CPN13" s="87"/>
      <c r="CPO13" s="87"/>
      <c r="CPP13" s="87"/>
      <c r="CPQ13" s="87"/>
      <c r="CPR13" s="87"/>
      <c r="CPS13" s="87"/>
      <c r="CPT13" s="87"/>
      <c r="CPU13" s="87"/>
      <c r="CPV13" s="87"/>
      <c r="CPW13" s="87"/>
      <c r="CPX13" s="87"/>
      <c r="CPY13" s="87"/>
      <c r="CPZ13" s="87"/>
      <c r="CQA13" s="87"/>
      <c r="CQB13" s="87"/>
      <c r="CQC13" s="87"/>
      <c r="CQD13" s="87"/>
      <c r="CQE13" s="87"/>
      <c r="CQF13" s="87"/>
      <c r="CQG13" s="87"/>
      <c r="CQH13" s="87"/>
      <c r="CQI13" s="87"/>
      <c r="CQJ13" s="87"/>
      <c r="CQK13" s="87"/>
      <c r="CQL13" s="87"/>
      <c r="CQM13" s="87"/>
      <c r="CQN13" s="87"/>
      <c r="CQO13" s="87"/>
      <c r="CQP13" s="87"/>
      <c r="CQQ13" s="87"/>
      <c r="CQR13" s="87"/>
      <c r="CQS13" s="87"/>
      <c r="CQT13" s="87"/>
      <c r="CQU13" s="87"/>
      <c r="CQV13" s="87"/>
      <c r="CQW13" s="87"/>
      <c r="CQX13" s="87"/>
      <c r="CQY13" s="87"/>
      <c r="CQZ13" s="87"/>
      <c r="CRA13" s="87"/>
      <c r="CRB13" s="87"/>
      <c r="CRC13" s="87"/>
      <c r="CRD13" s="87"/>
      <c r="CRE13" s="87"/>
      <c r="CRF13" s="87"/>
      <c r="CRG13" s="87"/>
      <c r="CRH13" s="87"/>
      <c r="CRI13" s="87"/>
      <c r="CRJ13" s="87"/>
      <c r="CRK13" s="87"/>
      <c r="CRL13" s="87"/>
      <c r="CRM13" s="87"/>
      <c r="CRN13" s="87"/>
      <c r="CRO13" s="87"/>
      <c r="CRP13" s="87"/>
      <c r="CRQ13" s="87"/>
      <c r="CRR13" s="87"/>
      <c r="CRS13" s="87"/>
      <c r="CRT13" s="87"/>
      <c r="CRU13" s="87"/>
      <c r="CRV13" s="87"/>
      <c r="CRW13" s="87"/>
      <c r="CRX13" s="87"/>
      <c r="CRY13" s="87"/>
      <c r="CRZ13" s="87"/>
      <c r="CSA13" s="87"/>
      <c r="CSB13" s="87"/>
      <c r="CSC13" s="87"/>
      <c r="CSD13" s="87"/>
      <c r="CSE13" s="87"/>
      <c r="CSF13" s="87"/>
      <c r="CSG13" s="87"/>
      <c r="CSH13" s="87"/>
      <c r="CSI13" s="87"/>
      <c r="CSJ13" s="87"/>
      <c r="CSK13" s="87"/>
      <c r="CSL13" s="87"/>
      <c r="CSM13" s="87"/>
      <c r="CSN13" s="87"/>
      <c r="CSO13" s="87"/>
      <c r="CSP13" s="87"/>
      <c r="CSQ13" s="87"/>
      <c r="CSR13" s="87"/>
      <c r="CSS13" s="87"/>
      <c r="CST13" s="87"/>
      <c r="CSU13" s="87"/>
      <c r="CSV13" s="87"/>
      <c r="CSW13" s="87"/>
      <c r="CSX13" s="87"/>
      <c r="CSY13" s="87"/>
      <c r="CSZ13" s="87"/>
      <c r="CTA13" s="87"/>
      <c r="CTB13" s="87"/>
      <c r="CTC13" s="87"/>
      <c r="CTD13" s="87"/>
      <c r="CTE13" s="87"/>
      <c r="CTF13" s="87"/>
      <c r="CTG13" s="87"/>
      <c r="CTH13" s="87"/>
      <c r="CTI13" s="87"/>
      <c r="CTJ13" s="87"/>
      <c r="CTK13" s="87"/>
      <c r="CTL13" s="87"/>
      <c r="CTM13" s="87"/>
      <c r="CTN13" s="87"/>
      <c r="CTO13" s="87"/>
      <c r="CTP13" s="87"/>
      <c r="CTQ13" s="87"/>
      <c r="CTR13" s="87"/>
      <c r="CTS13" s="87"/>
      <c r="CTT13" s="87"/>
      <c r="CTU13" s="87"/>
      <c r="CTV13" s="87"/>
      <c r="CTW13" s="87"/>
      <c r="CTX13" s="87"/>
      <c r="CTY13" s="87"/>
      <c r="CTZ13" s="87"/>
      <c r="CUA13" s="87"/>
      <c r="CUB13" s="87"/>
      <c r="CUC13" s="87"/>
      <c r="CUD13" s="87"/>
      <c r="CUE13" s="87"/>
      <c r="CUF13" s="87"/>
      <c r="CUG13" s="87"/>
      <c r="CUH13" s="87"/>
      <c r="CUI13" s="87"/>
      <c r="CUJ13" s="87"/>
      <c r="CUK13" s="87"/>
      <c r="CUL13" s="87"/>
      <c r="CUM13" s="87"/>
      <c r="CUN13" s="87"/>
      <c r="CUO13" s="87"/>
      <c r="CUP13" s="87"/>
      <c r="CUQ13" s="87"/>
      <c r="CUR13" s="87"/>
      <c r="CUS13" s="87"/>
      <c r="CUT13" s="87"/>
      <c r="CUU13" s="87"/>
      <c r="CUV13" s="87"/>
      <c r="CUW13" s="87"/>
      <c r="CUX13" s="87"/>
      <c r="CUY13" s="87"/>
      <c r="CUZ13" s="87"/>
      <c r="CVA13" s="87"/>
      <c r="CVB13" s="87"/>
      <c r="CVC13" s="87"/>
      <c r="CVD13" s="87"/>
      <c r="CVE13" s="87"/>
      <c r="CVF13" s="87"/>
      <c r="CVG13" s="87"/>
      <c r="CVH13" s="87"/>
      <c r="CVI13" s="87"/>
      <c r="CVJ13" s="87"/>
      <c r="CVK13" s="87"/>
      <c r="CVL13" s="87"/>
      <c r="CVM13" s="87"/>
      <c r="CVN13" s="87"/>
      <c r="CVO13" s="87"/>
      <c r="CVP13" s="87"/>
      <c r="CVQ13" s="87"/>
      <c r="CVR13" s="87"/>
      <c r="CVS13" s="87"/>
      <c r="CVT13" s="87"/>
      <c r="CVU13" s="87"/>
      <c r="CVV13" s="87"/>
      <c r="CVW13" s="87"/>
      <c r="CVX13" s="87"/>
      <c r="CVY13" s="87"/>
      <c r="CVZ13" s="87"/>
      <c r="CWA13" s="87"/>
      <c r="CWB13" s="87"/>
      <c r="CWC13" s="87"/>
      <c r="CWD13" s="87"/>
      <c r="CWE13" s="87"/>
      <c r="CWF13" s="87"/>
      <c r="CWG13" s="87"/>
      <c r="CWH13" s="87"/>
      <c r="CWI13" s="87"/>
      <c r="CWJ13" s="87"/>
      <c r="CWK13" s="87"/>
      <c r="CWL13" s="87"/>
      <c r="CWM13" s="87"/>
      <c r="CWN13" s="87"/>
      <c r="CWO13" s="87"/>
      <c r="CWP13" s="87"/>
      <c r="CWQ13" s="87"/>
      <c r="CWR13" s="87"/>
      <c r="CWS13" s="87"/>
      <c r="CWT13" s="87"/>
      <c r="CWU13" s="87"/>
      <c r="CWV13" s="87"/>
      <c r="CWW13" s="87"/>
      <c r="CWX13" s="87"/>
      <c r="CWY13" s="87"/>
      <c r="CWZ13" s="87"/>
      <c r="CXA13" s="87"/>
      <c r="CXB13" s="87"/>
      <c r="CXC13" s="87"/>
      <c r="CXD13" s="87"/>
      <c r="CXE13" s="87"/>
      <c r="CXF13" s="87"/>
      <c r="CXG13" s="87"/>
      <c r="CXH13" s="87"/>
      <c r="CXI13" s="87"/>
      <c r="CXJ13" s="87"/>
      <c r="CXK13" s="87"/>
      <c r="CXL13" s="87"/>
      <c r="CXM13" s="87"/>
      <c r="CXN13" s="87"/>
      <c r="CXO13" s="87"/>
      <c r="CXP13" s="87"/>
      <c r="CXQ13" s="87"/>
      <c r="CXR13" s="87"/>
      <c r="CXS13" s="87"/>
      <c r="CXT13" s="87"/>
      <c r="CXU13" s="87"/>
      <c r="CXV13" s="87"/>
      <c r="CXW13" s="87"/>
      <c r="CXX13" s="87"/>
      <c r="CXY13" s="87"/>
      <c r="CXZ13" s="87"/>
      <c r="CYA13" s="87"/>
      <c r="CYB13" s="87"/>
      <c r="CYC13" s="87"/>
      <c r="CYD13" s="87"/>
      <c r="CYE13" s="87"/>
      <c r="CYF13" s="87"/>
      <c r="CYG13" s="87"/>
      <c r="CYH13" s="87"/>
      <c r="CYI13" s="87"/>
      <c r="CYJ13" s="87"/>
      <c r="CYK13" s="87"/>
      <c r="CYL13" s="87"/>
      <c r="CYM13" s="87"/>
      <c r="CYN13" s="87"/>
      <c r="CYO13" s="87"/>
      <c r="CYP13" s="87"/>
      <c r="CYQ13" s="87"/>
      <c r="CYR13" s="87"/>
      <c r="CYS13" s="87"/>
      <c r="CYT13" s="87"/>
      <c r="CYU13" s="87"/>
      <c r="CYV13" s="87"/>
      <c r="CYW13" s="87"/>
      <c r="CYX13" s="87"/>
      <c r="CYY13" s="87"/>
      <c r="CYZ13" s="87"/>
      <c r="CZA13" s="87"/>
      <c r="CZB13" s="87"/>
      <c r="CZC13" s="87"/>
      <c r="CZD13" s="87"/>
      <c r="CZE13" s="87"/>
      <c r="CZF13" s="87"/>
      <c r="CZG13" s="87"/>
      <c r="CZH13" s="87"/>
      <c r="CZI13" s="87"/>
      <c r="CZJ13" s="87"/>
      <c r="CZK13" s="87"/>
      <c r="CZL13" s="87"/>
      <c r="CZM13" s="87"/>
      <c r="CZN13" s="87"/>
      <c r="CZO13" s="87"/>
      <c r="CZP13" s="87"/>
      <c r="CZQ13" s="87"/>
      <c r="CZR13" s="87"/>
      <c r="CZS13" s="87"/>
      <c r="CZT13" s="87"/>
      <c r="CZU13" s="87"/>
      <c r="CZV13" s="87"/>
      <c r="CZW13" s="87"/>
      <c r="CZX13" s="87"/>
      <c r="CZY13" s="87"/>
      <c r="CZZ13" s="87"/>
      <c r="DAA13" s="87"/>
      <c r="DAB13" s="87"/>
      <c r="DAC13" s="87"/>
      <c r="DAD13" s="87"/>
      <c r="DAE13" s="87"/>
      <c r="DAF13" s="87"/>
      <c r="DAG13" s="87"/>
      <c r="DAH13" s="87"/>
      <c r="DAI13" s="87"/>
      <c r="DAJ13" s="87"/>
      <c r="DAK13" s="87"/>
      <c r="DAL13" s="87"/>
      <c r="DAM13" s="87"/>
      <c r="DAN13" s="87"/>
      <c r="DAO13" s="87"/>
      <c r="DAP13" s="87"/>
      <c r="DAQ13" s="87"/>
      <c r="DAR13" s="87"/>
      <c r="DAS13" s="87"/>
      <c r="DAT13" s="87"/>
      <c r="DAU13" s="87"/>
      <c r="DAV13" s="87"/>
      <c r="DAW13" s="87"/>
      <c r="DAX13" s="87"/>
      <c r="DAY13" s="87"/>
      <c r="DAZ13" s="87"/>
      <c r="DBA13" s="87"/>
      <c r="DBB13" s="87"/>
      <c r="DBC13" s="87"/>
      <c r="DBD13" s="87"/>
      <c r="DBE13" s="87"/>
      <c r="DBF13" s="87"/>
      <c r="DBG13" s="87"/>
      <c r="DBH13" s="87"/>
      <c r="DBI13" s="87"/>
      <c r="DBJ13" s="87"/>
      <c r="DBK13" s="87"/>
      <c r="DBL13" s="87"/>
      <c r="DBM13" s="87"/>
      <c r="DBN13" s="87"/>
      <c r="DBO13" s="87"/>
      <c r="DBP13" s="87"/>
      <c r="DBQ13" s="87"/>
      <c r="DBR13" s="87"/>
      <c r="DBS13" s="87"/>
      <c r="DBT13" s="87"/>
      <c r="DBU13" s="87"/>
      <c r="DBV13" s="87"/>
      <c r="DBW13" s="87"/>
      <c r="DBX13" s="87"/>
      <c r="DBY13" s="87"/>
      <c r="DBZ13" s="87"/>
      <c r="DCA13" s="87"/>
      <c r="DCB13" s="87"/>
      <c r="DCC13" s="87"/>
      <c r="DCD13" s="87"/>
      <c r="DCE13" s="87"/>
      <c r="DCF13" s="87"/>
      <c r="DCG13" s="87"/>
      <c r="DCH13" s="87"/>
      <c r="DCI13" s="87"/>
      <c r="DCJ13" s="87"/>
      <c r="DCK13" s="87"/>
      <c r="DCL13" s="87"/>
      <c r="DCM13" s="87"/>
      <c r="DCN13" s="87"/>
      <c r="DCO13" s="87"/>
      <c r="DCP13" s="87"/>
      <c r="DCQ13" s="87"/>
      <c r="DCR13" s="87"/>
      <c r="DCS13" s="87"/>
      <c r="DCT13" s="87"/>
      <c r="DCU13" s="87"/>
      <c r="DCV13" s="87"/>
      <c r="DCW13" s="87"/>
      <c r="DCX13" s="87"/>
      <c r="DCY13" s="87"/>
      <c r="DCZ13" s="87"/>
      <c r="DDA13" s="87"/>
      <c r="DDB13" s="87"/>
      <c r="DDC13" s="87"/>
      <c r="DDD13" s="87"/>
      <c r="DDE13" s="87"/>
      <c r="DDF13" s="87"/>
      <c r="DDG13" s="87"/>
      <c r="DDH13" s="87"/>
      <c r="DDI13" s="87"/>
      <c r="DDJ13" s="87"/>
      <c r="DDK13" s="87"/>
      <c r="DDL13" s="87"/>
      <c r="DDM13" s="87"/>
      <c r="DDN13" s="87"/>
      <c r="DDO13" s="87"/>
      <c r="DDP13" s="87"/>
      <c r="DDQ13" s="87"/>
      <c r="DDR13" s="87"/>
      <c r="DDS13" s="87"/>
      <c r="DDT13" s="87"/>
      <c r="DDU13" s="87"/>
      <c r="DDV13" s="87"/>
      <c r="DDW13" s="87"/>
      <c r="DDX13" s="87"/>
      <c r="DDY13" s="87"/>
      <c r="DDZ13" s="87"/>
      <c r="DEA13" s="87"/>
      <c r="DEB13" s="87"/>
      <c r="DEC13" s="87"/>
      <c r="DED13" s="87"/>
      <c r="DEE13" s="87"/>
      <c r="DEF13" s="87"/>
      <c r="DEG13" s="87"/>
      <c r="DEH13" s="87"/>
      <c r="DEI13" s="87"/>
      <c r="DEJ13" s="87"/>
      <c r="DEK13" s="87"/>
      <c r="DEL13" s="87"/>
      <c r="DEM13" s="87"/>
      <c r="DEN13" s="87"/>
      <c r="DEO13" s="87"/>
      <c r="DEP13" s="87"/>
      <c r="DEQ13" s="87"/>
      <c r="DER13" s="87"/>
      <c r="DES13" s="87"/>
      <c r="DET13" s="87"/>
      <c r="DEU13" s="87"/>
      <c r="DEV13" s="87"/>
      <c r="DEW13" s="87"/>
      <c r="DEX13" s="87"/>
      <c r="DEY13" s="87"/>
      <c r="DEZ13" s="87"/>
      <c r="DFA13" s="87"/>
      <c r="DFB13" s="87"/>
      <c r="DFC13" s="87"/>
      <c r="DFD13" s="87"/>
      <c r="DFE13" s="87"/>
      <c r="DFF13" s="87"/>
      <c r="DFG13" s="87"/>
      <c r="DFH13" s="87"/>
      <c r="DFI13" s="87"/>
      <c r="DFJ13" s="87"/>
      <c r="DFK13" s="87"/>
      <c r="DFL13" s="87"/>
      <c r="DFM13" s="87"/>
      <c r="DFN13" s="87"/>
      <c r="DFO13" s="87"/>
      <c r="DFP13" s="87"/>
      <c r="DFQ13" s="87"/>
      <c r="DFR13" s="87"/>
      <c r="DFS13" s="87"/>
      <c r="DFT13" s="87"/>
      <c r="DFU13" s="87"/>
      <c r="DFV13" s="87"/>
      <c r="DFW13" s="87"/>
      <c r="DFX13" s="87"/>
      <c r="DFY13" s="87"/>
      <c r="DFZ13" s="87"/>
      <c r="DGA13" s="87"/>
      <c r="DGB13" s="87"/>
      <c r="DGC13" s="87"/>
      <c r="DGD13" s="87"/>
      <c r="DGE13" s="87"/>
      <c r="DGF13" s="87"/>
      <c r="DGG13" s="87"/>
      <c r="DGH13" s="87"/>
      <c r="DGI13" s="87"/>
      <c r="DGJ13" s="87"/>
      <c r="DGK13" s="87"/>
      <c r="DGL13" s="87"/>
      <c r="DGM13" s="87"/>
      <c r="DGN13" s="87"/>
      <c r="DGO13" s="87"/>
      <c r="DGP13" s="87"/>
      <c r="DGQ13" s="87"/>
      <c r="DGR13" s="87"/>
      <c r="DGS13" s="87"/>
      <c r="DGT13" s="87"/>
      <c r="DGU13" s="87"/>
      <c r="DGV13" s="87"/>
      <c r="DGW13" s="87"/>
      <c r="DGX13" s="87"/>
      <c r="DGY13" s="87"/>
      <c r="DGZ13" s="87"/>
      <c r="DHA13" s="87"/>
      <c r="DHB13" s="87"/>
      <c r="DHC13" s="87"/>
      <c r="DHD13" s="87"/>
      <c r="DHE13" s="87"/>
      <c r="DHF13" s="87"/>
      <c r="DHG13" s="87"/>
      <c r="DHH13" s="87"/>
      <c r="DHI13" s="87"/>
      <c r="DHJ13" s="87"/>
      <c r="DHK13" s="87"/>
      <c r="DHL13" s="87"/>
      <c r="DHM13" s="87"/>
      <c r="DHN13" s="87"/>
      <c r="DHO13" s="87"/>
      <c r="DHP13" s="87"/>
      <c r="DHQ13" s="87"/>
      <c r="DHR13" s="87"/>
      <c r="DHS13" s="87"/>
      <c r="DHT13" s="87"/>
      <c r="DHU13" s="87"/>
      <c r="DHV13" s="87"/>
      <c r="DHW13" s="87"/>
      <c r="DHX13" s="87"/>
      <c r="DHY13" s="87"/>
      <c r="DHZ13" s="87"/>
      <c r="DIA13" s="87"/>
      <c r="DIB13" s="87"/>
      <c r="DIC13" s="87"/>
      <c r="DID13" s="87"/>
      <c r="DIE13" s="87"/>
      <c r="DIF13" s="87"/>
      <c r="DIG13" s="87"/>
      <c r="DIH13" s="87"/>
      <c r="DII13" s="87"/>
      <c r="DIJ13" s="87"/>
      <c r="DIK13" s="87"/>
      <c r="DIL13" s="87"/>
      <c r="DIM13" s="87"/>
      <c r="DIN13" s="87"/>
      <c r="DIO13" s="87"/>
      <c r="DIP13" s="87"/>
      <c r="DIQ13" s="87"/>
      <c r="DIR13" s="87"/>
      <c r="DIS13" s="87"/>
      <c r="DIT13" s="87"/>
      <c r="DIU13" s="87"/>
      <c r="DIV13" s="87"/>
      <c r="DIW13" s="87"/>
      <c r="DIX13" s="87"/>
      <c r="DIY13" s="87"/>
      <c r="DIZ13" s="87"/>
      <c r="DJA13" s="87"/>
      <c r="DJB13" s="87"/>
      <c r="DJC13" s="87"/>
      <c r="DJD13" s="87"/>
      <c r="DJE13" s="87"/>
      <c r="DJF13" s="87"/>
      <c r="DJG13" s="87"/>
      <c r="DJH13" s="87"/>
      <c r="DJI13" s="87"/>
      <c r="DJJ13" s="87"/>
      <c r="DJK13" s="87"/>
      <c r="DJL13" s="87"/>
      <c r="DJM13" s="87"/>
      <c r="DJN13" s="87"/>
      <c r="DJO13" s="87"/>
      <c r="DJP13" s="87"/>
      <c r="DJQ13" s="87"/>
      <c r="DJR13" s="87"/>
      <c r="DJS13" s="87"/>
      <c r="DJT13" s="87"/>
      <c r="DJU13" s="87"/>
      <c r="DJV13" s="87"/>
      <c r="DJW13" s="87"/>
      <c r="DJX13" s="87"/>
      <c r="DJY13" s="87"/>
      <c r="DJZ13" s="87"/>
      <c r="DKA13" s="87"/>
      <c r="DKB13" s="87"/>
      <c r="DKC13" s="87"/>
      <c r="DKD13" s="87"/>
      <c r="DKE13" s="87"/>
      <c r="DKF13" s="87"/>
      <c r="DKG13" s="87"/>
      <c r="DKH13" s="87"/>
      <c r="DKI13" s="87"/>
      <c r="DKJ13" s="87"/>
      <c r="DKK13" s="87"/>
      <c r="DKL13" s="87"/>
      <c r="DKM13" s="87"/>
      <c r="DKN13" s="87"/>
      <c r="DKO13" s="87"/>
      <c r="DKP13" s="87"/>
      <c r="DKQ13" s="87"/>
      <c r="DKR13" s="87"/>
      <c r="DKS13" s="87"/>
      <c r="DKT13" s="87"/>
      <c r="DKU13" s="87"/>
      <c r="DKV13" s="87"/>
      <c r="DKW13" s="87"/>
      <c r="DKX13" s="87"/>
      <c r="DKY13" s="87"/>
      <c r="DKZ13" s="87"/>
      <c r="DLA13" s="87"/>
      <c r="DLB13" s="87"/>
      <c r="DLC13" s="87"/>
      <c r="DLD13" s="87"/>
      <c r="DLE13" s="87"/>
      <c r="DLF13" s="87"/>
      <c r="DLG13" s="87"/>
      <c r="DLH13" s="87"/>
      <c r="DLI13" s="87"/>
      <c r="DLJ13" s="87"/>
      <c r="DLK13" s="87"/>
      <c r="DLL13" s="87"/>
      <c r="DLM13" s="87"/>
      <c r="DLN13" s="87"/>
      <c r="DLO13" s="87"/>
      <c r="DLP13" s="87"/>
      <c r="DLQ13" s="87"/>
      <c r="DLR13" s="87"/>
      <c r="DLS13" s="87"/>
      <c r="DLT13" s="87"/>
      <c r="DLU13" s="87"/>
      <c r="DLV13" s="87"/>
      <c r="DLW13" s="87"/>
      <c r="DLX13" s="87"/>
      <c r="DLY13" s="87"/>
      <c r="DLZ13" s="87"/>
      <c r="DMA13" s="87"/>
      <c r="DMB13" s="87"/>
      <c r="DMC13" s="87"/>
      <c r="DMD13" s="87"/>
      <c r="DME13" s="87"/>
      <c r="DMF13" s="87"/>
      <c r="DMG13" s="87"/>
      <c r="DMH13" s="87"/>
      <c r="DMI13" s="87"/>
      <c r="DMJ13" s="87"/>
      <c r="DMK13" s="87"/>
      <c r="DML13" s="87"/>
      <c r="DMM13" s="87"/>
      <c r="DMN13" s="87"/>
      <c r="DMO13" s="87"/>
      <c r="DMP13" s="87"/>
      <c r="DMQ13" s="87"/>
      <c r="DMR13" s="87"/>
      <c r="DMS13" s="87"/>
      <c r="DMT13" s="87"/>
      <c r="DMU13" s="87"/>
      <c r="DMV13" s="87"/>
      <c r="DMW13" s="87"/>
      <c r="DMX13" s="87"/>
      <c r="DMY13" s="87"/>
      <c r="DMZ13" s="87"/>
      <c r="DNA13" s="87"/>
      <c r="DNB13" s="87"/>
      <c r="DNC13" s="87"/>
      <c r="DND13" s="87"/>
      <c r="DNE13" s="87"/>
      <c r="DNF13" s="87"/>
      <c r="DNG13" s="87"/>
      <c r="DNH13" s="87"/>
      <c r="DNI13" s="87"/>
      <c r="DNJ13" s="87"/>
      <c r="DNK13" s="87"/>
      <c r="DNL13" s="87"/>
      <c r="DNM13" s="87"/>
      <c r="DNN13" s="87"/>
      <c r="DNO13" s="87"/>
      <c r="DNP13" s="87"/>
      <c r="DNQ13" s="87"/>
      <c r="DNR13" s="87"/>
      <c r="DNS13" s="87"/>
      <c r="DNT13" s="87"/>
      <c r="DNU13" s="87"/>
      <c r="DNV13" s="87"/>
      <c r="DNW13" s="87"/>
      <c r="DNX13" s="87"/>
      <c r="DNY13" s="87"/>
      <c r="DNZ13" s="87"/>
      <c r="DOA13" s="87"/>
      <c r="DOB13" s="87"/>
      <c r="DOC13" s="87"/>
      <c r="DOD13" s="87"/>
      <c r="DOE13" s="87"/>
      <c r="DOF13" s="87"/>
      <c r="DOG13" s="87"/>
      <c r="DOH13" s="87"/>
      <c r="DOI13" s="87"/>
      <c r="DOJ13" s="87"/>
      <c r="DOK13" s="87"/>
      <c r="DOL13" s="87"/>
      <c r="DOM13" s="87"/>
      <c r="DON13" s="87"/>
      <c r="DOO13" s="87"/>
      <c r="DOP13" s="87"/>
      <c r="DOQ13" s="87"/>
      <c r="DOR13" s="87"/>
      <c r="DOS13" s="87"/>
      <c r="DOT13" s="87"/>
      <c r="DOU13" s="87"/>
      <c r="DOV13" s="87"/>
      <c r="DOW13" s="87"/>
      <c r="DOX13" s="87"/>
      <c r="DOY13" s="87"/>
      <c r="DOZ13" s="87"/>
      <c r="DPA13" s="87"/>
      <c r="DPB13" s="87"/>
      <c r="DPC13" s="87"/>
      <c r="DPD13" s="87"/>
      <c r="DPE13" s="87"/>
      <c r="DPF13" s="87"/>
      <c r="DPG13" s="87"/>
      <c r="DPH13" s="87"/>
      <c r="DPI13" s="87"/>
      <c r="DPJ13" s="87"/>
      <c r="DPK13" s="87"/>
      <c r="DPL13" s="87"/>
      <c r="DPM13" s="87"/>
      <c r="DPN13" s="87"/>
      <c r="DPO13" s="87"/>
      <c r="DPP13" s="87"/>
      <c r="DPQ13" s="87"/>
      <c r="DPR13" s="87"/>
      <c r="DPS13" s="87"/>
      <c r="DPT13" s="87"/>
      <c r="DPU13" s="87"/>
      <c r="DPV13" s="87"/>
      <c r="DPW13" s="87"/>
      <c r="DPX13" s="87"/>
      <c r="DPY13" s="87"/>
      <c r="DPZ13" s="87"/>
      <c r="DQA13" s="87"/>
      <c r="DQB13" s="87"/>
      <c r="DQC13" s="87"/>
      <c r="DQD13" s="87"/>
      <c r="DQE13" s="87"/>
      <c r="DQF13" s="87"/>
      <c r="DQG13" s="87"/>
      <c r="DQH13" s="87"/>
      <c r="DQI13" s="87"/>
      <c r="DQJ13" s="87"/>
      <c r="DQK13" s="87"/>
      <c r="DQL13" s="87"/>
      <c r="DQM13" s="87"/>
      <c r="DQN13" s="87"/>
      <c r="DQO13" s="87"/>
      <c r="DQP13" s="87"/>
      <c r="DQQ13" s="87"/>
      <c r="DQR13" s="87"/>
      <c r="DQS13" s="87"/>
      <c r="DQT13" s="87"/>
      <c r="DQU13" s="87"/>
      <c r="DQV13" s="87"/>
      <c r="DQW13" s="87"/>
      <c r="DQX13" s="87"/>
      <c r="DQY13" s="87"/>
      <c r="DQZ13" s="87"/>
      <c r="DRA13" s="87"/>
      <c r="DRB13" s="87"/>
      <c r="DRC13" s="87"/>
      <c r="DRD13" s="87"/>
      <c r="DRE13" s="87"/>
      <c r="DRF13" s="87"/>
      <c r="DRG13" s="87"/>
      <c r="DRH13" s="87"/>
      <c r="DRI13" s="87"/>
      <c r="DRJ13" s="87"/>
      <c r="DRK13" s="87"/>
      <c r="DRL13" s="87"/>
      <c r="DRM13" s="87"/>
      <c r="DRN13" s="87"/>
      <c r="DRO13" s="87"/>
      <c r="DRP13" s="87"/>
      <c r="DRQ13" s="87"/>
      <c r="DRR13" s="87"/>
      <c r="DRS13" s="87"/>
      <c r="DRT13" s="87"/>
      <c r="DRU13" s="87"/>
      <c r="DRV13" s="87"/>
      <c r="DRW13" s="87"/>
      <c r="DRX13" s="87"/>
      <c r="DRY13" s="87"/>
      <c r="DRZ13" s="87"/>
      <c r="DSA13" s="87"/>
      <c r="DSB13" s="87"/>
      <c r="DSC13" s="87"/>
      <c r="DSD13" s="87"/>
      <c r="DSE13" s="87"/>
      <c r="DSF13" s="87"/>
      <c r="DSG13" s="87"/>
      <c r="DSH13" s="87"/>
      <c r="DSI13" s="87"/>
      <c r="DSJ13" s="87"/>
      <c r="DSK13" s="87"/>
      <c r="DSL13" s="87"/>
      <c r="DSM13" s="87"/>
      <c r="DSN13" s="87"/>
      <c r="DSO13" s="87"/>
      <c r="DSP13" s="87"/>
      <c r="DSQ13" s="87"/>
      <c r="DSR13" s="87"/>
      <c r="DSS13" s="87"/>
      <c r="DST13" s="87"/>
      <c r="DSU13" s="87"/>
      <c r="DSV13" s="87"/>
      <c r="DSW13" s="87"/>
      <c r="DSX13" s="87"/>
      <c r="DSY13" s="87"/>
      <c r="DSZ13" s="87"/>
      <c r="DTA13" s="87"/>
      <c r="DTB13" s="87"/>
      <c r="DTC13" s="87"/>
      <c r="DTD13" s="87"/>
      <c r="DTE13" s="87"/>
      <c r="DTF13" s="87"/>
      <c r="DTG13" s="87"/>
      <c r="DTH13" s="87"/>
      <c r="DTI13" s="87"/>
      <c r="DTJ13" s="87"/>
      <c r="DTK13" s="87"/>
      <c r="DTL13" s="87"/>
      <c r="DTM13" s="87"/>
      <c r="DTN13" s="87"/>
      <c r="DTO13" s="87"/>
      <c r="DTP13" s="87"/>
      <c r="DTQ13" s="87"/>
      <c r="DTR13" s="87"/>
      <c r="DTS13" s="87"/>
      <c r="DTT13" s="87"/>
      <c r="DTU13" s="87"/>
      <c r="DTV13" s="87"/>
      <c r="DTW13" s="87"/>
      <c r="DTX13" s="87"/>
      <c r="DTY13" s="87"/>
      <c r="DTZ13" s="87"/>
      <c r="DUA13" s="87"/>
      <c r="DUB13" s="87"/>
      <c r="DUC13" s="87"/>
      <c r="DUD13" s="87"/>
      <c r="DUE13" s="87"/>
      <c r="DUF13" s="87"/>
      <c r="DUG13" s="87"/>
      <c r="DUH13" s="87"/>
      <c r="DUI13" s="87"/>
      <c r="DUJ13" s="87"/>
      <c r="DUK13" s="87"/>
      <c r="DUL13" s="87"/>
      <c r="DUM13" s="87"/>
      <c r="DUN13" s="87"/>
      <c r="DUO13" s="87"/>
      <c r="DUP13" s="87"/>
      <c r="DUQ13" s="87"/>
      <c r="DUR13" s="87"/>
      <c r="DUS13" s="87"/>
      <c r="DUT13" s="87"/>
      <c r="DUU13" s="87"/>
      <c r="DUV13" s="87"/>
      <c r="DUW13" s="87"/>
      <c r="DUX13" s="87"/>
      <c r="DUY13" s="87"/>
      <c r="DUZ13" s="87"/>
      <c r="DVA13" s="87"/>
      <c r="DVB13" s="87"/>
      <c r="DVC13" s="87"/>
      <c r="DVD13" s="87"/>
      <c r="DVE13" s="87"/>
      <c r="DVF13" s="87"/>
      <c r="DVG13" s="87"/>
      <c r="DVH13" s="87"/>
      <c r="DVI13" s="87"/>
      <c r="DVJ13" s="87"/>
      <c r="DVK13" s="87"/>
      <c r="DVL13" s="87"/>
      <c r="DVM13" s="87"/>
      <c r="DVN13" s="87"/>
      <c r="DVO13" s="87"/>
      <c r="DVP13" s="87"/>
      <c r="DVQ13" s="87"/>
      <c r="DVR13" s="87"/>
      <c r="DVS13" s="87"/>
      <c r="DVT13" s="87"/>
      <c r="DVU13" s="87"/>
      <c r="DVV13" s="87"/>
      <c r="DVW13" s="87"/>
      <c r="DVX13" s="87"/>
      <c r="DVY13" s="87"/>
      <c r="DVZ13" s="87"/>
      <c r="DWA13" s="87"/>
      <c r="DWB13" s="87"/>
      <c r="DWC13" s="87"/>
      <c r="DWD13" s="87"/>
      <c r="DWE13" s="87"/>
      <c r="DWF13" s="87"/>
      <c r="DWG13" s="87"/>
      <c r="DWH13" s="87"/>
      <c r="DWI13" s="87"/>
      <c r="DWJ13" s="87"/>
      <c r="DWK13" s="87"/>
      <c r="DWL13" s="87"/>
      <c r="DWM13" s="87"/>
      <c r="DWN13" s="87"/>
      <c r="DWO13" s="87"/>
      <c r="DWP13" s="87"/>
      <c r="DWQ13" s="87"/>
      <c r="DWR13" s="87"/>
      <c r="DWS13" s="87"/>
      <c r="DWT13" s="87"/>
      <c r="DWU13" s="87"/>
      <c r="DWV13" s="87"/>
      <c r="DWW13" s="87"/>
      <c r="DWX13" s="87"/>
      <c r="DWY13" s="87"/>
      <c r="DWZ13" s="87"/>
      <c r="DXA13" s="87"/>
      <c r="DXB13" s="87"/>
      <c r="DXC13" s="87"/>
      <c r="DXD13" s="87"/>
      <c r="DXE13" s="87"/>
      <c r="DXF13" s="87"/>
      <c r="DXG13" s="87"/>
      <c r="DXH13" s="87"/>
      <c r="DXI13" s="87"/>
      <c r="DXJ13" s="87"/>
      <c r="DXK13" s="87"/>
      <c r="DXL13" s="87"/>
      <c r="DXM13" s="87"/>
      <c r="DXN13" s="87"/>
      <c r="DXO13" s="87"/>
      <c r="DXP13" s="87"/>
      <c r="DXQ13" s="87"/>
      <c r="DXR13" s="87"/>
      <c r="DXS13" s="87"/>
      <c r="DXT13" s="87"/>
      <c r="DXU13" s="87"/>
      <c r="DXV13" s="87"/>
      <c r="DXW13" s="87"/>
      <c r="DXX13" s="87"/>
      <c r="DXY13" s="87"/>
      <c r="DXZ13" s="87"/>
      <c r="DYA13" s="87"/>
      <c r="DYB13" s="87"/>
      <c r="DYC13" s="87"/>
      <c r="DYD13" s="87"/>
      <c r="DYE13" s="87"/>
      <c r="DYF13" s="87"/>
      <c r="DYG13" s="87"/>
      <c r="DYH13" s="87"/>
      <c r="DYI13" s="87"/>
      <c r="DYJ13" s="87"/>
      <c r="DYK13" s="87"/>
      <c r="DYL13" s="87"/>
      <c r="DYM13" s="87"/>
      <c r="DYN13" s="87"/>
      <c r="DYO13" s="87"/>
      <c r="DYP13" s="87"/>
      <c r="DYQ13" s="87"/>
      <c r="DYR13" s="87"/>
      <c r="DYS13" s="87"/>
      <c r="DYT13" s="87"/>
      <c r="DYU13" s="87"/>
      <c r="DYV13" s="87"/>
      <c r="DYW13" s="87"/>
      <c r="DYX13" s="87"/>
      <c r="DYY13" s="87"/>
      <c r="DYZ13" s="87"/>
      <c r="DZA13" s="87"/>
      <c r="DZB13" s="87"/>
      <c r="DZC13" s="87"/>
      <c r="DZD13" s="87"/>
      <c r="DZE13" s="87"/>
      <c r="DZF13" s="87"/>
      <c r="DZG13" s="87"/>
      <c r="DZH13" s="87"/>
      <c r="DZI13" s="87"/>
      <c r="DZJ13" s="87"/>
      <c r="DZK13" s="87"/>
      <c r="DZL13" s="87"/>
      <c r="DZM13" s="87"/>
      <c r="DZN13" s="87"/>
      <c r="DZO13" s="87"/>
      <c r="DZP13" s="87"/>
      <c r="DZQ13" s="87"/>
      <c r="DZR13" s="87"/>
      <c r="DZS13" s="87"/>
      <c r="DZT13" s="87"/>
      <c r="DZU13" s="87"/>
      <c r="DZV13" s="87"/>
      <c r="DZW13" s="87"/>
      <c r="DZX13" s="87"/>
      <c r="DZY13" s="87"/>
      <c r="DZZ13" s="87"/>
      <c r="EAA13" s="87"/>
      <c r="EAB13" s="87"/>
      <c r="EAC13" s="87"/>
      <c r="EAD13" s="87"/>
      <c r="EAE13" s="87"/>
      <c r="EAF13" s="87"/>
      <c r="EAG13" s="87"/>
      <c r="EAH13" s="87"/>
      <c r="EAI13" s="87"/>
      <c r="EAJ13" s="87"/>
      <c r="EAK13" s="87"/>
      <c r="EAL13" s="87"/>
      <c r="EAM13" s="87"/>
      <c r="EAN13" s="87"/>
      <c r="EAO13" s="87"/>
      <c r="EAP13" s="87"/>
      <c r="EAQ13" s="87"/>
      <c r="EAR13" s="87"/>
      <c r="EAS13" s="87"/>
      <c r="EAT13" s="87"/>
      <c r="EAU13" s="87"/>
      <c r="EAV13" s="87"/>
      <c r="EAW13" s="87"/>
      <c r="EAX13" s="87"/>
      <c r="EAY13" s="87"/>
      <c r="EAZ13" s="87"/>
      <c r="EBA13" s="87"/>
      <c r="EBB13" s="87"/>
      <c r="EBC13" s="87"/>
      <c r="EBD13" s="87"/>
      <c r="EBE13" s="87"/>
      <c r="EBF13" s="87"/>
      <c r="EBG13" s="87"/>
      <c r="EBH13" s="87"/>
      <c r="EBI13" s="87"/>
      <c r="EBJ13" s="87"/>
      <c r="EBK13" s="87"/>
      <c r="EBL13" s="87"/>
      <c r="EBM13" s="87"/>
      <c r="EBN13" s="87"/>
      <c r="EBO13" s="87"/>
      <c r="EBP13" s="87"/>
      <c r="EBQ13" s="87"/>
      <c r="EBR13" s="87"/>
      <c r="EBS13" s="87"/>
      <c r="EBT13" s="87"/>
      <c r="EBU13" s="87"/>
      <c r="EBV13" s="87"/>
      <c r="EBW13" s="87"/>
      <c r="EBX13" s="87"/>
      <c r="EBY13" s="87"/>
      <c r="EBZ13" s="87"/>
      <c r="ECA13" s="87"/>
      <c r="ECB13" s="87"/>
      <c r="ECC13" s="87"/>
      <c r="ECD13" s="87"/>
      <c r="ECE13" s="87"/>
      <c r="ECF13" s="87"/>
      <c r="ECG13" s="87"/>
      <c r="ECH13" s="87"/>
      <c r="ECI13" s="87"/>
      <c r="ECJ13" s="87"/>
      <c r="ECK13" s="87"/>
      <c r="ECL13" s="87"/>
      <c r="ECM13" s="87"/>
      <c r="ECN13" s="87"/>
      <c r="ECO13" s="87"/>
      <c r="ECP13" s="87"/>
      <c r="ECQ13" s="87"/>
      <c r="ECR13" s="87"/>
      <c r="ECS13" s="87"/>
      <c r="ECT13" s="87"/>
      <c r="ECU13" s="87"/>
      <c r="ECV13" s="87"/>
      <c r="ECW13" s="87"/>
      <c r="ECX13" s="87"/>
      <c r="ECY13" s="87"/>
      <c r="ECZ13" s="87"/>
      <c r="EDA13" s="87"/>
      <c r="EDB13" s="87"/>
      <c r="EDC13" s="87"/>
      <c r="EDD13" s="87"/>
      <c r="EDE13" s="87"/>
      <c r="EDF13" s="87"/>
      <c r="EDG13" s="87"/>
      <c r="EDH13" s="87"/>
      <c r="EDI13" s="87"/>
      <c r="EDJ13" s="87"/>
      <c r="EDK13" s="87"/>
      <c r="EDL13" s="87"/>
      <c r="EDM13" s="87"/>
      <c r="EDN13" s="87"/>
      <c r="EDO13" s="87"/>
      <c r="EDP13" s="87"/>
      <c r="EDQ13" s="87"/>
      <c r="EDR13" s="87"/>
      <c r="EDS13" s="87"/>
      <c r="EDT13" s="87"/>
      <c r="EDU13" s="87"/>
      <c r="EDV13" s="87"/>
      <c r="EDW13" s="87"/>
      <c r="EDX13" s="87"/>
      <c r="EDY13" s="87"/>
      <c r="EDZ13" s="87"/>
      <c r="EEA13" s="87"/>
      <c r="EEB13" s="87"/>
      <c r="EEC13" s="87"/>
      <c r="EED13" s="87"/>
      <c r="EEE13" s="87"/>
      <c r="EEF13" s="87"/>
      <c r="EEG13" s="87"/>
      <c r="EEH13" s="87"/>
      <c r="EEI13" s="87"/>
      <c r="EEJ13" s="87"/>
      <c r="EEK13" s="87"/>
      <c r="EEL13" s="87"/>
      <c r="EEM13" s="87"/>
      <c r="EEN13" s="87"/>
      <c r="EEO13" s="87"/>
      <c r="EEP13" s="87"/>
      <c r="EEQ13" s="87"/>
      <c r="EER13" s="87"/>
      <c r="EES13" s="87"/>
      <c r="EET13" s="87"/>
      <c r="EEU13" s="87"/>
      <c r="EEV13" s="87"/>
      <c r="EEW13" s="87"/>
      <c r="EEX13" s="87"/>
      <c r="EEY13" s="87"/>
      <c r="EEZ13" s="87"/>
      <c r="EFA13" s="87"/>
      <c r="EFB13" s="87"/>
      <c r="EFC13" s="87"/>
      <c r="EFD13" s="87"/>
      <c r="EFE13" s="87"/>
      <c r="EFF13" s="87"/>
      <c r="EFG13" s="87"/>
      <c r="EFH13" s="87"/>
      <c r="EFI13" s="87"/>
      <c r="EFJ13" s="87"/>
      <c r="EFK13" s="87"/>
      <c r="EFL13" s="87"/>
      <c r="EFM13" s="87"/>
      <c r="EFN13" s="87"/>
      <c r="EFO13" s="87"/>
      <c r="EFP13" s="87"/>
      <c r="EFQ13" s="87"/>
      <c r="EFR13" s="87"/>
      <c r="EFS13" s="87"/>
      <c r="EFT13" s="87"/>
      <c r="EFU13" s="87"/>
      <c r="EFV13" s="87"/>
      <c r="EFW13" s="87"/>
      <c r="EFX13" s="87"/>
      <c r="EFY13" s="87"/>
      <c r="EFZ13" s="87"/>
      <c r="EGA13" s="87"/>
      <c r="EGB13" s="87"/>
      <c r="EGC13" s="87"/>
      <c r="EGD13" s="87"/>
      <c r="EGE13" s="87"/>
      <c r="EGF13" s="87"/>
      <c r="EGG13" s="87"/>
      <c r="EGH13" s="87"/>
      <c r="EGI13" s="87"/>
      <c r="EGJ13" s="87"/>
      <c r="EGK13" s="87"/>
      <c r="EGL13" s="87"/>
      <c r="EGM13" s="87"/>
      <c r="EGN13" s="87"/>
      <c r="EGO13" s="87"/>
      <c r="EGP13" s="87"/>
      <c r="EGQ13" s="87"/>
      <c r="EGR13" s="87"/>
      <c r="EGS13" s="87"/>
      <c r="EGT13" s="87"/>
      <c r="EGU13" s="87"/>
      <c r="EGV13" s="87"/>
      <c r="EGW13" s="87"/>
      <c r="EGX13" s="87"/>
      <c r="EGY13" s="87"/>
      <c r="EGZ13" s="87"/>
      <c r="EHA13" s="87"/>
      <c r="EHB13" s="87"/>
      <c r="EHC13" s="87"/>
      <c r="EHD13" s="87"/>
      <c r="EHE13" s="87"/>
      <c r="EHF13" s="87"/>
      <c r="EHG13" s="87"/>
      <c r="EHH13" s="87"/>
      <c r="EHI13" s="87"/>
      <c r="EHJ13" s="87"/>
      <c r="EHK13" s="87"/>
      <c r="EHL13" s="87"/>
      <c r="EHM13" s="87"/>
      <c r="EHN13" s="87"/>
      <c r="EHO13" s="87"/>
      <c r="EHP13" s="87"/>
      <c r="EHQ13" s="87"/>
      <c r="EHR13" s="87"/>
      <c r="EHS13" s="87"/>
      <c r="EHT13" s="87"/>
      <c r="EHU13" s="87"/>
      <c r="EHV13" s="87"/>
      <c r="EHW13" s="87"/>
      <c r="EHX13" s="87"/>
      <c r="EHY13" s="87"/>
      <c r="EHZ13" s="87"/>
      <c r="EIA13" s="87"/>
      <c r="EIB13" s="87"/>
      <c r="EIC13" s="87"/>
      <c r="EID13" s="87"/>
      <c r="EIE13" s="87"/>
      <c r="EIF13" s="87"/>
      <c r="EIG13" s="87"/>
      <c r="EIH13" s="87"/>
      <c r="EII13" s="87"/>
      <c r="EIJ13" s="87"/>
      <c r="EIK13" s="87"/>
      <c r="EIL13" s="87"/>
      <c r="EIM13" s="87"/>
      <c r="EIN13" s="87"/>
      <c r="EIO13" s="87"/>
      <c r="EIP13" s="87"/>
      <c r="EIQ13" s="87"/>
      <c r="EIR13" s="87"/>
      <c r="EIS13" s="87"/>
      <c r="EIT13" s="87"/>
      <c r="EIU13" s="87"/>
      <c r="EIV13" s="87"/>
      <c r="EIW13" s="87"/>
      <c r="EIX13" s="87"/>
      <c r="EIY13" s="87"/>
      <c r="EIZ13" s="87"/>
      <c r="EJA13" s="87"/>
      <c r="EJB13" s="87"/>
      <c r="EJC13" s="87"/>
      <c r="EJD13" s="87"/>
      <c r="EJE13" s="87"/>
      <c r="EJF13" s="87"/>
      <c r="EJG13" s="87"/>
      <c r="EJH13" s="87"/>
      <c r="EJI13" s="87"/>
      <c r="EJJ13" s="87"/>
      <c r="EJK13" s="87"/>
      <c r="EJL13" s="87"/>
      <c r="EJM13" s="87"/>
      <c r="EJN13" s="87"/>
      <c r="EJO13" s="87"/>
      <c r="EJP13" s="87"/>
      <c r="EJQ13" s="87"/>
      <c r="EJR13" s="87"/>
      <c r="EJS13" s="87"/>
      <c r="EJT13" s="87"/>
      <c r="EJU13" s="87"/>
      <c r="EJV13" s="87"/>
      <c r="EJW13" s="87"/>
      <c r="EJX13" s="87"/>
      <c r="EJY13" s="87"/>
      <c r="EJZ13" s="87"/>
      <c r="EKA13" s="87"/>
      <c r="EKB13" s="87"/>
      <c r="EKC13" s="87"/>
      <c r="EKD13" s="87"/>
      <c r="EKE13" s="87"/>
      <c r="EKF13" s="87"/>
      <c r="EKG13" s="87"/>
      <c r="EKH13" s="87"/>
      <c r="EKI13" s="87"/>
      <c r="EKJ13" s="87"/>
      <c r="EKK13" s="87"/>
      <c r="EKL13" s="87"/>
      <c r="EKM13" s="87"/>
      <c r="EKN13" s="87"/>
      <c r="EKO13" s="87"/>
      <c r="EKP13" s="87"/>
      <c r="EKQ13" s="87"/>
      <c r="EKR13" s="87"/>
      <c r="EKS13" s="87"/>
      <c r="EKT13" s="87"/>
      <c r="EKU13" s="87"/>
      <c r="EKV13" s="87"/>
      <c r="EKW13" s="87"/>
      <c r="EKX13" s="87"/>
      <c r="EKY13" s="87"/>
      <c r="EKZ13" s="87"/>
      <c r="ELA13" s="87"/>
      <c r="ELB13" s="87"/>
      <c r="ELC13" s="87"/>
      <c r="ELD13" s="87"/>
      <c r="ELE13" s="87"/>
      <c r="ELF13" s="87"/>
      <c r="ELG13" s="87"/>
      <c r="ELH13" s="87"/>
      <c r="ELI13" s="87"/>
      <c r="ELJ13" s="87"/>
      <c r="ELK13" s="87"/>
      <c r="ELL13" s="87"/>
      <c r="ELM13" s="87"/>
      <c r="ELN13" s="87"/>
      <c r="ELO13" s="87"/>
      <c r="ELP13" s="87"/>
      <c r="ELQ13" s="87"/>
      <c r="ELR13" s="87"/>
      <c r="ELS13" s="87"/>
      <c r="ELT13" s="87"/>
      <c r="ELU13" s="87"/>
      <c r="ELV13" s="87"/>
      <c r="ELW13" s="87"/>
      <c r="ELX13" s="87"/>
      <c r="ELY13" s="87"/>
      <c r="ELZ13" s="87"/>
      <c r="EMA13" s="87"/>
      <c r="EMB13" s="87"/>
      <c r="EMC13" s="87"/>
      <c r="EMD13" s="87"/>
      <c r="EME13" s="87"/>
      <c r="EMF13" s="87"/>
      <c r="EMG13" s="87"/>
      <c r="EMH13" s="87"/>
      <c r="EMI13" s="87"/>
      <c r="EMJ13" s="87"/>
      <c r="EMK13" s="87"/>
      <c r="EML13" s="87"/>
      <c r="EMM13" s="87"/>
      <c r="EMN13" s="87"/>
      <c r="EMO13" s="87"/>
      <c r="EMP13" s="87"/>
      <c r="EMQ13" s="87"/>
      <c r="EMR13" s="87"/>
      <c r="EMS13" s="87"/>
      <c r="EMT13" s="87"/>
      <c r="EMU13" s="87"/>
      <c r="EMV13" s="87"/>
      <c r="EMW13" s="87"/>
      <c r="EMX13" s="87"/>
      <c r="EMY13" s="87"/>
      <c r="EMZ13" s="87"/>
      <c r="ENA13" s="87"/>
      <c r="ENB13" s="87"/>
      <c r="ENC13" s="87"/>
      <c r="END13" s="87"/>
      <c r="ENE13" s="87"/>
      <c r="ENF13" s="87"/>
      <c r="ENG13" s="87"/>
      <c r="ENH13" s="87"/>
      <c r="ENI13" s="87"/>
      <c r="ENJ13" s="87"/>
      <c r="ENK13" s="87"/>
      <c r="ENL13" s="87"/>
      <c r="ENM13" s="87"/>
      <c r="ENN13" s="87"/>
      <c r="ENO13" s="87"/>
      <c r="ENP13" s="87"/>
      <c r="ENQ13" s="87"/>
      <c r="ENR13" s="87"/>
      <c r="ENS13" s="87"/>
      <c r="ENT13" s="87"/>
      <c r="ENU13" s="87"/>
      <c r="ENV13" s="87"/>
      <c r="ENW13" s="87"/>
      <c r="ENX13" s="87"/>
      <c r="ENY13" s="87"/>
      <c r="ENZ13" s="87"/>
      <c r="EOA13" s="87"/>
      <c r="EOB13" s="87"/>
      <c r="EOC13" s="87"/>
      <c r="EOD13" s="87"/>
      <c r="EOE13" s="87"/>
      <c r="EOF13" s="87"/>
      <c r="EOG13" s="87"/>
      <c r="EOH13" s="87"/>
      <c r="EOI13" s="87"/>
      <c r="EOJ13" s="87"/>
      <c r="EOK13" s="87"/>
      <c r="EOL13" s="87"/>
      <c r="EOM13" s="87"/>
      <c r="EON13" s="87"/>
      <c r="EOO13" s="87"/>
      <c r="EOP13" s="87"/>
      <c r="EOQ13" s="87"/>
      <c r="EOR13" s="87"/>
      <c r="EOS13" s="87"/>
      <c r="EOT13" s="87"/>
      <c r="EOU13" s="87"/>
      <c r="EOV13" s="87"/>
      <c r="EOW13" s="87"/>
      <c r="EOX13" s="87"/>
      <c r="EOY13" s="87"/>
      <c r="EOZ13" s="87"/>
      <c r="EPA13" s="87"/>
      <c r="EPB13" s="87"/>
      <c r="EPC13" s="87"/>
      <c r="EPD13" s="87"/>
      <c r="EPE13" s="87"/>
      <c r="EPF13" s="87"/>
      <c r="EPG13" s="87"/>
      <c r="EPH13" s="87"/>
      <c r="EPI13" s="87"/>
      <c r="EPJ13" s="87"/>
      <c r="EPK13" s="87"/>
      <c r="EPL13" s="87"/>
      <c r="EPM13" s="87"/>
      <c r="EPN13" s="87"/>
      <c r="EPO13" s="87"/>
      <c r="EPP13" s="87"/>
      <c r="EPQ13" s="87"/>
      <c r="EPR13" s="87"/>
      <c r="EPS13" s="87"/>
      <c r="EPT13" s="87"/>
      <c r="EPU13" s="87"/>
      <c r="EPV13" s="87"/>
      <c r="EPW13" s="87"/>
      <c r="EPX13" s="87"/>
      <c r="EPY13" s="87"/>
      <c r="EPZ13" s="87"/>
      <c r="EQA13" s="87"/>
      <c r="EQB13" s="87"/>
      <c r="EQC13" s="87"/>
      <c r="EQD13" s="87"/>
      <c r="EQE13" s="87"/>
      <c r="EQF13" s="87"/>
      <c r="EQG13" s="87"/>
      <c r="EQH13" s="87"/>
      <c r="EQI13" s="87"/>
      <c r="EQJ13" s="87"/>
      <c r="EQK13" s="87"/>
      <c r="EQL13" s="87"/>
      <c r="EQM13" s="87"/>
      <c r="EQN13" s="87"/>
      <c r="EQO13" s="87"/>
      <c r="EQP13" s="87"/>
      <c r="EQQ13" s="87"/>
      <c r="EQR13" s="87"/>
      <c r="EQS13" s="87"/>
      <c r="EQT13" s="87"/>
      <c r="EQU13" s="87"/>
      <c r="EQV13" s="87"/>
      <c r="EQW13" s="87"/>
      <c r="EQX13" s="87"/>
      <c r="EQY13" s="87"/>
      <c r="EQZ13" s="87"/>
      <c r="ERA13" s="87"/>
      <c r="ERB13" s="87"/>
      <c r="ERC13" s="87"/>
      <c r="ERD13" s="87"/>
      <c r="ERE13" s="87"/>
      <c r="ERF13" s="87"/>
      <c r="ERG13" s="87"/>
      <c r="ERH13" s="87"/>
      <c r="ERI13" s="87"/>
      <c r="ERJ13" s="87"/>
      <c r="ERK13" s="87"/>
      <c r="ERL13" s="87"/>
      <c r="ERM13" s="87"/>
      <c r="ERN13" s="87"/>
      <c r="ERO13" s="87"/>
      <c r="ERP13" s="87"/>
      <c r="ERQ13" s="87"/>
      <c r="ERR13" s="87"/>
      <c r="ERS13" s="87"/>
      <c r="ERT13" s="87"/>
      <c r="ERU13" s="87"/>
      <c r="ERV13" s="87"/>
      <c r="ERW13" s="87"/>
      <c r="ERX13" s="87"/>
      <c r="ERY13" s="87"/>
      <c r="ERZ13" s="87"/>
      <c r="ESA13" s="87"/>
      <c r="ESB13" s="87"/>
      <c r="ESC13" s="87"/>
      <c r="ESD13" s="87"/>
      <c r="ESE13" s="87"/>
      <c r="ESF13" s="87"/>
      <c r="ESG13" s="87"/>
      <c r="ESH13" s="87"/>
      <c r="ESI13" s="87"/>
      <c r="ESJ13" s="87"/>
      <c r="ESK13" s="87"/>
      <c r="ESL13" s="87"/>
      <c r="ESM13" s="87"/>
      <c r="ESN13" s="87"/>
      <c r="ESO13" s="87"/>
      <c r="ESP13" s="87"/>
      <c r="ESQ13" s="87"/>
      <c r="ESR13" s="87"/>
      <c r="ESS13" s="87"/>
      <c r="EST13" s="87"/>
      <c r="ESU13" s="87"/>
      <c r="ESV13" s="87"/>
      <c r="ESW13" s="87"/>
      <c r="ESX13" s="87"/>
      <c r="ESY13" s="87"/>
      <c r="ESZ13" s="87"/>
      <c r="ETA13" s="87"/>
      <c r="ETB13" s="87"/>
      <c r="ETC13" s="87"/>
      <c r="ETD13" s="87"/>
      <c r="ETE13" s="87"/>
      <c r="ETF13" s="87"/>
      <c r="ETG13" s="87"/>
      <c r="ETH13" s="87"/>
      <c r="ETI13" s="87"/>
      <c r="ETJ13" s="87"/>
      <c r="ETK13" s="87"/>
      <c r="ETL13" s="87"/>
      <c r="ETM13" s="87"/>
      <c r="ETN13" s="87"/>
      <c r="ETO13" s="87"/>
      <c r="ETP13" s="87"/>
      <c r="ETQ13" s="87"/>
      <c r="ETR13" s="87"/>
      <c r="ETS13" s="87"/>
      <c r="ETT13" s="87"/>
      <c r="ETU13" s="87"/>
      <c r="ETV13" s="87"/>
      <c r="ETW13" s="87"/>
      <c r="ETX13" s="87"/>
      <c r="ETY13" s="87"/>
      <c r="ETZ13" s="87"/>
      <c r="EUA13" s="87"/>
      <c r="EUB13" s="87"/>
      <c r="EUC13" s="87"/>
      <c r="EUD13" s="87"/>
      <c r="EUE13" s="87"/>
      <c r="EUF13" s="87"/>
      <c r="EUG13" s="87"/>
      <c r="EUH13" s="87"/>
      <c r="EUI13" s="87"/>
      <c r="EUJ13" s="87"/>
      <c r="EUK13" s="87"/>
      <c r="EUL13" s="87"/>
      <c r="EUM13" s="87"/>
      <c r="EUN13" s="87"/>
      <c r="EUO13" s="87"/>
      <c r="EUP13" s="87"/>
      <c r="EUQ13" s="87"/>
      <c r="EUR13" s="87"/>
      <c r="EUS13" s="87"/>
      <c r="EUT13" s="87"/>
      <c r="EUU13" s="87"/>
      <c r="EUV13" s="87"/>
      <c r="EUW13" s="87"/>
      <c r="EUX13" s="87"/>
      <c r="EUY13" s="87"/>
      <c r="EUZ13" s="87"/>
      <c r="EVA13" s="87"/>
      <c r="EVB13" s="87"/>
      <c r="EVC13" s="87"/>
      <c r="EVD13" s="87"/>
      <c r="EVE13" s="87"/>
      <c r="EVF13" s="87"/>
      <c r="EVG13" s="87"/>
      <c r="EVH13" s="87"/>
      <c r="EVI13" s="87"/>
      <c r="EVJ13" s="87"/>
      <c r="EVK13" s="87"/>
      <c r="EVL13" s="87"/>
      <c r="EVM13" s="87"/>
      <c r="EVN13" s="87"/>
      <c r="EVO13" s="87"/>
      <c r="EVP13" s="87"/>
      <c r="EVQ13" s="87"/>
      <c r="EVR13" s="87"/>
      <c r="EVS13" s="87"/>
      <c r="EVT13" s="87"/>
      <c r="EVU13" s="87"/>
      <c r="EVV13" s="87"/>
      <c r="EVW13" s="87"/>
      <c r="EVX13" s="87"/>
      <c r="EVY13" s="87"/>
      <c r="EVZ13" s="87"/>
      <c r="EWA13" s="87"/>
      <c r="EWB13" s="87"/>
      <c r="EWC13" s="87"/>
      <c r="EWD13" s="87"/>
      <c r="EWE13" s="87"/>
      <c r="EWF13" s="87"/>
      <c r="EWG13" s="87"/>
      <c r="EWH13" s="87"/>
      <c r="EWI13" s="87"/>
      <c r="EWJ13" s="87"/>
      <c r="EWK13" s="87"/>
      <c r="EWL13" s="87"/>
      <c r="EWM13" s="87"/>
      <c r="EWN13" s="87"/>
      <c r="EWO13" s="87"/>
      <c r="EWP13" s="87"/>
      <c r="EWQ13" s="87"/>
      <c r="EWR13" s="87"/>
      <c r="EWS13" s="87"/>
      <c r="EWT13" s="87"/>
      <c r="EWU13" s="87"/>
      <c r="EWV13" s="87"/>
      <c r="EWW13" s="87"/>
      <c r="EWX13" s="87"/>
      <c r="EWY13" s="87"/>
      <c r="EWZ13" s="87"/>
      <c r="EXA13" s="87"/>
      <c r="EXB13" s="87"/>
      <c r="EXC13" s="87"/>
      <c r="EXD13" s="87"/>
      <c r="EXE13" s="87"/>
      <c r="EXF13" s="87"/>
      <c r="EXG13" s="87"/>
      <c r="EXH13" s="87"/>
      <c r="EXI13" s="87"/>
      <c r="EXJ13" s="87"/>
      <c r="EXK13" s="87"/>
      <c r="EXL13" s="87"/>
      <c r="EXM13" s="87"/>
      <c r="EXN13" s="87"/>
      <c r="EXO13" s="87"/>
      <c r="EXP13" s="87"/>
      <c r="EXQ13" s="87"/>
      <c r="EXR13" s="87"/>
      <c r="EXS13" s="87"/>
      <c r="EXT13" s="87"/>
      <c r="EXU13" s="87"/>
      <c r="EXV13" s="87"/>
      <c r="EXW13" s="87"/>
      <c r="EXX13" s="87"/>
      <c r="EXY13" s="87"/>
      <c r="EXZ13" s="87"/>
      <c r="EYA13" s="87"/>
      <c r="EYB13" s="87"/>
      <c r="EYC13" s="87"/>
      <c r="EYD13" s="87"/>
      <c r="EYE13" s="87"/>
      <c r="EYF13" s="87"/>
      <c r="EYG13" s="87"/>
      <c r="EYH13" s="87"/>
      <c r="EYI13" s="87"/>
      <c r="EYJ13" s="87"/>
      <c r="EYK13" s="87"/>
      <c r="EYL13" s="87"/>
      <c r="EYM13" s="87"/>
      <c r="EYN13" s="87"/>
      <c r="EYO13" s="87"/>
      <c r="EYP13" s="87"/>
      <c r="EYQ13" s="87"/>
      <c r="EYR13" s="87"/>
      <c r="EYS13" s="87"/>
      <c r="EYT13" s="87"/>
      <c r="EYU13" s="87"/>
      <c r="EYV13" s="87"/>
      <c r="EYW13" s="87"/>
      <c r="EYX13" s="87"/>
      <c r="EYY13" s="87"/>
      <c r="EYZ13" s="87"/>
      <c r="EZA13" s="87"/>
      <c r="EZB13" s="87"/>
      <c r="EZC13" s="87"/>
      <c r="EZD13" s="87"/>
      <c r="EZE13" s="87"/>
      <c r="EZF13" s="87"/>
      <c r="EZG13" s="87"/>
      <c r="EZH13" s="87"/>
      <c r="EZI13" s="87"/>
      <c r="EZJ13" s="87"/>
      <c r="EZK13" s="87"/>
      <c r="EZL13" s="87"/>
      <c r="EZM13" s="87"/>
      <c r="EZN13" s="87"/>
      <c r="EZO13" s="87"/>
      <c r="EZP13" s="87"/>
      <c r="EZQ13" s="87"/>
      <c r="EZR13" s="87"/>
      <c r="EZS13" s="87"/>
      <c r="EZT13" s="87"/>
      <c r="EZU13" s="87"/>
      <c r="EZV13" s="87"/>
      <c r="EZW13" s="87"/>
      <c r="EZX13" s="87"/>
      <c r="EZY13" s="87"/>
      <c r="EZZ13" s="87"/>
      <c r="FAA13" s="87"/>
      <c r="FAB13" s="87"/>
      <c r="FAC13" s="87"/>
      <c r="FAD13" s="87"/>
      <c r="FAE13" s="87"/>
      <c r="FAF13" s="87"/>
      <c r="FAG13" s="87"/>
      <c r="FAH13" s="87"/>
      <c r="FAI13" s="87"/>
      <c r="FAJ13" s="87"/>
      <c r="FAK13" s="87"/>
      <c r="FAL13" s="87"/>
      <c r="FAM13" s="87"/>
      <c r="FAN13" s="87"/>
      <c r="FAO13" s="87"/>
      <c r="FAP13" s="87"/>
      <c r="FAQ13" s="87"/>
      <c r="FAR13" s="87"/>
      <c r="FAS13" s="87"/>
      <c r="FAT13" s="87"/>
      <c r="FAU13" s="87"/>
      <c r="FAV13" s="87"/>
      <c r="FAW13" s="87"/>
      <c r="FAX13" s="87"/>
      <c r="FAY13" s="87"/>
      <c r="FAZ13" s="87"/>
      <c r="FBA13" s="87"/>
      <c r="FBB13" s="87"/>
      <c r="FBC13" s="87"/>
      <c r="FBD13" s="87"/>
      <c r="FBE13" s="87"/>
      <c r="FBF13" s="87"/>
      <c r="FBG13" s="87"/>
      <c r="FBH13" s="87"/>
      <c r="FBI13" s="87"/>
      <c r="FBJ13" s="87"/>
      <c r="FBK13" s="87"/>
      <c r="FBL13" s="87"/>
      <c r="FBM13" s="87"/>
      <c r="FBN13" s="87"/>
      <c r="FBO13" s="87"/>
      <c r="FBP13" s="87"/>
      <c r="FBQ13" s="87"/>
      <c r="FBR13" s="87"/>
      <c r="FBS13" s="87"/>
      <c r="FBT13" s="87"/>
      <c r="FBU13" s="87"/>
      <c r="FBV13" s="87"/>
      <c r="FBW13" s="87"/>
      <c r="FBX13" s="87"/>
      <c r="FBY13" s="87"/>
      <c r="FBZ13" s="87"/>
      <c r="FCA13" s="87"/>
      <c r="FCB13" s="87"/>
      <c r="FCC13" s="87"/>
      <c r="FCD13" s="87"/>
      <c r="FCE13" s="87"/>
      <c r="FCF13" s="87"/>
      <c r="FCG13" s="87"/>
      <c r="FCH13" s="87"/>
      <c r="FCI13" s="87"/>
      <c r="FCJ13" s="87"/>
      <c r="FCK13" s="87"/>
      <c r="FCL13" s="87"/>
      <c r="FCM13" s="87"/>
      <c r="FCN13" s="87"/>
      <c r="FCO13" s="87"/>
      <c r="FCP13" s="87"/>
      <c r="FCQ13" s="87"/>
      <c r="FCR13" s="87"/>
      <c r="FCS13" s="87"/>
      <c r="FCT13" s="87"/>
      <c r="FCU13" s="87"/>
      <c r="FCV13" s="87"/>
      <c r="FCW13" s="87"/>
      <c r="FCX13" s="87"/>
      <c r="FCY13" s="87"/>
      <c r="FCZ13" s="87"/>
      <c r="FDA13" s="87"/>
      <c r="FDB13" s="87"/>
      <c r="FDC13" s="87"/>
      <c r="FDD13" s="87"/>
      <c r="FDE13" s="87"/>
      <c r="FDF13" s="87"/>
      <c r="FDG13" s="87"/>
      <c r="FDH13" s="87"/>
      <c r="FDI13" s="87"/>
      <c r="FDJ13" s="87"/>
      <c r="FDK13" s="87"/>
      <c r="FDL13" s="87"/>
      <c r="FDM13" s="87"/>
      <c r="FDN13" s="87"/>
      <c r="FDO13" s="87"/>
      <c r="FDP13" s="87"/>
      <c r="FDQ13" s="87"/>
      <c r="FDR13" s="87"/>
      <c r="FDS13" s="87"/>
      <c r="FDT13" s="87"/>
      <c r="FDU13" s="87"/>
      <c r="FDV13" s="87"/>
      <c r="FDW13" s="87"/>
      <c r="FDX13" s="87"/>
      <c r="FDY13" s="87"/>
      <c r="FDZ13" s="87"/>
      <c r="FEA13" s="87"/>
      <c r="FEB13" s="87"/>
      <c r="FEC13" s="87"/>
      <c r="FED13" s="87"/>
      <c r="FEE13" s="87"/>
      <c r="FEF13" s="87"/>
      <c r="FEG13" s="87"/>
      <c r="FEH13" s="87"/>
      <c r="FEI13" s="87"/>
      <c r="FEJ13" s="87"/>
      <c r="FEK13" s="87"/>
      <c r="FEL13" s="87"/>
      <c r="FEM13" s="87"/>
      <c r="FEN13" s="87"/>
      <c r="FEO13" s="87"/>
      <c r="FEP13" s="87"/>
      <c r="FEQ13" s="87"/>
      <c r="FER13" s="87"/>
      <c r="FES13" s="87"/>
      <c r="FET13" s="87"/>
      <c r="FEU13" s="87"/>
      <c r="FEV13" s="87"/>
      <c r="FEW13" s="87"/>
      <c r="FEX13" s="87"/>
      <c r="FEY13" s="87"/>
      <c r="FEZ13" s="87"/>
      <c r="FFA13" s="87"/>
      <c r="FFB13" s="87"/>
      <c r="FFC13" s="87"/>
      <c r="FFD13" s="87"/>
      <c r="FFE13" s="87"/>
      <c r="FFF13" s="87"/>
      <c r="FFG13" s="87"/>
      <c r="FFH13" s="87"/>
      <c r="FFI13" s="87"/>
      <c r="FFJ13" s="87"/>
      <c r="FFK13" s="87"/>
      <c r="FFL13" s="87"/>
      <c r="FFM13" s="87"/>
      <c r="FFN13" s="87"/>
      <c r="FFO13" s="87"/>
      <c r="FFP13" s="87"/>
      <c r="FFQ13" s="87"/>
      <c r="FFR13" s="87"/>
      <c r="FFS13" s="87"/>
      <c r="FFT13" s="87"/>
      <c r="FFU13" s="87"/>
      <c r="FFV13" s="87"/>
      <c r="FFW13" s="87"/>
      <c r="FFX13" s="87"/>
      <c r="FFY13" s="87"/>
      <c r="FFZ13" s="87"/>
      <c r="FGA13" s="87"/>
      <c r="FGB13" s="87"/>
      <c r="FGC13" s="87"/>
      <c r="FGD13" s="87"/>
      <c r="FGE13" s="87"/>
      <c r="FGF13" s="87"/>
      <c r="FGG13" s="87"/>
      <c r="FGH13" s="87"/>
      <c r="FGI13" s="87"/>
      <c r="FGJ13" s="87"/>
      <c r="FGK13" s="87"/>
      <c r="FGL13" s="87"/>
      <c r="FGM13" s="87"/>
      <c r="FGN13" s="87"/>
      <c r="FGO13" s="87"/>
      <c r="FGP13" s="87"/>
      <c r="FGQ13" s="87"/>
      <c r="FGR13" s="87"/>
      <c r="FGS13" s="87"/>
      <c r="FGT13" s="87"/>
      <c r="FGU13" s="87"/>
      <c r="FGV13" s="87"/>
      <c r="FGW13" s="87"/>
      <c r="FGX13" s="87"/>
      <c r="FGY13" s="87"/>
      <c r="FGZ13" s="87"/>
      <c r="FHA13" s="87"/>
      <c r="FHB13" s="87"/>
      <c r="FHC13" s="87"/>
      <c r="FHD13" s="87"/>
      <c r="FHE13" s="87"/>
      <c r="FHF13" s="87"/>
      <c r="FHG13" s="87"/>
      <c r="FHH13" s="87"/>
      <c r="FHI13" s="87"/>
      <c r="FHJ13" s="87"/>
      <c r="FHK13" s="87"/>
      <c r="FHL13" s="87"/>
      <c r="FHM13" s="87"/>
      <c r="FHN13" s="87"/>
      <c r="FHO13" s="87"/>
      <c r="FHP13" s="87"/>
      <c r="FHQ13" s="87"/>
      <c r="FHR13" s="87"/>
      <c r="FHS13" s="87"/>
      <c r="FHT13" s="87"/>
      <c r="FHU13" s="87"/>
      <c r="FHV13" s="87"/>
      <c r="FHW13" s="87"/>
      <c r="FHX13" s="87"/>
      <c r="FHY13" s="87"/>
      <c r="FHZ13" s="87"/>
      <c r="FIA13" s="87"/>
      <c r="FIB13" s="87"/>
      <c r="FIC13" s="87"/>
      <c r="FID13" s="87"/>
      <c r="FIE13" s="87"/>
      <c r="FIF13" s="87"/>
      <c r="FIG13" s="87"/>
      <c r="FIH13" s="87"/>
      <c r="FII13" s="87"/>
      <c r="FIJ13" s="87"/>
      <c r="FIK13" s="87"/>
      <c r="FIL13" s="87"/>
      <c r="FIM13" s="87"/>
      <c r="FIN13" s="87"/>
      <c r="FIO13" s="87"/>
      <c r="FIP13" s="87"/>
      <c r="FIQ13" s="87"/>
      <c r="FIR13" s="87"/>
      <c r="FIS13" s="87"/>
      <c r="FIT13" s="87"/>
      <c r="FIU13" s="87"/>
      <c r="FIV13" s="87"/>
      <c r="FIW13" s="87"/>
      <c r="FIX13" s="87"/>
      <c r="FIY13" s="87"/>
      <c r="FIZ13" s="87"/>
      <c r="FJA13" s="87"/>
      <c r="FJB13" s="87"/>
      <c r="FJC13" s="87"/>
      <c r="FJD13" s="87"/>
      <c r="FJE13" s="87"/>
      <c r="FJF13" s="87"/>
      <c r="FJG13" s="87"/>
      <c r="FJH13" s="87"/>
      <c r="FJI13" s="87"/>
      <c r="FJJ13" s="87"/>
      <c r="FJK13" s="87"/>
      <c r="FJL13" s="87"/>
      <c r="FJM13" s="87"/>
      <c r="FJN13" s="87"/>
      <c r="FJO13" s="87"/>
      <c r="FJP13" s="87"/>
      <c r="FJQ13" s="87"/>
      <c r="FJR13" s="87"/>
      <c r="FJS13" s="87"/>
      <c r="FJT13" s="87"/>
      <c r="FJU13" s="87"/>
      <c r="FJV13" s="87"/>
      <c r="FJW13" s="87"/>
      <c r="FJX13" s="87"/>
      <c r="FJY13" s="87"/>
      <c r="FJZ13" s="87"/>
      <c r="FKA13" s="87"/>
      <c r="FKB13" s="87"/>
      <c r="FKC13" s="87"/>
      <c r="FKD13" s="87"/>
      <c r="FKE13" s="87"/>
      <c r="FKF13" s="87"/>
      <c r="FKG13" s="87"/>
      <c r="FKH13" s="87"/>
      <c r="FKI13" s="87"/>
      <c r="FKJ13" s="87"/>
      <c r="FKK13" s="87"/>
      <c r="FKL13" s="87"/>
      <c r="FKM13" s="87"/>
      <c r="FKN13" s="87"/>
      <c r="FKO13" s="87"/>
      <c r="FKP13" s="87"/>
      <c r="FKQ13" s="87"/>
      <c r="FKR13" s="87"/>
      <c r="FKS13" s="87"/>
      <c r="FKT13" s="87"/>
      <c r="FKU13" s="87"/>
      <c r="FKV13" s="87"/>
      <c r="FKW13" s="87"/>
      <c r="FKX13" s="87"/>
      <c r="FKY13" s="87"/>
      <c r="FKZ13" s="87"/>
      <c r="FLA13" s="87"/>
      <c r="FLB13" s="87"/>
      <c r="FLC13" s="87"/>
      <c r="FLD13" s="87"/>
      <c r="FLE13" s="87"/>
      <c r="FLF13" s="87"/>
      <c r="FLG13" s="87"/>
      <c r="FLH13" s="87"/>
      <c r="FLI13" s="87"/>
      <c r="FLJ13" s="87"/>
      <c r="FLK13" s="87"/>
      <c r="FLL13" s="87"/>
      <c r="FLM13" s="87"/>
      <c r="FLN13" s="87"/>
      <c r="FLO13" s="87"/>
      <c r="FLP13" s="87"/>
      <c r="FLQ13" s="87"/>
      <c r="FLR13" s="87"/>
      <c r="FLS13" s="87"/>
      <c r="FLT13" s="87"/>
      <c r="FLU13" s="87"/>
      <c r="FLV13" s="87"/>
      <c r="FLW13" s="87"/>
      <c r="FLX13" s="87"/>
      <c r="FLY13" s="87"/>
      <c r="FLZ13" s="87"/>
      <c r="FMA13" s="87"/>
      <c r="FMB13" s="87"/>
      <c r="FMC13" s="87"/>
      <c r="FMD13" s="87"/>
      <c r="FME13" s="87"/>
      <c r="FMF13" s="87"/>
      <c r="FMG13" s="87"/>
      <c r="FMH13" s="87"/>
      <c r="FMI13" s="87"/>
      <c r="FMJ13" s="87"/>
      <c r="FMK13" s="87"/>
      <c r="FML13" s="87"/>
      <c r="FMM13" s="87"/>
      <c r="FMN13" s="87"/>
      <c r="FMO13" s="87"/>
      <c r="FMP13" s="87"/>
      <c r="FMQ13" s="87"/>
      <c r="FMR13" s="87"/>
      <c r="FMS13" s="87"/>
      <c r="FMT13" s="87"/>
      <c r="FMU13" s="87"/>
      <c r="FMV13" s="87"/>
      <c r="FMW13" s="87"/>
      <c r="FMX13" s="87"/>
      <c r="FMY13" s="87"/>
      <c r="FMZ13" s="87"/>
      <c r="FNA13" s="87"/>
      <c r="FNB13" s="87"/>
      <c r="FNC13" s="87"/>
      <c r="FND13" s="87"/>
      <c r="FNE13" s="87"/>
      <c r="FNF13" s="87"/>
      <c r="FNG13" s="87"/>
      <c r="FNH13" s="87"/>
      <c r="FNI13" s="87"/>
      <c r="FNJ13" s="87"/>
      <c r="FNK13" s="87"/>
      <c r="FNL13" s="87"/>
      <c r="FNM13" s="87"/>
      <c r="FNN13" s="87"/>
      <c r="FNO13" s="87"/>
      <c r="FNP13" s="87"/>
      <c r="FNQ13" s="87"/>
      <c r="FNR13" s="87"/>
      <c r="FNS13" s="87"/>
      <c r="FNT13" s="87"/>
      <c r="FNU13" s="87"/>
      <c r="FNV13" s="87"/>
      <c r="FNW13" s="87"/>
      <c r="FNX13" s="87"/>
      <c r="FNY13" s="87"/>
      <c r="FNZ13" s="87"/>
      <c r="FOA13" s="87"/>
      <c r="FOB13" s="87"/>
      <c r="FOC13" s="87"/>
      <c r="FOD13" s="87"/>
      <c r="FOE13" s="87"/>
      <c r="FOF13" s="87"/>
      <c r="FOG13" s="87"/>
      <c r="FOH13" s="87"/>
      <c r="FOI13" s="87"/>
      <c r="FOJ13" s="87"/>
      <c r="FOK13" s="87"/>
      <c r="FOL13" s="87"/>
      <c r="FOM13" s="87"/>
      <c r="FON13" s="87"/>
      <c r="FOO13" s="87"/>
      <c r="FOP13" s="87"/>
      <c r="FOQ13" s="87"/>
      <c r="FOR13" s="87"/>
      <c r="FOS13" s="87"/>
      <c r="FOT13" s="87"/>
      <c r="FOU13" s="87"/>
      <c r="FOV13" s="87"/>
      <c r="FOW13" s="87"/>
      <c r="FOX13" s="87"/>
      <c r="FOY13" s="87"/>
      <c r="FOZ13" s="87"/>
      <c r="FPA13" s="87"/>
      <c r="FPB13" s="87"/>
      <c r="FPC13" s="87"/>
      <c r="FPD13" s="87"/>
      <c r="FPE13" s="87"/>
      <c r="FPF13" s="87"/>
      <c r="FPG13" s="87"/>
      <c r="FPH13" s="87"/>
      <c r="FPI13" s="87"/>
      <c r="FPJ13" s="87"/>
      <c r="FPK13" s="87"/>
      <c r="FPL13" s="87"/>
      <c r="FPM13" s="87"/>
      <c r="FPN13" s="87"/>
      <c r="FPO13" s="87"/>
      <c r="FPP13" s="87"/>
      <c r="FPQ13" s="87"/>
      <c r="FPR13" s="87"/>
      <c r="FPS13" s="87"/>
      <c r="FPT13" s="87"/>
      <c r="FPU13" s="87"/>
      <c r="FPV13" s="87"/>
      <c r="FPW13" s="87"/>
      <c r="FPX13" s="87"/>
      <c r="FPY13" s="87"/>
      <c r="FPZ13" s="87"/>
      <c r="FQA13" s="87"/>
      <c r="FQB13" s="87"/>
      <c r="FQC13" s="87"/>
      <c r="FQD13" s="87"/>
      <c r="FQE13" s="87"/>
      <c r="FQF13" s="87"/>
      <c r="FQG13" s="87"/>
      <c r="FQH13" s="87"/>
      <c r="FQI13" s="87"/>
      <c r="FQJ13" s="87"/>
      <c r="FQK13" s="87"/>
      <c r="FQL13" s="87"/>
      <c r="FQM13" s="87"/>
      <c r="FQN13" s="87"/>
      <c r="FQO13" s="87"/>
      <c r="FQP13" s="87"/>
      <c r="FQQ13" s="87"/>
      <c r="FQR13" s="87"/>
      <c r="FQS13" s="87"/>
      <c r="FQT13" s="87"/>
      <c r="FQU13" s="87"/>
      <c r="FQV13" s="87"/>
      <c r="FQW13" s="87"/>
      <c r="FQX13" s="87"/>
      <c r="FQY13" s="87"/>
      <c r="FQZ13" s="87"/>
      <c r="FRA13" s="87"/>
      <c r="FRB13" s="87"/>
      <c r="FRC13" s="87"/>
      <c r="FRD13" s="87"/>
      <c r="FRE13" s="87"/>
      <c r="FRF13" s="87"/>
      <c r="FRG13" s="87"/>
      <c r="FRH13" s="87"/>
      <c r="FRI13" s="87"/>
      <c r="FRJ13" s="87"/>
      <c r="FRK13" s="87"/>
      <c r="FRL13" s="87"/>
      <c r="FRM13" s="87"/>
      <c r="FRN13" s="87"/>
      <c r="FRO13" s="87"/>
      <c r="FRP13" s="87"/>
      <c r="FRQ13" s="87"/>
      <c r="FRR13" s="87"/>
      <c r="FRS13" s="87"/>
      <c r="FRT13" s="87"/>
      <c r="FRU13" s="87"/>
      <c r="FRV13" s="87"/>
      <c r="FRW13" s="87"/>
      <c r="FRX13" s="87"/>
      <c r="FRY13" s="87"/>
      <c r="FRZ13" s="87"/>
      <c r="FSA13" s="87"/>
      <c r="FSB13" s="87"/>
      <c r="FSC13" s="87"/>
      <c r="FSD13" s="87"/>
      <c r="FSE13" s="87"/>
      <c r="FSF13" s="87"/>
      <c r="FSG13" s="87"/>
      <c r="FSH13" s="87"/>
      <c r="FSI13" s="87"/>
      <c r="FSJ13" s="87"/>
      <c r="FSK13" s="87"/>
      <c r="FSL13" s="87"/>
      <c r="FSM13" s="87"/>
      <c r="FSN13" s="87"/>
      <c r="FSO13" s="87"/>
      <c r="FSP13" s="87"/>
      <c r="FSQ13" s="87"/>
      <c r="FSR13" s="87"/>
      <c r="FSS13" s="87"/>
      <c r="FST13" s="87"/>
      <c r="FSU13" s="87"/>
      <c r="FSV13" s="87"/>
      <c r="FSW13" s="87"/>
      <c r="FSX13" s="87"/>
      <c r="FSY13" s="87"/>
      <c r="FSZ13" s="87"/>
      <c r="FTA13" s="87"/>
      <c r="FTB13" s="87"/>
      <c r="FTC13" s="87"/>
      <c r="FTD13" s="87"/>
      <c r="FTE13" s="87"/>
      <c r="FTF13" s="87"/>
      <c r="FTG13" s="87"/>
      <c r="FTH13" s="87"/>
      <c r="FTI13" s="87"/>
      <c r="FTJ13" s="87"/>
      <c r="FTK13" s="87"/>
      <c r="FTL13" s="87"/>
      <c r="FTM13" s="87"/>
      <c r="FTN13" s="87"/>
      <c r="FTO13" s="87"/>
      <c r="FTP13" s="87"/>
      <c r="FTQ13" s="87"/>
      <c r="FTR13" s="87"/>
      <c r="FTS13" s="87"/>
      <c r="FTT13" s="87"/>
      <c r="FTU13" s="87"/>
      <c r="FTV13" s="87"/>
      <c r="FTW13" s="87"/>
      <c r="FTX13" s="87"/>
      <c r="FTY13" s="87"/>
      <c r="FTZ13" s="87"/>
      <c r="FUA13" s="87"/>
      <c r="FUB13" s="87"/>
      <c r="FUC13" s="87"/>
      <c r="FUD13" s="87"/>
      <c r="FUE13" s="87"/>
      <c r="FUF13" s="87"/>
      <c r="FUG13" s="87"/>
      <c r="FUH13" s="87"/>
      <c r="FUI13" s="87"/>
      <c r="FUJ13" s="87"/>
      <c r="FUK13" s="87"/>
      <c r="FUL13" s="87"/>
      <c r="FUM13" s="87"/>
      <c r="FUN13" s="87"/>
      <c r="FUO13" s="87"/>
      <c r="FUP13" s="87"/>
      <c r="FUQ13" s="87"/>
      <c r="FUR13" s="87"/>
      <c r="FUS13" s="87"/>
      <c r="FUT13" s="87"/>
      <c r="FUU13" s="87"/>
      <c r="FUV13" s="87"/>
      <c r="FUW13" s="87"/>
      <c r="FUX13" s="87"/>
      <c r="FUY13" s="87"/>
      <c r="FUZ13" s="87"/>
      <c r="FVA13" s="87"/>
      <c r="FVB13" s="87"/>
      <c r="FVC13" s="87"/>
      <c r="FVD13" s="87"/>
      <c r="FVE13" s="87"/>
      <c r="FVF13" s="87"/>
      <c r="FVG13" s="87"/>
      <c r="FVH13" s="87"/>
      <c r="FVI13" s="87"/>
      <c r="FVJ13" s="87"/>
      <c r="FVK13" s="87"/>
      <c r="FVL13" s="87"/>
      <c r="FVM13" s="87"/>
      <c r="FVN13" s="87"/>
      <c r="FVO13" s="87"/>
      <c r="FVP13" s="87"/>
      <c r="FVQ13" s="87"/>
      <c r="FVR13" s="87"/>
      <c r="FVS13" s="87"/>
      <c r="FVT13" s="87"/>
      <c r="FVU13" s="87"/>
      <c r="FVV13" s="87"/>
      <c r="FVW13" s="87"/>
      <c r="FVX13" s="87"/>
      <c r="FVY13" s="87"/>
      <c r="FVZ13" s="87"/>
      <c r="FWA13" s="87"/>
      <c r="FWB13" s="87"/>
      <c r="FWC13" s="87"/>
      <c r="FWD13" s="87"/>
      <c r="FWE13" s="87"/>
      <c r="FWF13" s="87"/>
      <c r="FWG13" s="87"/>
      <c r="FWH13" s="87"/>
      <c r="FWI13" s="87"/>
      <c r="FWJ13" s="87"/>
      <c r="FWK13" s="87"/>
      <c r="FWL13" s="87"/>
      <c r="FWM13" s="87"/>
      <c r="FWN13" s="87"/>
      <c r="FWO13" s="87"/>
      <c r="FWP13" s="87"/>
      <c r="FWQ13" s="87"/>
      <c r="FWR13" s="87"/>
      <c r="FWS13" s="87"/>
      <c r="FWT13" s="87"/>
      <c r="FWU13" s="87"/>
      <c r="FWV13" s="87"/>
      <c r="FWW13" s="87"/>
      <c r="FWX13" s="87"/>
      <c r="FWY13" s="87"/>
      <c r="FWZ13" s="87"/>
      <c r="FXA13" s="87"/>
      <c r="FXB13" s="87"/>
      <c r="FXC13" s="87"/>
      <c r="FXD13" s="87"/>
      <c r="FXE13" s="87"/>
      <c r="FXF13" s="87"/>
      <c r="FXG13" s="87"/>
      <c r="FXH13" s="87"/>
      <c r="FXI13" s="87"/>
      <c r="FXJ13" s="87"/>
      <c r="FXK13" s="87"/>
      <c r="FXL13" s="87"/>
      <c r="FXM13" s="87"/>
      <c r="FXN13" s="87"/>
      <c r="FXO13" s="87"/>
      <c r="FXP13" s="87"/>
      <c r="FXQ13" s="87"/>
      <c r="FXR13" s="87"/>
      <c r="FXS13" s="87"/>
      <c r="FXT13" s="87"/>
      <c r="FXU13" s="87"/>
      <c r="FXV13" s="87"/>
      <c r="FXW13" s="87"/>
      <c r="FXX13" s="87"/>
      <c r="FXY13" s="87"/>
      <c r="FXZ13" s="87"/>
      <c r="FYA13" s="87"/>
      <c r="FYB13" s="87"/>
      <c r="FYC13" s="87"/>
      <c r="FYD13" s="87"/>
      <c r="FYE13" s="87"/>
      <c r="FYF13" s="87"/>
      <c r="FYG13" s="87"/>
      <c r="FYH13" s="87"/>
      <c r="FYI13" s="87"/>
      <c r="FYJ13" s="87"/>
      <c r="FYK13" s="87"/>
      <c r="FYL13" s="87"/>
      <c r="FYM13" s="87"/>
      <c r="FYN13" s="87"/>
      <c r="FYO13" s="87"/>
      <c r="FYP13" s="87"/>
      <c r="FYQ13" s="87"/>
      <c r="FYR13" s="87"/>
      <c r="FYS13" s="87"/>
      <c r="FYT13" s="87"/>
      <c r="FYU13" s="87"/>
      <c r="FYV13" s="87"/>
      <c r="FYW13" s="87"/>
      <c r="FYX13" s="87"/>
      <c r="FYY13" s="87"/>
      <c r="FYZ13" s="87"/>
      <c r="FZA13" s="87"/>
      <c r="FZB13" s="87"/>
      <c r="FZC13" s="87"/>
      <c r="FZD13" s="87"/>
      <c r="FZE13" s="87"/>
      <c r="FZF13" s="87"/>
      <c r="FZG13" s="87"/>
      <c r="FZH13" s="87"/>
      <c r="FZI13" s="87"/>
      <c r="FZJ13" s="87"/>
      <c r="FZK13" s="87"/>
      <c r="FZL13" s="87"/>
      <c r="FZM13" s="87"/>
      <c r="FZN13" s="87"/>
      <c r="FZO13" s="87"/>
      <c r="FZP13" s="87"/>
      <c r="FZQ13" s="87"/>
      <c r="FZR13" s="87"/>
      <c r="FZS13" s="87"/>
      <c r="FZT13" s="87"/>
      <c r="FZU13" s="87"/>
      <c r="FZV13" s="87"/>
      <c r="FZW13" s="87"/>
      <c r="FZX13" s="87"/>
      <c r="FZY13" s="87"/>
      <c r="FZZ13" s="87"/>
      <c r="GAA13" s="87"/>
      <c r="GAB13" s="87"/>
      <c r="GAC13" s="87"/>
      <c r="GAD13" s="87"/>
      <c r="GAE13" s="87"/>
      <c r="GAF13" s="87"/>
      <c r="GAG13" s="87"/>
      <c r="GAH13" s="87"/>
      <c r="GAI13" s="87"/>
      <c r="GAJ13" s="87"/>
      <c r="GAK13" s="87"/>
      <c r="GAL13" s="87"/>
      <c r="GAM13" s="87"/>
      <c r="GAN13" s="87"/>
      <c r="GAO13" s="87"/>
      <c r="GAP13" s="87"/>
      <c r="GAQ13" s="87"/>
      <c r="GAR13" s="87"/>
      <c r="GAS13" s="87"/>
      <c r="GAT13" s="87"/>
      <c r="GAU13" s="87"/>
      <c r="GAV13" s="87"/>
      <c r="GAW13" s="87"/>
      <c r="GAX13" s="87"/>
      <c r="GAY13" s="87"/>
      <c r="GAZ13" s="87"/>
      <c r="GBA13" s="87"/>
      <c r="GBB13" s="87"/>
      <c r="GBC13" s="87"/>
      <c r="GBD13" s="87"/>
      <c r="GBE13" s="87"/>
      <c r="GBF13" s="87"/>
      <c r="GBG13" s="87"/>
      <c r="GBH13" s="87"/>
      <c r="GBI13" s="87"/>
      <c r="GBJ13" s="87"/>
      <c r="GBK13" s="87"/>
      <c r="GBL13" s="87"/>
      <c r="GBM13" s="87"/>
      <c r="GBN13" s="87"/>
      <c r="GBO13" s="87"/>
      <c r="GBP13" s="87"/>
      <c r="GBQ13" s="87"/>
      <c r="GBR13" s="87"/>
      <c r="GBS13" s="87"/>
      <c r="GBT13" s="87"/>
      <c r="GBU13" s="87"/>
      <c r="GBV13" s="87"/>
      <c r="GBW13" s="87"/>
      <c r="GBX13" s="87"/>
      <c r="GBY13" s="87"/>
      <c r="GBZ13" s="87"/>
      <c r="GCA13" s="87"/>
      <c r="GCB13" s="87"/>
      <c r="GCC13" s="87"/>
      <c r="GCD13" s="87"/>
      <c r="GCE13" s="87"/>
      <c r="GCF13" s="87"/>
      <c r="GCG13" s="87"/>
      <c r="GCH13" s="87"/>
      <c r="GCI13" s="87"/>
      <c r="GCJ13" s="87"/>
      <c r="GCK13" s="87"/>
      <c r="GCL13" s="87"/>
      <c r="GCM13" s="87"/>
      <c r="GCN13" s="87"/>
      <c r="GCO13" s="87"/>
      <c r="GCP13" s="87"/>
      <c r="GCQ13" s="87"/>
      <c r="GCR13" s="87"/>
      <c r="GCS13" s="87"/>
      <c r="GCT13" s="87"/>
      <c r="GCU13" s="87"/>
      <c r="GCV13" s="87"/>
      <c r="GCW13" s="87"/>
      <c r="GCX13" s="87"/>
      <c r="GCY13" s="87"/>
      <c r="GCZ13" s="87"/>
      <c r="GDA13" s="87"/>
      <c r="GDB13" s="87"/>
      <c r="GDC13" s="87"/>
      <c r="GDD13" s="87"/>
      <c r="GDE13" s="87"/>
      <c r="GDF13" s="87"/>
      <c r="GDG13" s="87"/>
      <c r="GDH13" s="87"/>
      <c r="GDI13" s="87"/>
      <c r="GDJ13" s="87"/>
      <c r="GDK13" s="87"/>
      <c r="GDL13" s="87"/>
      <c r="GDM13" s="87"/>
      <c r="GDN13" s="87"/>
      <c r="GDO13" s="87"/>
      <c r="GDP13" s="87"/>
      <c r="GDQ13" s="87"/>
      <c r="GDR13" s="87"/>
      <c r="GDS13" s="87"/>
      <c r="GDT13" s="87"/>
      <c r="GDU13" s="87"/>
      <c r="GDV13" s="87"/>
      <c r="GDW13" s="87"/>
      <c r="GDX13" s="87"/>
      <c r="GDY13" s="87"/>
      <c r="GDZ13" s="87"/>
      <c r="GEA13" s="87"/>
      <c r="GEB13" s="87"/>
      <c r="GEC13" s="87"/>
      <c r="GED13" s="87"/>
      <c r="GEE13" s="87"/>
      <c r="GEF13" s="87"/>
      <c r="GEG13" s="87"/>
      <c r="GEH13" s="87"/>
      <c r="GEI13" s="87"/>
      <c r="GEJ13" s="87"/>
      <c r="GEK13" s="87"/>
      <c r="GEL13" s="87"/>
      <c r="GEM13" s="87"/>
      <c r="GEN13" s="87"/>
      <c r="GEO13" s="87"/>
      <c r="GEP13" s="87"/>
      <c r="GEQ13" s="87"/>
      <c r="GER13" s="87"/>
      <c r="GES13" s="87"/>
      <c r="GET13" s="87"/>
      <c r="GEU13" s="87"/>
      <c r="GEV13" s="87"/>
      <c r="GEW13" s="87"/>
      <c r="GEX13" s="87"/>
      <c r="GEY13" s="87"/>
      <c r="GEZ13" s="87"/>
      <c r="GFA13" s="87"/>
      <c r="GFB13" s="87"/>
      <c r="GFC13" s="87"/>
      <c r="GFD13" s="87"/>
      <c r="GFE13" s="87"/>
      <c r="GFF13" s="87"/>
      <c r="GFG13" s="87"/>
      <c r="GFH13" s="87"/>
      <c r="GFI13" s="87"/>
      <c r="GFJ13" s="87"/>
      <c r="GFK13" s="87"/>
      <c r="GFL13" s="87"/>
      <c r="GFM13" s="87"/>
      <c r="GFN13" s="87"/>
      <c r="GFO13" s="87"/>
      <c r="GFP13" s="87"/>
      <c r="GFQ13" s="87"/>
      <c r="GFR13" s="87"/>
      <c r="GFS13" s="87"/>
      <c r="GFT13" s="87"/>
      <c r="GFU13" s="87"/>
      <c r="GFV13" s="87"/>
      <c r="GFW13" s="87"/>
      <c r="GFX13" s="87"/>
      <c r="GFY13" s="87"/>
      <c r="GFZ13" s="87"/>
      <c r="GGA13" s="87"/>
      <c r="GGB13" s="87"/>
      <c r="GGC13" s="87"/>
      <c r="GGD13" s="87"/>
      <c r="GGE13" s="87"/>
      <c r="GGF13" s="87"/>
      <c r="GGG13" s="87"/>
      <c r="GGH13" s="87"/>
      <c r="GGI13" s="87"/>
      <c r="GGJ13" s="87"/>
      <c r="GGK13" s="87"/>
      <c r="GGL13" s="87"/>
      <c r="GGM13" s="87"/>
      <c r="GGN13" s="87"/>
      <c r="GGO13" s="87"/>
      <c r="GGP13" s="87"/>
      <c r="GGQ13" s="87"/>
      <c r="GGR13" s="87"/>
      <c r="GGS13" s="87"/>
      <c r="GGT13" s="87"/>
      <c r="GGU13" s="87"/>
      <c r="GGV13" s="87"/>
      <c r="GGW13" s="87"/>
      <c r="GGX13" s="87"/>
      <c r="GGY13" s="87"/>
      <c r="GGZ13" s="87"/>
      <c r="GHA13" s="87"/>
      <c r="GHB13" s="87"/>
      <c r="GHC13" s="87"/>
      <c r="GHD13" s="87"/>
      <c r="GHE13" s="87"/>
      <c r="GHF13" s="87"/>
      <c r="GHG13" s="87"/>
      <c r="GHH13" s="87"/>
      <c r="GHI13" s="87"/>
      <c r="GHJ13" s="87"/>
      <c r="GHK13" s="87"/>
      <c r="GHL13" s="87"/>
      <c r="GHM13" s="87"/>
      <c r="GHN13" s="87"/>
      <c r="GHO13" s="87"/>
      <c r="GHP13" s="87"/>
      <c r="GHQ13" s="87"/>
      <c r="GHR13" s="87"/>
      <c r="GHS13" s="87"/>
      <c r="GHT13" s="87"/>
      <c r="GHU13" s="87"/>
      <c r="GHV13" s="87"/>
      <c r="GHW13" s="87"/>
      <c r="GHX13" s="87"/>
      <c r="GHY13" s="87"/>
      <c r="GHZ13" s="87"/>
      <c r="GIA13" s="87"/>
      <c r="GIB13" s="87"/>
      <c r="GIC13" s="87"/>
      <c r="GID13" s="87"/>
      <c r="GIE13" s="87"/>
      <c r="GIF13" s="87"/>
      <c r="GIG13" s="87"/>
      <c r="GIH13" s="87"/>
      <c r="GII13" s="87"/>
      <c r="GIJ13" s="87"/>
      <c r="GIK13" s="87"/>
      <c r="GIL13" s="87"/>
      <c r="GIM13" s="87"/>
      <c r="GIN13" s="87"/>
      <c r="GIO13" s="87"/>
      <c r="GIP13" s="87"/>
      <c r="GIQ13" s="87"/>
      <c r="GIR13" s="87"/>
      <c r="GIS13" s="87"/>
      <c r="GIT13" s="87"/>
      <c r="GIU13" s="87"/>
      <c r="GIV13" s="87"/>
      <c r="GIW13" s="87"/>
      <c r="GIX13" s="87"/>
      <c r="GIY13" s="87"/>
      <c r="GIZ13" s="87"/>
      <c r="GJA13" s="87"/>
      <c r="GJB13" s="87"/>
      <c r="GJC13" s="87"/>
      <c r="GJD13" s="87"/>
      <c r="GJE13" s="87"/>
      <c r="GJF13" s="87"/>
      <c r="GJG13" s="87"/>
      <c r="GJH13" s="87"/>
      <c r="GJI13" s="87"/>
      <c r="GJJ13" s="87"/>
      <c r="GJK13" s="87"/>
      <c r="GJL13" s="87"/>
      <c r="GJM13" s="87"/>
      <c r="GJN13" s="87"/>
      <c r="GJO13" s="87"/>
      <c r="GJP13" s="87"/>
      <c r="GJQ13" s="87"/>
      <c r="GJR13" s="87"/>
      <c r="GJS13" s="87"/>
      <c r="GJT13" s="87"/>
      <c r="GJU13" s="87"/>
      <c r="GJV13" s="87"/>
      <c r="GJW13" s="87"/>
      <c r="GJX13" s="87"/>
      <c r="GJY13" s="87"/>
      <c r="GJZ13" s="87"/>
      <c r="GKA13" s="87"/>
      <c r="GKB13" s="87"/>
      <c r="GKC13" s="87"/>
      <c r="GKD13" s="87"/>
      <c r="GKE13" s="87"/>
      <c r="GKF13" s="87"/>
      <c r="GKG13" s="87"/>
      <c r="GKH13" s="87"/>
      <c r="GKI13" s="87"/>
      <c r="GKJ13" s="87"/>
      <c r="GKK13" s="87"/>
      <c r="GKL13" s="87"/>
      <c r="GKM13" s="87"/>
      <c r="GKN13" s="87"/>
      <c r="GKO13" s="87"/>
      <c r="GKP13" s="87"/>
      <c r="GKQ13" s="87"/>
      <c r="GKR13" s="87"/>
      <c r="GKS13" s="87"/>
      <c r="GKT13" s="87"/>
      <c r="GKU13" s="87"/>
      <c r="GKV13" s="87"/>
      <c r="GKW13" s="87"/>
      <c r="GKX13" s="87"/>
      <c r="GKY13" s="87"/>
      <c r="GKZ13" s="87"/>
      <c r="GLA13" s="87"/>
      <c r="GLB13" s="87"/>
      <c r="GLC13" s="87"/>
      <c r="GLD13" s="87"/>
      <c r="GLE13" s="87"/>
      <c r="GLF13" s="87"/>
      <c r="GLG13" s="87"/>
      <c r="GLH13" s="87"/>
      <c r="GLI13" s="87"/>
      <c r="GLJ13" s="87"/>
      <c r="GLK13" s="87"/>
      <c r="GLL13" s="87"/>
      <c r="GLM13" s="87"/>
      <c r="GLN13" s="87"/>
      <c r="GLO13" s="87"/>
      <c r="GLP13" s="87"/>
      <c r="GLQ13" s="87"/>
      <c r="GLR13" s="87"/>
      <c r="GLS13" s="87"/>
      <c r="GLT13" s="87"/>
      <c r="GLU13" s="87"/>
      <c r="GLV13" s="87"/>
      <c r="GLW13" s="87"/>
      <c r="GLX13" s="87"/>
      <c r="GLY13" s="87"/>
      <c r="GLZ13" s="87"/>
      <c r="GMA13" s="87"/>
      <c r="GMB13" s="87"/>
      <c r="GMC13" s="87"/>
      <c r="GMD13" s="87"/>
      <c r="GME13" s="87"/>
      <c r="GMF13" s="87"/>
      <c r="GMG13" s="87"/>
      <c r="GMH13" s="87"/>
      <c r="GMI13" s="87"/>
      <c r="GMJ13" s="87"/>
      <c r="GMK13" s="87"/>
      <c r="GML13" s="87"/>
      <c r="GMM13" s="87"/>
      <c r="GMN13" s="87"/>
      <c r="GMO13" s="87"/>
      <c r="GMP13" s="87"/>
      <c r="GMQ13" s="87"/>
      <c r="GMR13" s="87"/>
      <c r="GMS13" s="87"/>
      <c r="GMT13" s="87"/>
      <c r="GMU13" s="87"/>
      <c r="GMV13" s="87"/>
      <c r="GMW13" s="87"/>
      <c r="GMX13" s="87"/>
      <c r="GMY13" s="87"/>
      <c r="GMZ13" s="87"/>
      <c r="GNA13" s="87"/>
      <c r="GNB13" s="87"/>
      <c r="GNC13" s="87"/>
      <c r="GND13" s="87"/>
      <c r="GNE13" s="87"/>
      <c r="GNF13" s="87"/>
      <c r="GNG13" s="87"/>
      <c r="GNH13" s="87"/>
      <c r="GNI13" s="87"/>
      <c r="GNJ13" s="87"/>
      <c r="GNK13" s="87"/>
      <c r="GNL13" s="87"/>
      <c r="GNM13" s="87"/>
      <c r="GNN13" s="87"/>
      <c r="GNO13" s="87"/>
      <c r="GNP13" s="87"/>
      <c r="GNQ13" s="87"/>
      <c r="GNR13" s="87"/>
      <c r="GNS13" s="87"/>
      <c r="GNT13" s="87"/>
      <c r="GNU13" s="87"/>
      <c r="GNV13" s="87"/>
      <c r="GNW13" s="87"/>
      <c r="GNX13" s="87"/>
      <c r="GNY13" s="87"/>
      <c r="GNZ13" s="87"/>
      <c r="GOA13" s="87"/>
      <c r="GOB13" s="87"/>
      <c r="GOC13" s="87"/>
      <c r="GOD13" s="87"/>
      <c r="GOE13" s="87"/>
      <c r="GOF13" s="87"/>
      <c r="GOG13" s="87"/>
      <c r="GOH13" s="87"/>
      <c r="GOI13" s="87"/>
      <c r="GOJ13" s="87"/>
      <c r="GOK13" s="87"/>
      <c r="GOL13" s="87"/>
      <c r="GOM13" s="87"/>
      <c r="GON13" s="87"/>
      <c r="GOO13" s="87"/>
      <c r="GOP13" s="87"/>
      <c r="GOQ13" s="87"/>
      <c r="GOR13" s="87"/>
      <c r="GOS13" s="87"/>
      <c r="GOT13" s="87"/>
      <c r="GOU13" s="87"/>
      <c r="GOV13" s="87"/>
      <c r="GOW13" s="87"/>
      <c r="GOX13" s="87"/>
      <c r="GOY13" s="87"/>
      <c r="GOZ13" s="87"/>
      <c r="GPA13" s="87"/>
      <c r="GPB13" s="87"/>
      <c r="GPC13" s="87"/>
      <c r="GPD13" s="87"/>
      <c r="GPE13" s="87"/>
      <c r="GPF13" s="87"/>
      <c r="GPG13" s="87"/>
      <c r="GPH13" s="87"/>
      <c r="GPI13" s="87"/>
      <c r="GPJ13" s="87"/>
      <c r="GPK13" s="87"/>
      <c r="GPL13" s="87"/>
      <c r="GPM13" s="87"/>
      <c r="GPN13" s="87"/>
      <c r="GPO13" s="87"/>
      <c r="GPP13" s="87"/>
      <c r="GPQ13" s="87"/>
      <c r="GPR13" s="87"/>
      <c r="GPS13" s="87"/>
      <c r="GPT13" s="87"/>
      <c r="GPU13" s="87"/>
      <c r="GPV13" s="87"/>
      <c r="GPW13" s="87"/>
      <c r="GPX13" s="87"/>
      <c r="GPY13" s="87"/>
      <c r="GPZ13" s="87"/>
      <c r="GQA13" s="87"/>
      <c r="GQB13" s="87"/>
      <c r="GQC13" s="87"/>
      <c r="GQD13" s="87"/>
      <c r="GQE13" s="87"/>
      <c r="GQF13" s="87"/>
      <c r="GQG13" s="87"/>
      <c r="GQH13" s="87"/>
      <c r="GQI13" s="87"/>
      <c r="GQJ13" s="87"/>
      <c r="GQK13" s="87"/>
      <c r="GQL13" s="87"/>
      <c r="GQM13" s="87"/>
      <c r="GQN13" s="87"/>
      <c r="GQO13" s="87"/>
      <c r="GQP13" s="87"/>
      <c r="GQQ13" s="87"/>
      <c r="GQR13" s="87"/>
      <c r="GQS13" s="87"/>
      <c r="GQT13" s="87"/>
      <c r="GQU13" s="87"/>
      <c r="GQV13" s="87"/>
      <c r="GQW13" s="87"/>
      <c r="GQX13" s="87"/>
      <c r="GQY13" s="87"/>
      <c r="GQZ13" s="87"/>
      <c r="GRA13" s="87"/>
      <c r="GRB13" s="87"/>
      <c r="GRC13" s="87"/>
      <c r="GRD13" s="87"/>
      <c r="GRE13" s="87"/>
      <c r="GRF13" s="87"/>
      <c r="GRG13" s="87"/>
      <c r="GRH13" s="87"/>
      <c r="GRI13" s="87"/>
      <c r="GRJ13" s="87"/>
      <c r="GRK13" s="87"/>
      <c r="GRL13" s="87"/>
      <c r="GRM13" s="87"/>
      <c r="GRN13" s="87"/>
      <c r="GRO13" s="87"/>
      <c r="GRP13" s="87"/>
      <c r="GRQ13" s="87"/>
      <c r="GRR13" s="87"/>
      <c r="GRS13" s="87"/>
      <c r="GRT13" s="87"/>
      <c r="GRU13" s="87"/>
      <c r="GRV13" s="87"/>
      <c r="GRW13" s="87"/>
      <c r="GRX13" s="87"/>
      <c r="GRY13" s="87"/>
      <c r="GRZ13" s="87"/>
      <c r="GSA13" s="87"/>
      <c r="GSB13" s="87"/>
      <c r="GSC13" s="87"/>
      <c r="GSD13" s="87"/>
      <c r="GSE13" s="87"/>
      <c r="GSF13" s="87"/>
      <c r="GSG13" s="87"/>
      <c r="GSH13" s="87"/>
      <c r="GSI13" s="87"/>
      <c r="GSJ13" s="87"/>
      <c r="GSK13" s="87"/>
      <c r="GSL13" s="87"/>
      <c r="GSM13" s="87"/>
      <c r="GSN13" s="87"/>
      <c r="GSO13" s="87"/>
      <c r="GSP13" s="87"/>
      <c r="GSQ13" s="87"/>
      <c r="GSR13" s="87"/>
      <c r="GSS13" s="87"/>
      <c r="GST13" s="87"/>
      <c r="GSU13" s="87"/>
      <c r="GSV13" s="87"/>
      <c r="GSW13" s="87"/>
      <c r="GSX13" s="87"/>
      <c r="GSY13" s="87"/>
      <c r="GSZ13" s="87"/>
      <c r="GTA13" s="87"/>
      <c r="GTB13" s="87"/>
      <c r="GTC13" s="87"/>
      <c r="GTD13" s="87"/>
      <c r="GTE13" s="87"/>
      <c r="GTF13" s="87"/>
      <c r="GTG13" s="87"/>
      <c r="GTH13" s="87"/>
      <c r="GTI13" s="87"/>
      <c r="GTJ13" s="87"/>
      <c r="GTK13" s="87"/>
      <c r="GTL13" s="87"/>
      <c r="GTM13" s="87"/>
      <c r="GTN13" s="87"/>
      <c r="GTO13" s="87"/>
      <c r="GTP13" s="87"/>
      <c r="GTQ13" s="87"/>
      <c r="GTR13" s="87"/>
      <c r="GTS13" s="87"/>
      <c r="GTT13" s="87"/>
      <c r="GTU13" s="87"/>
      <c r="GTV13" s="87"/>
      <c r="GTW13" s="87"/>
      <c r="GTX13" s="87"/>
      <c r="GTY13" s="87"/>
      <c r="GTZ13" s="87"/>
      <c r="GUA13" s="87"/>
      <c r="GUB13" s="87"/>
      <c r="GUC13" s="87"/>
      <c r="GUD13" s="87"/>
      <c r="GUE13" s="87"/>
      <c r="GUF13" s="87"/>
      <c r="GUG13" s="87"/>
      <c r="GUH13" s="87"/>
      <c r="GUI13" s="87"/>
      <c r="GUJ13" s="87"/>
      <c r="GUK13" s="87"/>
      <c r="GUL13" s="87"/>
      <c r="GUM13" s="87"/>
      <c r="GUN13" s="87"/>
      <c r="GUO13" s="87"/>
      <c r="GUP13" s="87"/>
      <c r="GUQ13" s="87"/>
      <c r="GUR13" s="87"/>
      <c r="GUS13" s="87"/>
      <c r="GUT13" s="87"/>
      <c r="GUU13" s="87"/>
      <c r="GUV13" s="87"/>
      <c r="GUW13" s="87"/>
      <c r="GUX13" s="87"/>
      <c r="GUY13" s="87"/>
      <c r="GUZ13" s="87"/>
      <c r="GVA13" s="87"/>
      <c r="GVB13" s="87"/>
      <c r="GVC13" s="87"/>
      <c r="GVD13" s="87"/>
      <c r="GVE13" s="87"/>
      <c r="GVF13" s="87"/>
      <c r="GVG13" s="87"/>
      <c r="GVH13" s="87"/>
      <c r="GVI13" s="87"/>
      <c r="GVJ13" s="87"/>
      <c r="GVK13" s="87"/>
      <c r="GVL13" s="87"/>
      <c r="GVM13" s="87"/>
      <c r="GVN13" s="87"/>
      <c r="GVO13" s="87"/>
      <c r="GVP13" s="87"/>
      <c r="GVQ13" s="87"/>
      <c r="GVR13" s="87"/>
      <c r="GVS13" s="87"/>
      <c r="GVT13" s="87"/>
      <c r="GVU13" s="87"/>
      <c r="GVV13" s="87"/>
      <c r="GVW13" s="87"/>
      <c r="GVX13" s="87"/>
      <c r="GVY13" s="87"/>
      <c r="GVZ13" s="87"/>
      <c r="GWA13" s="87"/>
      <c r="GWB13" s="87"/>
      <c r="GWC13" s="87"/>
      <c r="GWD13" s="87"/>
      <c r="GWE13" s="87"/>
      <c r="GWF13" s="87"/>
      <c r="GWG13" s="87"/>
      <c r="GWH13" s="87"/>
      <c r="GWI13" s="87"/>
      <c r="GWJ13" s="87"/>
      <c r="GWK13" s="87"/>
      <c r="GWL13" s="87"/>
      <c r="GWM13" s="87"/>
      <c r="GWN13" s="87"/>
      <c r="GWO13" s="87"/>
      <c r="GWP13" s="87"/>
      <c r="GWQ13" s="87"/>
      <c r="GWR13" s="87"/>
      <c r="GWS13" s="87"/>
      <c r="GWT13" s="87"/>
      <c r="GWU13" s="87"/>
      <c r="GWV13" s="87"/>
      <c r="GWW13" s="87"/>
      <c r="GWX13" s="87"/>
      <c r="GWY13" s="87"/>
      <c r="GWZ13" s="87"/>
      <c r="GXA13" s="87"/>
      <c r="GXB13" s="87"/>
      <c r="GXC13" s="87"/>
      <c r="GXD13" s="87"/>
      <c r="GXE13" s="87"/>
      <c r="GXF13" s="87"/>
      <c r="GXG13" s="87"/>
      <c r="GXH13" s="87"/>
      <c r="GXI13" s="87"/>
      <c r="GXJ13" s="87"/>
      <c r="GXK13" s="87"/>
      <c r="GXL13" s="87"/>
      <c r="GXM13" s="87"/>
      <c r="GXN13" s="87"/>
      <c r="GXO13" s="87"/>
      <c r="GXP13" s="87"/>
      <c r="GXQ13" s="87"/>
      <c r="GXR13" s="87"/>
      <c r="GXS13" s="87"/>
      <c r="GXT13" s="87"/>
      <c r="GXU13" s="87"/>
      <c r="GXV13" s="87"/>
      <c r="GXW13" s="87"/>
      <c r="GXX13" s="87"/>
      <c r="GXY13" s="87"/>
      <c r="GXZ13" s="87"/>
      <c r="GYA13" s="87"/>
      <c r="GYB13" s="87"/>
      <c r="GYC13" s="87"/>
      <c r="GYD13" s="87"/>
      <c r="GYE13" s="87"/>
      <c r="GYF13" s="87"/>
      <c r="GYG13" s="87"/>
      <c r="GYH13" s="87"/>
      <c r="GYI13" s="87"/>
      <c r="GYJ13" s="87"/>
      <c r="GYK13" s="87"/>
      <c r="GYL13" s="87"/>
      <c r="GYM13" s="87"/>
      <c r="GYN13" s="87"/>
      <c r="GYO13" s="87"/>
      <c r="GYP13" s="87"/>
      <c r="GYQ13" s="87"/>
      <c r="GYR13" s="87"/>
      <c r="GYS13" s="87"/>
      <c r="GYT13" s="87"/>
      <c r="GYU13" s="87"/>
      <c r="GYV13" s="87"/>
      <c r="GYW13" s="87"/>
      <c r="GYX13" s="87"/>
      <c r="GYY13" s="87"/>
      <c r="GYZ13" s="87"/>
      <c r="GZA13" s="87"/>
      <c r="GZB13" s="87"/>
      <c r="GZC13" s="87"/>
      <c r="GZD13" s="87"/>
      <c r="GZE13" s="87"/>
      <c r="GZF13" s="87"/>
      <c r="GZG13" s="87"/>
      <c r="GZH13" s="87"/>
      <c r="GZI13" s="87"/>
      <c r="GZJ13" s="87"/>
      <c r="GZK13" s="87"/>
      <c r="GZL13" s="87"/>
      <c r="GZM13" s="87"/>
      <c r="GZN13" s="87"/>
      <c r="GZO13" s="87"/>
      <c r="GZP13" s="87"/>
      <c r="GZQ13" s="87"/>
      <c r="GZR13" s="87"/>
      <c r="GZS13" s="87"/>
      <c r="GZT13" s="87"/>
      <c r="GZU13" s="87"/>
      <c r="GZV13" s="87"/>
      <c r="GZW13" s="87"/>
      <c r="GZX13" s="87"/>
      <c r="GZY13" s="87"/>
      <c r="GZZ13" s="87"/>
      <c r="HAA13" s="87"/>
      <c r="HAB13" s="87"/>
      <c r="HAC13" s="87"/>
      <c r="HAD13" s="87"/>
      <c r="HAE13" s="87"/>
      <c r="HAF13" s="87"/>
      <c r="HAG13" s="87"/>
      <c r="HAH13" s="87"/>
      <c r="HAI13" s="87"/>
      <c r="HAJ13" s="87"/>
      <c r="HAK13" s="87"/>
      <c r="HAL13" s="87"/>
      <c r="HAM13" s="87"/>
      <c r="HAN13" s="87"/>
      <c r="HAO13" s="87"/>
      <c r="HAP13" s="87"/>
      <c r="HAQ13" s="87"/>
      <c r="HAR13" s="87"/>
      <c r="HAS13" s="87"/>
      <c r="HAT13" s="87"/>
      <c r="HAU13" s="87"/>
      <c r="HAV13" s="87"/>
      <c r="HAW13" s="87"/>
      <c r="HAX13" s="87"/>
      <c r="HAY13" s="87"/>
      <c r="HAZ13" s="87"/>
      <c r="HBA13" s="87"/>
      <c r="HBB13" s="87"/>
      <c r="HBC13" s="87"/>
      <c r="HBD13" s="87"/>
      <c r="HBE13" s="87"/>
      <c r="HBF13" s="87"/>
      <c r="HBG13" s="87"/>
      <c r="HBH13" s="87"/>
      <c r="HBI13" s="87"/>
      <c r="HBJ13" s="87"/>
      <c r="HBK13" s="87"/>
      <c r="HBL13" s="87"/>
      <c r="HBM13" s="87"/>
      <c r="HBN13" s="87"/>
      <c r="HBO13" s="87"/>
      <c r="HBP13" s="87"/>
      <c r="HBQ13" s="87"/>
      <c r="HBR13" s="87"/>
      <c r="HBS13" s="87"/>
      <c r="HBT13" s="87"/>
      <c r="HBU13" s="87"/>
      <c r="HBV13" s="87"/>
      <c r="HBW13" s="87"/>
      <c r="HBX13" s="87"/>
      <c r="HBY13" s="87"/>
      <c r="HBZ13" s="87"/>
      <c r="HCA13" s="87"/>
      <c r="HCB13" s="87"/>
      <c r="HCC13" s="87"/>
      <c r="HCD13" s="87"/>
      <c r="HCE13" s="87"/>
      <c r="HCF13" s="87"/>
      <c r="HCG13" s="87"/>
      <c r="HCH13" s="87"/>
      <c r="HCI13" s="87"/>
      <c r="HCJ13" s="87"/>
      <c r="HCK13" s="87"/>
      <c r="HCL13" s="87"/>
      <c r="HCM13" s="87"/>
      <c r="HCN13" s="87"/>
      <c r="HCO13" s="87"/>
      <c r="HCP13" s="87"/>
      <c r="HCQ13" s="87"/>
      <c r="HCR13" s="87"/>
      <c r="HCS13" s="87"/>
      <c r="HCT13" s="87"/>
      <c r="HCU13" s="87"/>
      <c r="HCV13" s="87"/>
      <c r="HCW13" s="87"/>
      <c r="HCX13" s="87"/>
      <c r="HCY13" s="87"/>
      <c r="HCZ13" s="87"/>
      <c r="HDA13" s="87"/>
      <c r="HDB13" s="87"/>
      <c r="HDC13" s="87"/>
      <c r="HDD13" s="87"/>
      <c r="HDE13" s="87"/>
      <c r="HDF13" s="87"/>
      <c r="HDG13" s="87"/>
      <c r="HDH13" s="87"/>
      <c r="HDI13" s="87"/>
      <c r="HDJ13" s="87"/>
      <c r="HDK13" s="87"/>
      <c r="HDL13" s="87"/>
      <c r="HDM13" s="87"/>
      <c r="HDN13" s="87"/>
      <c r="HDO13" s="87"/>
      <c r="HDP13" s="87"/>
      <c r="HDQ13" s="87"/>
      <c r="HDR13" s="87"/>
      <c r="HDS13" s="87"/>
      <c r="HDT13" s="87"/>
      <c r="HDU13" s="87"/>
      <c r="HDV13" s="87"/>
      <c r="HDW13" s="87"/>
      <c r="HDX13" s="87"/>
      <c r="HDY13" s="87"/>
      <c r="HDZ13" s="87"/>
      <c r="HEA13" s="87"/>
      <c r="HEB13" s="87"/>
      <c r="HEC13" s="87"/>
      <c r="HED13" s="87"/>
      <c r="HEE13" s="87"/>
      <c r="HEF13" s="87"/>
      <c r="HEG13" s="87"/>
      <c r="HEH13" s="87"/>
      <c r="HEI13" s="87"/>
      <c r="HEJ13" s="87"/>
      <c r="HEK13" s="87"/>
      <c r="HEL13" s="87"/>
      <c r="HEM13" s="87"/>
      <c r="HEN13" s="87"/>
      <c r="HEO13" s="87"/>
      <c r="HEP13" s="87"/>
      <c r="HEQ13" s="87"/>
      <c r="HER13" s="87"/>
      <c r="HES13" s="87"/>
      <c r="HET13" s="87"/>
      <c r="HEU13" s="87"/>
      <c r="HEV13" s="87"/>
      <c r="HEW13" s="87"/>
      <c r="HEX13" s="87"/>
      <c r="HEY13" s="87"/>
      <c r="HEZ13" s="87"/>
      <c r="HFA13" s="87"/>
      <c r="HFB13" s="87"/>
      <c r="HFC13" s="87"/>
      <c r="HFD13" s="87"/>
      <c r="HFE13" s="87"/>
      <c r="HFF13" s="87"/>
      <c r="HFG13" s="87"/>
      <c r="HFH13" s="87"/>
      <c r="HFI13" s="87"/>
      <c r="HFJ13" s="87"/>
      <c r="HFK13" s="87"/>
      <c r="HFL13" s="87"/>
      <c r="HFM13" s="87"/>
      <c r="HFN13" s="87"/>
      <c r="HFO13" s="87"/>
      <c r="HFP13" s="87"/>
      <c r="HFQ13" s="87"/>
      <c r="HFR13" s="87"/>
      <c r="HFS13" s="87"/>
      <c r="HFT13" s="87"/>
      <c r="HFU13" s="87"/>
      <c r="HFV13" s="87"/>
      <c r="HFW13" s="87"/>
      <c r="HFX13" s="87"/>
      <c r="HFY13" s="87"/>
      <c r="HFZ13" s="87"/>
      <c r="HGA13" s="87"/>
      <c r="HGB13" s="87"/>
      <c r="HGC13" s="87"/>
      <c r="HGD13" s="87"/>
      <c r="HGE13" s="87"/>
      <c r="HGF13" s="87"/>
      <c r="HGG13" s="87"/>
      <c r="HGH13" s="87"/>
      <c r="HGI13" s="87"/>
      <c r="HGJ13" s="87"/>
      <c r="HGK13" s="87"/>
      <c r="HGL13" s="87"/>
      <c r="HGM13" s="87"/>
      <c r="HGN13" s="87"/>
      <c r="HGO13" s="87"/>
      <c r="HGP13" s="87"/>
      <c r="HGQ13" s="87"/>
      <c r="HGR13" s="87"/>
      <c r="HGS13" s="87"/>
      <c r="HGT13" s="87"/>
      <c r="HGU13" s="87"/>
      <c r="HGV13" s="87"/>
      <c r="HGW13" s="87"/>
      <c r="HGX13" s="87"/>
      <c r="HGY13" s="87"/>
      <c r="HGZ13" s="87"/>
      <c r="HHA13" s="87"/>
      <c r="HHB13" s="87"/>
      <c r="HHC13" s="87"/>
      <c r="HHD13" s="87"/>
      <c r="HHE13" s="87"/>
      <c r="HHF13" s="87"/>
      <c r="HHG13" s="87"/>
      <c r="HHH13" s="87"/>
      <c r="HHI13" s="87"/>
      <c r="HHJ13" s="87"/>
      <c r="HHK13" s="87"/>
      <c r="HHL13" s="87"/>
      <c r="HHM13" s="87"/>
      <c r="HHN13" s="87"/>
      <c r="HHO13" s="87"/>
      <c r="HHP13" s="87"/>
      <c r="HHQ13" s="87"/>
      <c r="HHR13" s="87"/>
      <c r="HHS13" s="87"/>
      <c r="HHT13" s="87"/>
      <c r="HHU13" s="87"/>
      <c r="HHV13" s="87"/>
      <c r="HHW13" s="87"/>
      <c r="HHX13" s="87"/>
      <c r="HHY13" s="87"/>
      <c r="HHZ13" s="87"/>
      <c r="HIA13" s="87"/>
      <c r="HIB13" s="87"/>
      <c r="HIC13" s="87"/>
      <c r="HID13" s="87"/>
      <c r="HIE13" s="87"/>
      <c r="HIF13" s="87"/>
      <c r="HIG13" s="87"/>
      <c r="HIH13" s="87"/>
      <c r="HII13" s="87"/>
      <c r="HIJ13" s="87"/>
      <c r="HIK13" s="87"/>
      <c r="HIL13" s="87"/>
      <c r="HIM13" s="87"/>
      <c r="HIN13" s="87"/>
      <c r="HIO13" s="87"/>
      <c r="HIP13" s="87"/>
      <c r="HIQ13" s="87"/>
      <c r="HIR13" s="87"/>
      <c r="HIS13" s="87"/>
      <c r="HIT13" s="87"/>
      <c r="HIU13" s="87"/>
      <c r="HIV13" s="87"/>
      <c r="HIW13" s="87"/>
      <c r="HIX13" s="87"/>
      <c r="HIY13" s="87"/>
      <c r="HIZ13" s="87"/>
      <c r="HJA13" s="87"/>
      <c r="HJB13" s="87"/>
      <c r="HJC13" s="87"/>
      <c r="HJD13" s="87"/>
      <c r="HJE13" s="87"/>
      <c r="HJF13" s="87"/>
      <c r="HJG13" s="87"/>
      <c r="HJH13" s="87"/>
      <c r="HJI13" s="87"/>
      <c r="HJJ13" s="87"/>
      <c r="HJK13" s="87"/>
      <c r="HJL13" s="87"/>
      <c r="HJM13" s="87"/>
      <c r="HJN13" s="87"/>
      <c r="HJO13" s="87"/>
      <c r="HJP13" s="87"/>
      <c r="HJQ13" s="87"/>
      <c r="HJR13" s="87"/>
      <c r="HJS13" s="87"/>
      <c r="HJT13" s="87"/>
      <c r="HJU13" s="87"/>
      <c r="HJV13" s="87"/>
      <c r="HJW13" s="87"/>
      <c r="HJX13" s="87"/>
      <c r="HJY13" s="87"/>
      <c r="HJZ13" s="87"/>
      <c r="HKA13" s="87"/>
      <c r="HKB13" s="87"/>
      <c r="HKC13" s="87"/>
      <c r="HKD13" s="87"/>
      <c r="HKE13" s="87"/>
      <c r="HKF13" s="87"/>
      <c r="HKG13" s="87"/>
      <c r="HKH13" s="87"/>
      <c r="HKI13" s="87"/>
      <c r="HKJ13" s="87"/>
      <c r="HKK13" s="87"/>
      <c r="HKL13" s="87"/>
      <c r="HKM13" s="87"/>
      <c r="HKN13" s="87"/>
      <c r="HKO13" s="87"/>
      <c r="HKP13" s="87"/>
      <c r="HKQ13" s="87"/>
      <c r="HKR13" s="87"/>
      <c r="HKS13" s="87"/>
      <c r="HKT13" s="87"/>
      <c r="HKU13" s="87"/>
      <c r="HKV13" s="87"/>
      <c r="HKW13" s="87"/>
      <c r="HKX13" s="87"/>
      <c r="HKY13" s="87"/>
      <c r="HKZ13" s="87"/>
      <c r="HLA13" s="87"/>
      <c r="HLB13" s="87"/>
      <c r="HLC13" s="87"/>
      <c r="HLD13" s="87"/>
      <c r="HLE13" s="87"/>
      <c r="HLF13" s="87"/>
      <c r="HLG13" s="87"/>
      <c r="HLH13" s="87"/>
      <c r="HLI13" s="87"/>
      <c r="HLJ13" s="87"/>
      <c r="HLK13" s="87"/>
      <c r="HLL13" s="87"/>
      <c r="HLM13" s="87"/>
      <c r="HLN13" s="87"/>
      <c r="HLO13" s="87"/>
      <c r="HLP13" s="87"/>
      <c r="HLQ13" s="87"/>
      <c r="HLR13" s="87"/>
      <c r="HLS13" s="87"/>
      <c r="HLT13" s="87"/>
      <c r="HLU13" s="87"/>
      <c r="HLV13" s="87"/>
      <c r="HLW13" s="87"/>
      <c r="HLX13" s="87"/>
      <c r="HLY13" s="87"/>
      <c r="HLZ13" s="87"/>
      <c r="HMA13" s="87"/>
      <c r="HMB13" s="87"/>
      <c r="HMC13" s="87"/>
      <c r="HMD13" s="87"/>
      <c r="HME13" s="87"/>
      <c r="HMF13" s="87"/>
      <c r="HMG13" s="87"/>
      <c r="HMH13" s="87"/>
      <c r="HMI13" s="87"/>
      <c r="HMJ13" s="87"/>
      <c r="HMK13" s="87"/>
      <c r="HML13" s="87"/>
      <c r="HMM13" s="87"/>
      <c r="HMN13" s="87"/>
      <c r="HMO13" s="87"/>
      <c r="HMP13" s="87"/>
      <c r="HMQ13" s="87"/>
      <c r="HMR13" s="87"/>
      <c r="HMS13" s="87"/>
      <c r="HMT13" s="87"/>
      <c r="HMU13" s="87"/>
      <c r="HMV13" s="87"/>
      <c r="HMW13" s="87"/>
      <c r="HMX13" s="87"/>
      <c r="HMY13" s="87"/>
      <c r="HMZ13" s="87"/>
      <c r="HNA13" s="87"/>
      <c r="HNB13" s="87"/>
      <c r="HNC13" s="87"/>
      <c r="HND13" s="87"/>
      <c r="HNE13" s="87"/>
      <c r="HNF13" s="87"/>
      <c r="HNG13" s="87"/>
      <c r="HNH13" s="87"/>
      <c r="HNI13" s="87"/>
      <c r="HNJ13" s="87"/>
      <c r="HNK13" s="87"/>
      <c r="HNL13" s="87"/>
      <c r="HNM13" s="87"/>
      <c r="HNN13" s="87"/>
      <c r="HNO13" s="87"/>
      <c r="HNP13" s="87"/>
      <c r="HNQ13" s="87"/>
      <c r="HNR13" s="87"/>
      <c r="HNS13" s="87"/>
      <c r="HNT13" s="87"/>
      <c r="HNU13" s="87"/>
      <c r="HNV13" s="87"/>
      <c r="HNW13" s="87"/>
      <c r="HNX13" s="87"/>
      <c r="HNY13" s="87"/>
      <c r="HNZ13" s="87"/>
      <c r="HOA13" s="87"/>
      <c r="HOB13" s="87"/>
      <c r="HOC13" s="87"/>
      <c r="HOD13" s="87"/>
      <c r="HOE13" s="87"/>
      <c r="HOF13" s="87"/>
      <c r="HOG13" s="87"/>
      <c r="HOH13" s="87"/>
      <c r="HOI13" s="87"/>
      <c r="HOJ13" s="87"/>
      <c r="HOK13" s="87"/>
      <c r="HOL13" s="87"/>
      <c r="HOM13" s="87"/>
      <c r="HON13" s="87"/>
      <c r="HOO13" s="87"/>
      <c r="HOP13" s="87"/>
      <c r="HOQ13" s="87"/>
      <c r="HOR13" s="87"/>
      <c r="HOS13" s="87"/>
      <c r="HOT13" s="87"/>
      <c r="HOU13" s="87"/>
      <c r="HOV13" s="87"/>
      <c r="HOW13" s="87"/>
      <c r="HOX13" s="87"/>
      <c r="HOY13" s="87"/>
      <c r="HOZ13" s="87"/>
      <c r="HPA13" s="87"/>
      <c r="HPB13" s="87"/>
      <c r="HPC13" s="87"/>
      <c r="HPD13" s="87"/>
      <c r="HPE13" s="87"/>
      <c r="HPF13" s="87"/>
      <c r="HPG13" s="87"/>
      <c r="HPH13" s="87"/>
      <c r="HPI13" s="87"/>
      <c r="HPJ13" s="87"/>
      <c r="HPK13" s="87"/>
      <c r="HPL13" s="87"/>
      <c r="HPM13" s="87"/>
      <c r="HPN13" s="87"/>
      <c r="HPO13" s="87"/>
      <c r="HPP13" s="87"/>
      <c r="HPQ13" s="87"/>
      <c r="HPR13" s="87"/>
      <c r="HPS13" s="87"/>
      <c r="HPT13" s="87"/>
      <c r="HPU13" s="87"/>
      <c r="HPV13" s="87"/>
      <c r="HPW13" s="87"/>
      <c r="HPX13" s="87"/>
      <c r="HPY13" s="87"/>
      <c r="HPZ13" s="87"/>
      <c r="HQA13" s="87"/>
      <c r="HQB13" s="87"/>
      <c r="HQC13" s="87"/>
      <c r="HQD13" s="87"/>
      <c r="HQE13" s="87"/>
      <c r="HQF13" s="87"/>
      <c r="HQG13" s="87"/>
      <c r="HQH13" s="87"/>
      <c r="HQI13" s="87"/>
      <c r="HQJ13" s="87"/>
      <c r="HQK13" s="87"/>
      <c r="HQL13" s="87"/>
      <c r="HQM13" s="87"/>
      <c r="HQN13" s="87"/>
      <c r="HQO13" s="87"/>
      <c r="HQP13" s="87"/>
      <c r="HQQ13" s="87"/>
      <c r="HQR13" s="87"/>
      <c r="HQS13" s="87"/>
      <c r="HQT13" s="87"/>
      <c r="HQU13" s="87"/>
      <c r="HQV13" s="87"/>
      <c r="HQW13" s="87"/>
      <c r="HQX13" s="87"/>
      <c r="HQY13" s="87"/>
      <c r="HQZ13" s="87"/>
      <c r="HRA13" s="87"/>
      <c r="HRB13" s="87"/>
      <c r="HRC13" s="87"/>
      <c r="HRD13" s="87"/>
      <c r="HRE13" s="87"/>
      <c r="HRF13" s="87"/>
      <c r="HRG13" s="87"/>
      <c r="HRH13" s="87"/>
      <c r="HRI13" s="87"/>
      <c r="HRJ13" s="87"/>
      <c r="HRK13" s="87"/>
      <c r="HRL13" s="87"/>
      <c r="HRM13" s="87"/>
      <c r="HRN13" s="87"/>
      <c r="HRO13" s="87"/>
      <c r="HRP13" s="87"/>
      <c r="HRQ13" s="87"/>
      <c r="HRR13" s="87"/>
      <c r="HRS13" s="87"/>
      <c r="HRT13" s="87"/>
      <c r="HRU13" s="87"/>
      <c r="HRV13" s="87"/>
      <c r="HRW13" s="87"/>
      <c r="HRX13" s="87"/>
      <c r="HRY13" s="87"/>
      <c r="HRZ13" s="87"/>
      <c r="HSA13" s="87"/>
      <c r="HSB13" s="87"/>
      <c r="HSC13" s="87"/>
      <c r="HSD13" s="87"/>
      <c r="HSE13" s="87"/>
      <c r="HSF13" s="87"/>
      <c r="HSG13" s="87"/>
      <c r="HSH13" s="87"/>
      <c r="HSI13" s="87"/>
      <c r="HSJ13" s="87"/>
      <c r="HSK13" s="87"/>
      <c r="HSL13" s="87"/>
      <c r="HSM13" s="87"/>
      <c r="HSN13" s="87"/>
      <c r="HSO13" s="87"/>
      <c r="HSP13" s="87"/>
      <c r="HSQ13" s="87"/>
      <c r="HSR13" s="87"/>
      <c r="HSS13" s="87"/>
      <c r="HST13" s="87"/>
      <c r="HSU13" s="87"/>
      <c r="HSV13" s="87"/>
      <c r="HSW13" s="87"/>
      <c r="HSX13" s="87"/>
      <c r="HSY13" s="87"/>
      <c r="HSZ13" s="87"/>
      <c r="HTA13" s="87"/>
      <c r="HTB13" s="87"/>
      <c r="HTC13" s="87"/>
      <c r="HTD13" s="87"/>
      <c r="HTE13" s="87"/>
      <c r="HTF13" s="87"/>
      <c r="HTG13" s="87"/>
      <c r="HTH13" s="87"/>
      <c r="HTI13" s="87"/>
      <c r="HTJ13" s="87"/>
      <c r="HTK13" s="87"/>
      <c r="HTL13" s="87"/>
      <c r="HTM13" s="87"/>
      <c r="HTN13" s="87"/>
      <c r="HTO13" s="87"/>
      <c r="HTP13" s="87"/>
      <c r="HTQ13" s="87"/>
      <c r="HTR13" s="87"/>
      <c r="HTS13" s="87"/>
      <c r="HTT13" s="87"/>
      <c r="HTU13" s="87"/>
      <c r="HTV13" s="87"/>
      <c r="HTW13" s="87"/>
      <c r="HTX13" s="87"/>
      <c r="HTY13" s="87"/>
      <c r="HTZ13" s="87"/>
      <c r="HUA13" s="87"/>
      <c r="HUB13" s="87"/>
      <c r="HUC13" s="87"/>
      <c r="HUD13" s="87"/>
      <c r="HUE13" s="87"/>
      <c r="HUF13" s="87"/>
      <c r="HUG13" s="87"/>
      <c r="HUH13" s="87"/>
      <c r="HUI13" s="87"/>
      <c r="HUJ13" s="87"/>
      <c r="HUK13" s="87"/>
      <c r="HUL13" s="87"/>
      <c r="HUM13" s="87"/>
      <c r="HUN13" s="87"/>
      <c r="HUO13" s="87"/>
      <c r="HUP13" s="87"/>
      <c r="HUQ13" s="87"/>
      <c r="HUR13" s="87"/>
      <c r="HUS13" s="87"/>
      <c r="HUT13" s="87"/>
      <c r="HUU13" s="87"/>
      <c r="HUV13" s="87"/>
      <c r="HUW13" s="87"/>
      <c r="HUX13" s="87"/>
      <c r="HUY13" s="87"/>
      <c r="HUZ13" s="87"/>
      <c r="HVA13" s="87"/>
      <c r="HVB13" s="87"/>
      <c r="HVC13" s="87"/>
      <c r="HVD13" s="87"/>
      <c r="HVE13" s="87"/>
      <c r="HVF13" s="87"/>
      <c r="HVG13" s="87"/>
      <c r="HVH13" s="87"/>
      <c r="HVI13" s="87"/>
      <c r="HVJ13" s="87"/>
      <c r="HVK13" s="87"/>
      <c r="HVL13" s="87"/>
      <c r="HVM13" s="87"/>
      <c r="HVN13" s="87"/>
      <c r="HVO13" s="87"/>
      <c r="HVP13" s="87"/>
      <c r="HVQ13" s="87"/>
      <c r="HVR13" s="87"/>
      <c r="HVS13" s="87"/>
      <c r="HVT13" s="87"/>
      <c r="HVU13" s="87"/>
      <c r="HVV13" s="87"/>
      <c r="HVW13" s="87"/>
      <c r="HVX13" s="87"/>
      <c r="HVY13" s="87"/>
      <c r="HVZ13" s="87"/>
      <c r="HWA13" s="87"/>
      <c r="HWB13" s="87"/>
      <c r="HWC13" s="87"/>
      <c r="HWD13" s="87"/>
      <c r="HWE13" s="87"/>
      <c r="HWF13" s="87"/>
      <c r="HWG13" s="87"/>
      <c r="HWH13" s="87"/>
      <c r="HWI13" s="87"/>
      <c r="HWJ13" s="87"/>
      <c r="HWK13" s="87"/>
      <c r="HWL13" s="87"/>
      <c r="HWM13" s="87"/>
      <c r="HWN13" s="87"/>
      <c r="HWO13" s="87"/>
      <c r="HWP13" s="87"/>
      <c r="HWQ13" s="87"/>
      <c r="HWR13" s="87"/>
      <c r="HWS13" s="87"/>
      <c r="HWT13" s="87"/>
      <c r="HWU13" s="87"/>
      <c r="HWV13" s="87"/>
      <c r="HWW13" s="87"/>
      <c r="HWX13" s="87"/>
      <c r="HWY13" s="87"/>
      <c r="HWZ13" s="87"/>
      <c r="HXA13" s="87"/>
      <c r="HXB13" s="87"/>
      <c r="HXC13" s="87"/>
      <c r="HXD13" s="87"/>
      <c r="HXE13" s="87"/>
      <c r="HXF13" s="87"/>
      <c r="HXG13" s="87"/>
      <c r="HXH13" s="87"/>
      <c r="HXI13" s="87"/>
      <c r="HXJ13" s="87"/>
      <c r="HXK13" s="87"/>
      <c r="HXL13" s="87"/>
      <c r="HXM13" s="87"/>
      <c r="HXN13" s="87"/>
      <c r="HXO13" s="87"/>
      <c r="HXP13" s="87"/>
      <c r="HXQ13" s="87"/>
      <c r="HXR13" s="87"/>
      <c r="HXS13" s="87"/>
      <c r="HXT13" s="87"/>
      <c r="HXU13" s="87"/>
      <c r="HXV13" s="87"/>
      <c r="HXW13" s="87"/>
      <c r="HXX13" s="87"/>
      <c r="HXY13" s="87"/>
      <c r="HXZ13" s="87"/>
      <c r="HYA13" s="87"/>
      <c r="HYB13" s="87"/>
      <c r="HYC13" s="87"/>
      <c r="HYD13" s="87"/>
      <c r="HYE13" s="87"/>
      <c r="HYF13" s="87"/>
      <c r="HYG13" s="87"/>
      <c r="HYH13" s="87"/>
      <c r="HYI13" s="87"/>
      <c r="HYJ13" s="87"/>
      <c r="HYK13" s="87"/>
      <c r="HYL13" s="87"/>
      <c r="HYM13" s="87"/>
      <c r="HYN13" s="87"/>
      <c r="HYO13" s="87"/>
      <c r="HYP13" s="87"/>
      <c r="HYQ13" s="87"/>
      <c r="HYR13" s="87"/>
      <c r="HYS13" s="87"/>
      <c r="HYT13" s="87"/>
      <c r="HYU13" s="87"/>
      <c r="HYV13" s="87"/>
      <c r="HYW13" s="87"/>
      <c r="HYX13" s="87"/>
      <c r="HYY13" s="87"/>
      <c r="HYZ13" s="87"/>
      <c r="HZA13" s="87"/>
      <c r="HZB13" s="87"/>
      <c r="HZC13" s="87"/>
      <c r="HZD13" s="87"/>
      <c r="HZE13" s="87"/>
      <c r="HZF13" s="87"/>
      <c r="HZG13" s="87"/>
      <c r="HZH13" s="87"/>
      <c r="HZI13" s="87"/>
      <c r="HZJ13" s="87"/>
      <c r="HZK13" s="87"/>
      <c r="HZL13" s="87"/>
      <c r="HZM13" s="87"/>
      <c r="HZN13" s="87"/>
      <c r="HZO13" s="87"/>
      <c r="HZP13" s="87"/>
      <c r="HZQ13" s="87"/>
      <c r="HZR13" s="87"/>
      <c r="HZS13" s="87"/>
      <c r="HZT13" s="87"/>
      <c r="HZU13" s="87"/>
      <c r="HZV13" s="87"/>
      <c r="HZW13" s="87"/>
      <c r="HZX13" s="87"/>
      <c r="HZY13" s="87"/>
      <c r="HZZ13" s="87"/>
      <c r="IAA13" s="87"/>
      <c r="IAB13" s="87"/>
      <c r="IAC13" s="87"/>
      <c r="IAD13" s="87"/>
      <c r="IAE13" s="87"/>
      <c r="IAF13" s="87"/>
      <c r="IAG13" s="87"/>
      <c r="IAH13" s="87"/>
      <c r="IAI13" s="87"/>
      <c r="IAJ13" s="87"/>
      <c r="IAK13" s="87"/>
      <c r="IAL13" s="87"/>
      <c r="IAM13" s="87"/>
      <c r="IAN13" s="87"/>
      <c r="IAO13" s="87"/>
      <c r="IAP13" s="87"/>
      <c r="IAQ13" s="87"/>
      <c r="IAR13" s="87"/>
      <c r="IAS13" s="87"/>
      <c r="IAT13" s="87"/>
      <c r="IAU13" s="87"/>
      <c r="IAV13" s="87"/>
      <c r="IAW13" s="87"/>
      <c r="IAX13" s="87"/>
      <c r="IAY13" s="87"/>
      <c r="IAZ13" s="87"/>
      <c r="IBA13" s="87"/>
      <c r="IBB13" s="87"/>
      <c r="IBC13" s="87"/>
      <c r="IBD13" s="87"/>
      <c r="IBE13" s="87"/>
      <c r="IBF13" s="87"/>
      <c r="IBG13" s="87"/>
      <c r="IBH13" s="87"/>
      <c r="IBI13" s="87"/>
      <c r="IBJ13" s="87"/>
      <c r="IBK13" s="87"/>
      <c r="IBL13" s="87"/>
      <c r="IBM13" s="87"/>
      <c r="IBN13" s="87"/>
      <c r="IBO13" s="87"/>
      <c r="IBP13" s="87"/>
      <c r="IBQ13" s="87"/>
      <c r="IBR13" s="87"/>
      <c r="IBS13" s="87"/>
      <c r="IBT13" s="87"/>
      <c r="IBU13" s="87"/>
      <c r="IBV13" s="87"/>
      <c r="IBW13" s="87"/>
      <c r="IBX13" s="87"/>
      <c r="IBY13" s="87"/>
      <c r="IBZ13" s="87"/>
      <c r="ICA13" s="87"/>
      <c r="ICB13" s="87"/>
      <c r="ICC13" s="87"/>
      <c r="ICD13" s="87"/>
      <c r="ICE13" s="87"/>
      <c r="ICF13" s="87"/>
      <c r="ICG13" s="87"/>
      <c r="ICH13" s="87"/>
      <c r="ICI13" s="87"/>
      <c r="ICJ13" s="87"/>
      <c r="ICK13" s="87"/>
      <c r="ICL13" s="87"/>
      <c r="ICM13" s="87"/>
      <c r="ICN13" s="87"/>
      <c r="ICO13" s="87"/>
      <c r="ICP13" s="87"/>
      <c r="ICQ13" s="87"/>
      <c r="ICR13" s="87"/>
      <c r="ICS13" s="87"/>
      <c r="ICT13" s="87"/>
      <c r="ICU13" s="87"/>
      <c r="ICV13" s="87"/>
      <c r="ICW13" s="87"/>
      <c r="ICX13" s="87"/>
      <c r="ICY13" s="87"/>
      <c r="ICZ13" s="87"/>
      <c r="IDA13" s="87"/>
      <c r="IDB13" s="87"/>
      <c r="IDC13" s="87"/>
      <c r="IDD13" s="87"/>
      <c r="IDE13" s="87"/>
      <c r="IDF13" s="87"/>
      <c r="IDG13" s="87"/>
      <c r="IDH13" s="87"/>
      <c r="IDI13" s="87"/>
      <c r="IDJ13" s="87"/>
      <c r="IDK13" s="87"/>
      <c r="IDL13" s="87"/>
      <c r="IDM13" s="87"/>
      <c r="IDN13" s="87"/>
      <c r="IDO13" s="87"/>
      <c r="IDP13" s="87"/>
      <c r="IDQ13" s="87"/>
      <c r="IDR13" s="87"/>
      <c r="IDS13" s="87"/>
      <c r="IDT13" s="87"/>
      <c r="IDU13" s="87"/>
      <c r="IDV13" s="87"/>
      <c r="IDW13" s="87"/>
      <c r="IDX13" s="87"/>
      <c r="IDY13" s="87"/>
      <c r="IDZ13" s="87"/>
      <c r="IEA13" s="87"/>
      <c r="IEB13" s="87"/>
      <c r="IEC13" s="87"/>
      <c r="IED13" s="87"/>
      <c r="IEE13" s="87"/>
      <c r="IEF13" s="87"/>
      <c r="IEG13" s="87"/>
      <c r="IEH13" s="87"/>
      <c r="IEI13" s="87"/>
      <c r="IEJ13" s="87"/>
      <c r="IEK13" s="87"/>
      <c r="IEL13" s="87"/>
      <c r="IEM13" s="87"/>
      <c r="IEN13" s="87"/>
      <c r="IEO13" s="87"/>
      <c r="IEP13" s="87"/>
      <c r="IEQ13" s="87"/>
      <c r="IER13" s="87"/>
      <c r="IES13" s="87"/>
      <c r="IET13" s="87"/>
      <c r="IEU13" s="87"/>
      <c r="IEV13" s="87"/>
      <c r="IEW13" s="87"/>
      <c r="IEX13" s="87"/>
      <c r="IEY13" s="87"/>
      <c r="IEZ13" s="87"/>
      <c r="IFA13" s="87"/>
      <c r="IFB13" s="87"/>
      <c r="IFC13" s="87"/>
      <c r="IFD13" s="87"/>
      <c r="IFE13" s="87"/>
      <c r="IFF13" s="87"/>
      <c r="IFG13" s="87"/>
      <c r="IFH13" s="87"/>
      <c r="IFI13" s="87"/>
      <c r="IFJ13" s="87"/>
      <c r="IFK13" s="87"/>
      <c r="IFL13" s="87"/>
      <c r="IFM13" s="87"/>
      <c r="IFN13" s="87"/>
      <c r="IFO13" s="87"/>
      <c r="IFP13" s="87"/>
      <c r="IFQ13" s="87"/>
      <c r="IFR13" s="87"/>
      <c r="IFS13" s="87"/>
      <c r="IFT13" s="87"/>
      <c r="IFU13" s="87"/>
      <c r="IFV13" s="87"/>
      <c r="IFW13" s="87"/>
      <c r="IFX13" s="87"/>
      <c r="IFY13" s="87"/>
      <c r="IFZ13" s="87"/>
      <c r="IGA13" s="87"/>
      <c r="IGB13" s="87"/>
      <c r="IGC13" s="87"/>
      <c r="IGD13" s="87"/>
      <c r="IGE13" s="87"/>
      <c r="IGF13" s="87"/>
      <c r="IGG13" s="87"/>
      <c r="IGH13" s="87"/>
      <c r="IGI13" s="87"/>
      <c r="IGJ13" s="87"/>
      <c r="IGK13" s="87"/>
      <c r="IGL13" s="87"/>
      <c r="IGM13" s="87"/>
      <c r="IGN13" s="87"/>
      <c r="IGO13" s="87"/>
      <c r="IGP13" s="87"/>
      <c r="IGQ13" s="87"/>
      <c r="IGR13" s="87"/>
      <c r="IGS13" s="87"/>
      <c r="IGT13" s="87"/>
      <c r="IGU13" s="87"/>
      <c r="IGV13" s="87"/>
      <c r="IGW13" s="87"/>
      <c r="IGX13" s="87"/>
      <c r="IGY13" s="87"/>
      <c r="IGZ13" s="87"/>
      <c r="IHA13" s="87"/>
      <c r="IHB13" s="87"/>
      <c r="IHC13" s="87"/>
      <c r="IHD13" s="87"/>
      <c r="IHE13" s="87"/>
      <c r="IHF13" s="87"/>
      <c r="IHG13" s="87"/>
      <c r="IHH13" s="87"/>
      <c r="IHI13" s="87"/>
      <c r="IHJ13" s="87"/>
      <c r="IHK13" s="87"/>
      <c r="IHL13" s="87"/>
      <c r="IHM13" s="87"/>
      <c r="IHN13" s="87"/>
      <c r="IHO13" s="87"/>
      <c r="IHP13" s="87"/>
      <c r="IHQ13" s="87"/>
      <c r="IHR13" s="87"/>
      <c r="IHS13" s="87"/>
      <c r="IHT13" s="87"/>
      <c r="IHU13" s="87"/>
      <c r="IHV13" s="87"/>
      <c r="IHW13" s="87"/>
      <c r="IHX13" s="87"/>
      <c r="IHY13" s="87"/>
      <c r="IHZ13" s="87"/>
      <c r="IIA13" s="87"/>
      <c r="IIB13" s="87"/>
      <c r="IIC13" s="87"/>
      <c r="IID13" s="87"/>
      <c r="IIE13" s="87"/>
      <c r="IIF13" s="87"/>
      <c r="IIG13" s="87"/>
      <c r="IIH13" s="87"/>
      <c r="III13" s="87"/>
      <c r="IIJ13" s="87"/>
      <c r="IIK13" s="87"/>
      <c r="IIL13" s="87"/>
      <c r="IIM13" s="87"/>
      <c r="IIN13" s="87"/>
      <c r="IIO13" s="87"/>
      <c r="IIP13" s="87"/>
      <c r="IIQ13" s="87"/>
      <c r="IIR13" s="87"/>
      <c r="IIS13" s="87"/>
      <c r="IIT13" s="87"/>
      <c r="IIU13" s="87"/>
      <c r="IIV13" s="87"/>
      <c r="IIW13" s="87"/>
      <c r="IIX13" s="87"/>
      <c r="IIY13" s="87"/>
      <c r="IIZ13" s="87"/>
      <c r="IJA13" s="87"/>
      <c r="IJB13" s="87"/>
      <c r="IJC13" s="87"/>
      <c r="IJD13" s="87"/>
      <c r="IJE13" s="87"/>
      <c r="IJF13" s="87"/>
      <c r="IJG13" s="87"/>
      <c r="IJH13" s="87"/>
      <c r="IJI13" s="87"/>
      <c r="IJJ13" s="87"/>
      <c r="IJK13" s="87"/>
      <c r="IJL13" s="87"/>
      <c r="IJM13" s="87"/>
      <c r="IJN13" s="87"/>
      <c r="IJO13" s="87"/>
      <c r="IJP13" s="87"/>
      <c r="IJQ13" s="87"/>
      <c r="IJR13" s="87"/>
      <c r="IJS13" s="87"/>
      <c r="IJT13" s="87"/>
      <c r="IJU13" s="87"/>
      <c r="IJV13" s="87"/>
      <c r="IJW13" s="87"/>
      <c r="IJX13" s="87"/>
      <c r="IJY13" s="87"/>
      <c r="IJZ13" s="87"/>
      <c r="IKA13" s="87"/>
      <c r="IKB13" s="87"/>
      <c r="IKC13" s="87"/>
      <c r="IKD13" s="87"/>
      <c r="IKE13" s="87"/>
      <c r="IKF13" s="87"/>
      <c r="IKG13" s="87"/>
      <c r="IKH13" s="87"/>
      <c r="IKI13" s="87"/>
      <c r="IKJ13" s="87"/>
      <c r="IKK13" s="87"/>
      <c r="IKL13" s="87"/>
      <c r="IKM13" s="87"/>
      <c r="IKN13" s="87"/>
      <c r="IKO13" s="87"/>
      <c r="IKP13" s="87"/>
      <c r="IKQ13" s="87"/>
      <c r="IKR13" s="87"/>
      <c r="IKS13" s="87"/>
      <c r="IKT13" s="87"/>
      <c r="IKU13" s="87"/>
      <c r="IKV13" s="87"/>
      <c r="IKW13" s="87"/>
      <c r="IKX13" s="87"/>
      <c r="IKY13" s="87"/>
      <c r="IKZ13" s="87"/>
      <c r="ILA13" s="87"/>
      <c r="ILB13" s="87"/>
      <c r="ILC13" s="87"/>
      <c r="ILD13" s="87"/>
      <c r="ILE13" s="87"/>
      <c r="ILF13" s="87"/>
      <c r="ILG13" s="87"/>
      <c r="ILH13" s="87"/>
      <c r="ILI13" s="87"/>
      <c r="ILJ13" s="87"/>
      <c r="ILK13" s="87"/>
      <c r="ILL13" s="87"/>
      <c r="ILM13" s="87"/>
      <c r="ILN13" s="87"/>
      <c r="ILO13" s="87"/>
      <c r="ILP13" s="87"/>
      <c r="ILQ13" s="87"/>
      <c r="ILR13" s="87"/>
      <c r="ILS13" s="87"/>
      <c r="ILT13" s="87"/>
      <c r="ILU13" s="87"/>
      <c r="ILV13" s="87"/>
      <c r="ILW13" s="87"/>
      <c r="ILX13" s="87"/>
      <c r="ILY13" s="87"/>
      <c r="ILZ13" s="87"/>
      <c r="IMA13" s="87"/>
      <c r="IMB13" s="87"/>
      <c r="IMC13" s="87"/>
      <c r="IMD13" s="87"/>
      <c r="IME13" s="87"/>
      <c r="IMF13" s="87"/>
      <c r="IMG13" s="87"/>
      <c r="IMH13" s="87"/>
      <c r="IMI13" s="87"/>
      <c r="IMJ13" s="87"/>
      <c r="IMK13" s="87"/>
      <c r="IML13" s="87"/>
      <c r="IMM13" s="87"/>
      <c r="IMN13" s="87"/>
      <c r="IMO13" s="87"/>
      <c r="IMP13" s="87"/>
      <c r="IMQ13" s="87"/>
      <c r="IMR13" s="87"/>
      <c r="IMS13" s="87"/>
      <c r="IMT13" s="87"/>
      <c r="IMU13" s="87"/>
      <c r="IMV13" s="87"/>
      <c r="IMW13" s="87"/>
      <c r="IMX13" s="87"/>
      <c r="IMY13" s="87"/>
      <c r="IMZ13" s="87"/>
      <c r="INA13" s="87"/>
      <c r="INB13" s="87"/>
      <c r="INC13" s="87"/>
      <c r="IND13" s="87"/>
      <c r="INE13" s="87"/>
      <c r="INF13" s="87"/>
      <c r="ING13" s="87"/>
      <c r="INH13" s="87"/>
      <c r="INI13" s="87"/>
      <c r="INJ13" s="87"/>
      <c r="INK13" s="87"/>
      <c r="INL13" s="87"/>
      <c r="INM13" s="87"/>
      <c r="INN13" s="87"/>
      <c r="INO13" s="87"/>
      <c r="INP13" s="87"/>
      <c r="INQ13" s="87"/>
      <c r="INR13" s="87"/>
      <c r="INS13" s="87"/>
      <c r="INT13" s="87"/>
      <c r="INU13" s="87"/>
      <c r="INV13" s="87"/>
      <c r="INW13" s="87"/>
      <c r="INX13" s="87"/>
      <c r="INY13" s="87"/>
      <c r="INZ13" s="87"/>
      <c r="IOA13" s="87"/>
      <c r="IOB13" s="87"/>
      <c r="IOC13" s="87"/>
      <c r="IOD13" s="87"/>
      <c r="IOE13" s="87"/>
      <c r="IOF13" s="87"/>
      <c r="IOG13" s="87"/>
      <c r="IOH13" s="87"/>
      <c r="IOI13" s="87"/>
      <c r="IOJ13" s="87"/>
      <c r="IOK13" s="87"/>
      <c r="IOL13" s="87"/>
      <c r="IOM13" s="87"/>
      <c r="ION13" s="87"/>
      <c r="IOO13" s="87"/>
      <c r="IOP13" s="87"/>
      <c r="IOQ13" s="87"/>
      <c r="IOR13" s="87"/>
      <c r="IOS13" s="87"/>
      <c r="IOT13" s="87"/>
      <c r="IOU13" s="87"/>
      <c r="IOV13" s="87"/>
      <c r="IOW13" s="87"/>
      <c r="IOX13" s="87"/>
      <c r="IOY13" s="87"/>
      <c r="IOZ13" s="87"/>
      <c r="IPA13" s="87"/>
      <c r="IPB13" s="87"/>
      <c r="IPC13" s="87"/>
      <c r="IPD13" s="87"/>
      <c r="IPE13" s="87"/>
      <c r="IPF13" s="87"/>
      <c r="IPG13" s="87"/>
      <c r="IPH13" s="87"/>
      <c r="IPI13" s="87"/>
      <c r="IPJ13" s="87"/>
      <c r="IPK13" s="87"/>
      <c r="IPL13" s="87"/>
      <c r="IPM13" s="87"/>
      <c r="IPN13" s="87"/>
      <c r="IPO13" s="87"/>
      <c r="IPP13" s="87"/>
      <c r="IPQ13" s="87"/>
      <c r="IPR13" s="87"/>
      <c r="IPS13" s="87"/>
      <c r="IPT13" s="87"/>
      <c r="IPU13" s="87"/>
      <c r="IPV13" s="87"/>
      <c r="IPW13" s="87"/>
      <c r="IPX13" s="87"/>
      <c r="IPY13" s="87"/>
      <c r="IPZ13" s="87"/>
      <c r="IQA13" s="87"/>
      <c r="IQB13" s="87"/>
      <c r="IQC13" s="87"/>
      <c r="IQD13" s="87"/>
      <c r="IQE13" s="87"/>
      <c r="IQF13" s="87"/>
      <c r="IQG13" s="87"/>
      <c r="IQH13" s="87"/>
      <c r="IQI13" s="87"/>
      <c r="IQJ13" s="87"/>
      <c r="IQK13" s="87"/>
      <c r="IQL13" s="87"/>
      <c r="IQM13" s="87"/>
      <c r="IQN13" s="87"/>
      <c r="IQO13" s="87"/>
      <c r="IQP13" s="87"/>
      <c r="IQQ13" s="87"/>
      <c r="IQR13" s="87"/>
      <c r="IQS13" s="87"/>
      <c r="IQT13" s="87"/>
      <c r="IQU13" s="87"/>
      <c r="IQV13" s="87"/>
      <c r="IQW13" s="87"/>
      <c r="IQX13" s="87"/>
      <c r="IQY13" s="87"/>
      <c r="IQZ13" s="87"/>
      <c r="IRA13" s="87"/>
      <c r="IRB13" s="87"/>
      <c r="IRC13" s="87"/>
      <c r="IRD13" s="87"/>
      <c r="IRE13" s="87"/>
      <c r="IRF13" s="87"/>
      <c r="IRG13" s="87"/>
      <c r="IRH13" s="87"/>
      <c r="IRI13" s="87"/>
      <c r="IRJ13" s="87"/>
      <c r="IRK13" s="87"/>
      <c r="IRL13" s="87"/>
      <c r="IRM13" s="87"/>
      <c r="IRN13" s="87"/>
      <c r="IRO13" s="87"/>
      <c r="IRP13" s="87"/>
      <c r="IRQ13" s="87"/>
      <c r="IRR13" s="87"/>
      <c r="IRS13" s="87"/>
      <c r="IRT13" s="87"/>
      <c r="IRU13" s="87"/>
      <c r="IRV13" s="87"/>
      <c r="IRW13" s="87"/>
      <c r="IRX13" s="87"/>
      <c r="IRY13" s="87"/>
      <c r="IRZ13" s="87"/>
      <c r="ISA13" s="87"/>
      <c r="ISB13" s="87"/>
      <c r="ISC13" s="87"/>
      <c r="ISD13" s="87"/>
      <c r="ISE13" s="87"/>
      <c r="ISF13" s="87"/>
      <c r="ISG13" s="87"/>
      <c r="ISH13" s="87"/>
      <c r="ISI13" s="87"/>
      <c r="ISJ13" s="87"/>
      <c r="ISK13" s="87"/>
      <c r="ISL13" s="87"/>
      <c r="ISM13" s="87"/>
      <c r="ISN13" s="87"/>
      <c r="ISO13" s="87"/>
      <c r="ISP13" s="87"/>
      <c r="ISQ13" s="87"/>
      <c r="ISR13" s="87"/>
      <c r="ISS13" s="87"/>
      <c r="IST13" s="87"/>
      <c r="ISU13" s="87"/>
      <c r="ISV13" s="87"/>
      <c r="ISW13" s="87"/>
      <c r="ISX13" s="87"/>
      <c r="ISY13" s="87"/>
      <c r="ISZ13" s="87"/>
      <c r="ITA13" s="87"/>
      <c r="ITB13" s="87"/>
      <c r="ITC13" s="87"/>
      <c r="ITD13" s="87"/>
      <c r="ITE13" s="87"/>
      <c r="ITF13" s="87"/>
      <c r="ITG13" s="87"/>
      <c r="ITH13" s="87"/>
      <c r="ITI13" s="87"/>
      <c r="ITJ13" s="87"/>
      <c r="ITK13" s="87"/>
      <c r="ITL13" s="87"/>
      <c r="ITM13" s="87"/>
      <c r="ITN13" s="87"/>
      <c r="ITO13" s="87"/>
      <c r="ITP13" s="87"/>
      <c r="ITQ13" s="87"/>
      <c r="ITR13" s="87"/>
      <c r="ITS13" s="87"/>
      <c r="ITT13" s="87"/>
      <c r="ITU13" s="87"/>
      <c r="ITV13" s="87"/>
      <c r="ITW13" s="87"/>
      <c r="ITX13" s="87"/>
      <c r="ITY13" s="87"/>
      <c r="ITZ13" s="87"/>
      <c r="IUA13" s="87"/>
      <c r="IUB13" s="87"/>
      <c r="IUC13" s="87"/>
      <c r="IUD13" s="87"/>
      <c r="IUE13" s="87"/>
      <c r="IUF13" s="87"/>
      <c r="IUG13" s="87"/>
      <c r="IUH13" s="87"/>
      <c r="IUI13" s="87"/>
      <c r="IUJ13" s="87"/>
      <c r="IUK13" s="87"/>
      <c r="IUL13" s="87"/>
      <c r="IUM13" s="87"/>
      <c r="IUN13" s="87"/>
      <c r="IUO13" s="87"/>
      <c r="IUP13" s="87"/>
      <c r="IUQ13" s="87"/>
      <c r="IUR13" s="87"/>
      <c r="IUS13" s="87"/>
      <c r="IUT13" s="87"/>
      <c r="IUU13" s="87"/>
      <c r="IUV13" s="87"/>
      <c r="IUW13" s="87"/>
      <c r="IUX13" s="87"/>
      <c r="IUY13" s="87"/>
      <c r="IUZ13" s="87"/>
      <c r="IVA13" s="87"/>
      <c r="IVB13" s="87"/>
      <c r="IVC13" s="87"/>
      <c r="IVD13" s="87"/>
      <c r="IVE13" s="87"/>
      <c r="IVF13" s="87"/>
      <c r="IVG13" s="87"/>
      <c r="IVH13" s="87"/>
      <c r="IVI13" s="87"/>
      <c r="IVJ13" s="87"/>
      <c r="IVK13" s="87"/>
      <c r="IVL13" s="87"/>
      <c r="IVM13" s="87"/>
      <c r="IVN13" s="87"/>
      <c r="IVO13" s="87"/>
      <c r="IVP13" s="87"/>
      <c r="IVQ13" s="87"/>
      <c r="IVR13" s="87"/>
      <c r="IVS13" s="87"/>
      <c r="IVT13" s="87"/>
      <c r="IVU13" s="87"/>
      <c r="IVV13" s="87"/>
      <c r="IVW13" s="87"/>
      <c r="IVX13" s="87"/>
      <c r="IVY13" s="87"/>
      <c r="IVZ13" s="87"/>
      <c r="IWA13" s="87"/>
      <c r="IWB13" s="87"/>
      <c r="IWC13" s="87"/>
      <c r="IWD13" s="87"/>
      <c r="IWE13" s="87"/>
      <c r="IWF13" s="87"/>
      <c r="IWG13" s="87"/>
      <c r="IWH13" s="87"/>
      <c r="IWI13" s="87"/>
      <c r="IWJ13" s="87"/>
      <c r="IWK13" s="87"/>
      <c r="IWL13" s="87"/>
      <c r="IWM13" s="87"/>
      <c r="IWN13" s="87"/>
      <c r="IWO13" s="87"/>
      <c r="IWP13" s="87"/>
      <c r="IWQ13" s="87"/>
      <c r="IWR13" s="87"/>
      <c r="IWS13" s="87"/>
      <c r="IWT13" s="87"/>
      <c r="IWU13" s="87"/>
      <c r="IWV13" s="87"/>
      <c r="IWW13" s="87"/>
      <c r="IWX13" s="87"/>
      <c r="IWY13" s="87"/>
      <c r="IWZ13" s="87"/>
      <c r="IXA13" s="87"/>
      <c r="IXB13" s="87"/>
      <c r="IXC13" s="87"/>
      <c r="IXD13" s="87"/>
      <c r="IXE13" s="87"/>
      <c r="IXF13" s="87"/>
      <c r="IXG13" s="87"/>
      <c r="IXH13" s="87"/>
      <c r="IXI13" s="87"/>
      <c r="IXJ13" s="87"/>
      <c r="IXK13" s="87"/>
      <c r="IXL13" s="87"/>
      <c r="IXM13" s="87"/>
      <c r="IXN13" s="87"/>
      <c r="IXO13" s="87"/>
      <c r="IXP13" s="87"/>
      <c r="IXQ13" s="87"/>
      <c r="IXR13" s="87"/>
      <c r="IXS13" s="87"/>
      <c r="IXT13" s="87"/>
      <c r="IXU13" s="87"/>
      <c r="IXV13" s="87"/>
      <c r="IXW13" s="87"/>
      <c r="IXX13" s="87"/>
      <c r="IXY13" s="87"/>
      <c r="IXZ13" s="87"/>
      <c r="IYA13" s="87"/>
      <c r="IYB13" s="87"/>
      <c r="IYC13" s="87"/>
      <c r="IYD13" s="87"/>
      <c r="IYE13" s="87"/>
      <c r="IYF13" s="87"/>
      <c r="IYG13" s="87"/>
      <c r="IYH13" s="87"/>
      <c r="IYI13" s="87"/>
      <c r="IYJ13" s="87"/>
      <c r="IYK13" s="87"/>
      <c r="IYL13" s="87"/>
      <c r="IYM13" s="87"/>
      <c r="IYN13" s="87"/>
      <c r="IYO13" s="87"/>
      <c r="IYP13" s="87"/>
      <c r="IYQ13" s="87"/>
      <c r="IYR13" s="87"/>
      <c r="IYS13" s="87"/>
      <c r="IYT13" s="87"/>
      <c r="IYU13" s="87"/>
      <c r="IYV13" s="87"/>
      <c r="IYW13" s="87"/>
      <c r="IYX13" s="87"/>
      <c r="IYY13" s="87"/>
      <c r="IYZ13" s="87"/>
      <c r="IZA13" s="87"/>
      <c r="IZB13" s="87"/>
      <c r="IZC13" s="87"/>
      <c r="IZD13" s="87"/>
      <c r="IZE13" s="87"/>
      <c r="IZF13" s="87"/>
      <c r="IZG13" s="87"/>
      <c r="IZH13" s="87"/>
      <c r="IZI13" s="87"/>
      <c r="IZJ13" s="87"/>
      <c r="IZK13" s="87"/>
      <c r="IZL13" s="87"/>
      <c r="IZM13" s="87"/>
      <c r="IZN13" s="87"/>
      <c r="IZO13" s="87"/>
      <c r="IZP13" s="87"/>
      <c r="IZQ13" s="87"/>
      <c r="IZR13" s="87"/>
      <c r="IZS13" s="87"/>
      <c r="IZT13" s="87"/>
      <c r="IZU13" s="87"/>
      <c r="IZV13" s="87"/>
      <c r="IZW13" s="87"/>
      <c r="IZX13" s="87"/>
      <c r="IZY13" s="87"/>
      <c r="IZZ13" s="87"/>
      <c r="JAA13" s="87"/>
      <c r="JAB13" s="87"/>
      <c r="JAC13" s="87"/>
      <c r="JAD13" s="87"/>
      <c r="JAE13" s="87"/>
      <c r="JAF13" s="87"/>
      <c r="JAG13" s="87"/>
      <c r="JAH13" s="87"/>
      <c r="JAI13" s="87"/>
      <c r="JAJ13" s="87"/>
      <c r="JAK13" s="87"/>
      <c r="JAL13" s="87"/>
      <c r="JAM13" s="87"/>
      <c r="JAN13" s="87"/>
      <c r="JAO13" s="87"/>
      <c r="JAP13" s="87"/>
      <c r="JAQ13" s="87"/>
      <c r="JAR13" s="87"/>
      <c r="JAS13" s="87"/>
      <c r="JAT13" s="87"/>
      <c r="JAU13" s="87"/>
      <c r="JAV13" s="87"/>
      <c r="JAW13" s="87"/>
      <c r="JAX13" s="87"/>
      <c r="JAY13" s="87"/>
      <c r="JAZ13" s="87"/>
      <c r="JBA13" s="87"/>
      <c r="JBB13" s="87"/>
      <c r="JBC13" s="87"/>
      <c r="JBD13" s="87"/>
      <c r="JBE13" s="87"/>
      <c r="JBF13" s="87"/>
      <c r="JBG13" s="87"/>
      <c r="JBH13" s="87"/>
      <c r="JBI13" s="87"/>
      <c r="JBJ13" s="87"/>
      <c r="JBK13" s="87"/>
      <c r="JBL13" s="87"/>
      <c r="JBM13" s="87"/>
      <c r="JBN13" s="87"/>
      <c r="JBO13" s="87"/>
      <c r="JBP13" s="87"/>
      <c r="JBQ13" s="87"/>
      <c r="JBR13" s="87"/>
      <c r="JBS13" s="87"/>
      <c r="JBT13" s="87"/>
      <c r="JBU13" s="87"/>
      <c r="JBV13" s="87"/>
      <c r="JBW13" s="87"/>
      <c r="JBX13" s="87"/>
      <c r="JBY13" s="87"/>
      <c r="JBZ13" s="87"/>
      <c r="JCA13" s="87"/>
      <c r="JCB13" s="87"/>
      <c r="JCC13" s="87"/>
      <c r="JCD13" s="87"/>
      <c r="JCE13" s="87"/>
      <c r="JCF13" s="87"/>
      <c r="JCG13" s="87"/>
      <c r="JCH13" s="87"/>
      <c r="JCI13" s="87"/>
      <c r="JCJ13" s="87"/>
      <c r="JCK13" s="87"/>
      <c r="JCL13" s="87"/>
      <c r="JCM13" s="87"/>
      <c r="JCN13" s="87"/>
      <c r="JCO13" s="87"/>
      <c r="JCP13" s="87"/>
      <c r="JCQ13" s="87"/>
      <c r="JCR13" s="87"/>
      <c r="JCS13" s="87"/>
      <c r="JCT13" s="87"/>
      <c r="JCU13" s="87"/>
      <c r="JCV13" s="87"/>
      <c r="JCW13" s="87"/>
      <c r="JCX13" s="87"/>
      <c r="JCY13" s="87"/>
      <c r="JCZ13" s="87"/>
      <c r="JDA13" s="87"/>
      <c r="JDB13" s="87"/>
      <c r="JDC13" s="87"/>
      <c r="JDD13" s="87"/>
      <c r="JDE13" s="87"/>
      <c r="JDF13" s="87"/>
      <c r="JDG13" s="87"/>
      <c r="JDH13" s="87"/>
      <c r="JDI13" s="87"/>
      <c r="JDJ13" s="87"/>
      <c r="JDK13" s="87"/>
      <c r="JDL13" s="87"/>
      <c r="JDM13" s="87"/>
      <c r="JDN13" s="87"/>
      <c r="JDO13" s="87"/>
      <c r="JDP13" s="87"/>
      <c r="JDQ13" s="87"/>
      <c r="JDR13" s="87"/>
      <c r="JDS13" s="87"/>
      <c r="JDT13" s="87"/>
      <c r="JDU13" s="87"/>
      <c r="JDV13" s="87"/>
      <c r="JDW13" s="87"/>
      <c r="JDX13" s="87"/>
      <c r="JDY13" s="87"/>
      <c r="JDZ13" s="87"/>
      <c r="JEA13" s="87"/>
      <c r="JEB13" s="87"/>
      <c r="JEC13" s="87"/>
      <c r="JED13" s="87"/>
      <c r="JEE13" s="87"/>
      <c r="JEF13" s="87"/>
      <c r="JEG13" s="87"/>
      <c r="JEH13" s="87"/>
      <c r="JEI13" s="87"/>
      <c r="JEJ13" s="87"/>
      <c r="JEK13" s="87"/>
      <c r="JEL13" s="87"/>
      <c r="JEM13" s="87"/>
      <c r="JEN13" s="87"/>
      <c r="JEO13" s="87"/>
      <c r="JEP13" s="87"/>
      <c r="JEQ13" s="87"/>
      <c r="JER13" s="87"/>
      <c r="JES13" s="87"/>
      <c r="JET13" s="87"/>
      <c r="JEU13" s="87"/>
      <c r="JEV13" s="87"/>
      <c r="JEW13" s="87"/>
      <c r="JEX13" s="87"/>
      <c r="JEY13" s="87"/>
      <c r="JEZ13" s="87"/>
      <c r="JFA13" s="87"/>
      <c r="JFB13" s="87"/>
      <c r="JFC13" s="87"/>
      <c r="JFD13" s="87"/>
      <c r="JFE13" s="87"/>
      <c r="JFF13" s="87"/>
      <c r="JFG13" s="87"/>
      <c r="JFH13" s="87"/>
      <c r="JFI13" s="87"/>
      <c r="JFJ13" s="87"/>
      <c r="JFK13" s="87"/>
      <c r="JFL13" s="87"/>
      <c r="JFM13" s="87"/>
      <c r="JFN13" s="87"/>
      <c r="JFO13" s="87"/>
      <c r="JFP13" s="87"/>
      <c r="JFQ13" s="87"/>
      <c r="JFR13" s="87"/>
      <c r="JFS13" s="87"/>
      <c r="JFT13" s="87"/>
      <c r="JFU13" s="87"/>
      <c r="JFV13" s="87"/>
      <c r="JFW13" s="87"/>
      <c r="JFX13" s="87"/>
      <c r="JFY13" s="87"/>
      <c r="JFZ13" s="87"/>
      <c r="JGA13" s="87"/>
      <c r="JGB13" s="87"/>
      <c r="JGC13" s="87"/>
      <c r="JGD13" s="87"/>
      <c r="JGE13" s="87"/>
      <c r="JGF13" s="87"/>
      <c r="JGG13" s="87"/>
      <c r="JGH13" s="87"/>
      <c r="JGI13" s="87"/>
      <c r="JGJ13" s="87"/>
      <c r="JGK13" s="87"/>
      <c r="JGL13" s="87"/>
      <c r="JGM13" s="87"/>
      <c r="JGN13" s="87"/>
      <c r="JGO13" s="87"/>
      <c r="JGP13" s="87"/>
      <c r="JGQ13" s="87"/>
      <c r="JGR13" s="87"/>
      <c r="JGS13" s="87"/>
      <c r="JGT13" s="87"/>
      <c r="JGU13" s="87"/>
      <c r="JGV13" s="87"/>
      <c r="JGW13" s="87"/>
      <c r="JGX13" s="87"/>
      <c r="JGY13" s="87"/>
      <c r="JGZ13" s="87"/>
      <c r="JHA13" s="87"/>
      <c r="JHB13" s="87"/>
      <c r="JHC13" s="87"/>
      <c r="JHD13" s="87"/>
      <c r="JHE13" s="87"/>
      <c r="JHF13" s="87"/>
      <c r="JHG13" s="87"/>
      <c r="JHH13" s="87"/>
      <c r="JHI13" s="87"/>
      <c r="JHJ13" s="87"/>
      <c r="JHK13" s="87"/>
      <c r="JHL13" s="87"/>
      <c r="JHM13" s="87"/>
      <c r="JHN13" s="87"/>
      <c r="JHO13" s="87"/>
      <c r="JHP13" s="87"/>
      <c r="JHQ13" s="87"/>
      <c r="JHR13" s="87"/>
      <c r="JHS13" s="87"/>
      <c r="JHT13" s="87"/>
      <c r="JHU13" s="87"/>
      <c r="JHV13" s="87"/>
      <c r="JHW13" s="87"/>
      <c r="JHX13" s="87"/>
      <c r="JHY13" s="87"/>
      <c r="JHZ13" s="87"/>
      <c r="JIA13" s="87"/>
      <c r="JIB13" s="87"/>
      <c r="JIC13" s="87"/>
      <c r="JID13" s="87"/>
      <c r="JIE13" s="87"/>
      <c r="JIF13" s="87"/>
      <c r="JIG13" s="87"/>
      <c r="JIH13" s="87"/>
      <c r="JII13" s="87"/>
      <c r="JIJ13" s="87"/>
      <c r="JIK13" s="87"/>
      <c r="JIL13" s="87"/>
      <c r="JIM13" s="87"/>
      <c r="JIN13" s="87"/>
      <c r="JIO13" s="87"/>
      <c r="JIP13" s="87"/>
      <c r="JIQ13" s="87"/>
      <c r="JIR13" s="87"/>
      <c r="JIS13" s="87"/>
      <c r="JIT13" s="87"/>
      <c r="JIU13" s="87"/>
      <c r="JIV13" s="87"/>
      <c r="JIW13" s="87"/>
      <c r="JIX13" s="87"/>
      <c r="JIY13" s="87"/>
      <c r="JIZ13" s="87"/>
      <c r="JJA13" s="87"/>
      <c r="JJB13" s="87"/>
      <c r="JJC13" s="87"/>
      <c r="JJD13" s="87"/>
      <c r="JJE13" s="87"/>
      <c r="JJF13" s="87"/>
      <c r="JJG13" s="87"/>
      <c r="JJH13" s="87"/>
      <c r="JJI13" s="87"/>
      <c r="JJJ13" s="87"/>
      <c r="JJK13" s="87"/>
      <c r="JJL13" s="87"/>
      <c r="JJM13" s="87"/>
      <c r="JJN13" s="87"/>
      <c r="JJO13" s="87"/>
      <c r="JJP13" s="87"/>
      <c r="JJQ13" s="87"/>
      <c r="JJR13" s="87"/>
      <c r="JJS13" s="87"/>
      <c r="JJT13" s="87"/>
      <c r="JJU13" s="87"/>
      <c r="JJV13" s="87"/>
      <c r="JJW13" s="87"/>
      <c r="JJX13" s="87"/>
      <c r="JJY13" s="87"/>
      <c r="JJZ13" s="87"/>
      <c r="JKA13" s="87"/>
      <c r="JKB13" s="87"/>
      <c r="JKC13" s="87"/>
      <c r="JKD13" s="87"/>
      <c r="JKE13" s="87"/>
      <c r="JKF13" s="87"/>
      <c r="JKG13" s="87"/>
      <c r="JKH13" s="87"/>
      <c r="JKI13" s="87"/>
      <c r="JKJ13" s="87"/>
      <c r="JKK13" s="87"/>
      <c r="JKL13" s="87"/>
      <c r="JKM13" s="87"/>
      <c r="JKN13" s="87"/>
      <c r="JKO13" s="87"/>
      <c r="JKP13" s="87"/>
      <c r="JKQ13" s="87"/>
      <c r="JKR13" s="87"/>
      <c r="JKS13" s="87"/>
      <c r="JKT13" s="87"/>
      <c r="JKU13" s="87"/>
      <c r="JKV13" s="87"/>
      <c r="JKW13" s="87"/>
      <c r="JKX13" s="87"/>
      <c r="JKY13" s="87"/>
      <c r="JKZ13" s="87"/>
      <c r="JLA13" s="87"/>
      <c r="JLB13" s="87"/>
      <c r="JLC13" s="87"/>
      <c r="JLD13" s="87"/>
      <c r="JLE13" s="87"/>
      <c r="JLF13" s="87"/>
      <c r="JLG13" s="87"/>
      <c r="JLH13" s="87"/>
      <c r="JLI13" s="87"/>
      <c r="JLJ13" s="87"/>
      <c r="JLK13" s="87"/>
      <c r="JLL13" s="87"/>
      <c r="JLM13" s="87"/>
      <c r="JLN13" s="87"/>
      <c r="JLO13" s="87"/>
      <c r="JLP13" s="87"/>
      <c r="JLQ13" s="87"/>
      <c r="JLR13" s="87"/>
      <c r="JLS13" s="87"/>
      <c r="JLT13" s="87"/>
      <c r="JLU13" s="87"/>
      <c r="JLV13" s="87"/>
      <c r="JLW13" s="87"/>
      <c r="JLX13" s="87"/>
      <c r="JLY13" s="87"/>
      <c r="JLZ13" s="87"/>
      <c r="JMA13" s="87"/>
      <c r="JMB13" s="87"/>
      <c r="JMC13" s="87"/>
      <c r="JMD13" s="87"/>
      <c r="JME13" s="87"/>
      <c r="JMF13" s="87"/>
      <c r="JMG13" s="87"/>
      <c r="JMH13" s="87"/>
      <c r="JMI13" s="87"/>
      <c r="JMJ13" s="87"/>
      <c r="JMK13" s="87"/>
      <c r="JML13" s="87"/>
      <c r="JMM13" s="87"/>
      <c r="JMN13" s="87"/>
      <c r="JMO13" s="87"/>
      <c r="JMP13" s="87"/>
      <c r="JMQ13" s="87"/>
      <c r="JMR13" s="87"/>
      <c r="JMS13" s="87"/>
      <c r="JMT13" s="87"/>
      <c r="JMU13" s="87"/>
      <c r="JMV13" s="87"/>
      <c r="JMW13" s="87"/>
      <c r="JMX13" s="87"/>
      <c r="JMY13" s="87"/>
      <c r="JMZ13" s="87"/>
      <c r="JNA13" s="87"/>
      <c r="JNB13" s="87"/>
      <c r="JNC13" s="87"/>
      <c r="JND13" s="87"/>
      <c r="JNE13" s="87"/>
      <c r="JNF13" s="87"/>
      <c r="JNG13" s="87"/>
      <c r="JNH13" s="87"/>
      <c r="JNI13" s="87"/>
      <c r="JNJ13" s="87"/>
      <c r="JNK13" s="87"/>
      <c r="JNL13" s="87"/>
      <c r="JNM13" s="87"/>
      <c r="JNN13" s="87"/>
      <c r="JNO13" s="87"/>
      <c r="JNP13" s="87"/>
      <c r="JNQ13" s="87"/>
      <c r="JNR13" s="87"/>
      <c r="JNS13" s="87"/>
      <c r="JNT13" s="87"/>
      <c r="JNU13" s="87"/>
      <c r="JNV13" s="87"/>
      <c r="JNW13" s="87"/>
      <c r="JNX13" s="87"/>
      <c r="JNY13" s="87"/>
      <c r="JNZ13" s="87"/>
      <c r="JOA13" s="87"/>
      <c r="JOB13" s="87"/>
      <c r="JOC13" s="87"/>
      <c r="JOD13" s="87"/>
      <c r="JOE13" s="87"/>
      <c r="JOF13" s="87"/>
      <c r="JOG13" s="87"/>
      <c r="JOH13" s="87"/>
      <c r="JOI13" s="87"/>
      <c r="JOJ13" s="87"/>
      <c r="JOK13" s="87"/>
      <c r="JOL13" s="87"/>
      <c r="JOM13" s="87"/>
      <c r="JON13" s="87"/>
      <c r="JOO13" s="87"/>
      <c r="JOP13" s="87"/>
      <c r="JOQ13" s="87"/>
      <c r="JOR13" s="87"/>
      <c r="JOS13" s="87"/>
      <c r="JOT13" s="87"/>
      <c r="JOU13" s="87"/>
      <c r="JOV13" s="87"/>
      <c r="JOW13" s="87"/>
      <c r="JOX13" s="87"/>
      <c r="JOY13" s="87"/>
      <c r="JOZ13" s="87"/>
      <c r="JPA13" s="87"/>
      <c r="JPB13" s="87"/>
      <c r="JPC13" s="87"/>
      <c r="JPD13" s="87"/>
      <c r="JPE13" s="87"/>
      <c r="JPF13" s="87"/>
      <c r="JPG13" s="87"/>
      <c r="JPH13" s="87"/>
      <c r="JPI13" s="87"/>
      <c r="JPJ13" s="87"/>
      <c r="JPK13" s="87"/>
      <c r="JPL13" s="87"/>
      <c r="JPM13" s="87"/>
      <c r="JPN13" s="87"/>
      <c r="JPO13" s="87"/>
      <c r="JPP13" s="87"/>
      <c r="JPQ13" s="87"/>
      <c r="JPR13" s="87"/>
      <c r="JPS13" s="87"/>
      <c r="JPT13" s="87"/>
      <c r="JPU13" s="87"/>
      <c r="JPV13" s="87"/>
      <c r="JPW13" s="87"/>
      <c r="JPX13" s="87"/>
      <c r="JPY13" s="87"/>
      <c r="JPZ13" s="87"/>
      <c r="JQA13" s="87"/>
      <c r="JQB13" s="87"/>
      <c r="JQC13" s="87"/>
      <c r="JQD13" s="87"/>
      <c r="JQE13" s="87"/>
      <c r="JQF13" s="87"/>
      <c r="JQG13" s="87"/>
      <c r="JQH13" s="87"/>
      <c r="JQI13" s="87"/>
      <c r="JQJ13" s="87"/>
      <c r="JQK13" s="87"/>
      <c r="JQL13" s="87"/>
      <c r="JQM13" s="87"/>
      <c r="JQN13" s="87"/>
      <c r="JQO13" s="87"/>
      <c r="JQP13" s="87"/>
      <c r="JQQ13" s="87"/>
      <c r="JQR13" s="87"/>
      <c r="JQS13" s="87"/>
      <c r="JQT13" s="87"/>
      <c r="JQU13" s="87"/>
      <c r="JQV13" s="87"/>
      <c r="JQW13" s="87"/>
      <c r="JQX13" s="87"/>
      <c r="JQY13" s="87"/>
      <c r="JQZ13" s="87"/>
      <c r="JRA13" s="87"/>
      <c r="JRB13" s="87"/>
      <c r="JRC13" s="87"/>
      <c r="JRD13" s="87"/>
      <c r="JRE13" s="87"/>
      <c r="JRF13" s="87"/>
      <c r="JRG13" s="87"/>
      <c r="JRH13" s="87"/>
      <c r="JRI13" s="87"/>
      <c r="JRJ13" s="87"/>
      <c r="JRK13" s="87"/>
      <c r="JRL13" s="87"/>
      <c r="JRM13" s="87"/>
      <c r="JRN13" s="87"/>
      <c r="JRO13" s="87"/>
      <c r="JRP13" s="87"/>
      <c r="JRQ13" s="87"/>
      <c r="JRR13" s="87"/>
      <c r="JRS13" s="87"/>
      <c r="JRT13" s="87"/>
      <c r="JRU13" s="87"/>
      <c r="JRV13" s="87"/>
      <c r="JRW13" s="87"/>
      <c r="JRX13" s="87"/>
      <c r="JRY13" s="87"/>
      <c r="JRZ13" s="87"/>
      <c r="JSA13" s="87"/>
      <c r="JSB13" s="87"/>
      <c r="JSC13" s="87"/>
      <c r="JSD13" s="87"/>
      <c r="JSE13" s="87"/>
      <c r="JSF13" s="87"/>
      <c r="JSG13" s="87"/>
      <c r="JSH13" s="87"/>
      <c r="JSI13" s="87"/>
      <c r="JSJ13" s="87"/>
      <c r="JSK13" s="87"/>
      <c r="JSL13" s="87"/>
      <c r="JSM13" s="87"/>
      <c r="JSN13" s="87"/>
      <c r="JSO13" s="87"/>
      <c r="JSP13" s="87"/>
      <c r="JSQ13" s="87"/>
      <c r="JSR13" s="87"/>
      <c r="JSS13" s="87"/>
      <c r="JST13" s="87"/>
      <c r="JSU13" s="87"/>
      <c r="JSV13" s="87"/>
      <c r="JSW13" s="87"/>
      <c r="JSX13" s="87"/>
      <c r="JSY13" s="87"/>
      <c r="JSZ13" s="87"/>
      <c r="JTA13" s="87"/>
      <c r="JTB13" s="87"/>
      <c r="JTC13" s="87"/>
      <c r="JTD13" s="87"/>
      <c r="JTE13" s="87"/>
      <c r="JTF13" s="87"/>
      <c r="JTG13" s="87"/>
      <c r="JTH13" s="87"/>
      <c r="JTI13" s="87"/>
      <c r="JTJ13" s="87"/>
      <c r="JTK13" s="87"/>
      <c r="JTL13" s="87"/>
      <c r="JTM13" s="87"/>
      <c r="JTN13" s="87"/>
      <c r="JTO13" s="87"/>
      <c r="JTP13" s="87"/>
      <c r="JTQ13" s="87"/>
      <c r="JTR13" s="87"/>
      <c r="JTS13" s="87"/>
      <c r="JTT13" s="87"/>
      <c r="JTU13" s="87"/>
      <c r="JTV13" s="87"/>
      <c r="JTW13" s="87"/>
      <c r="JTX13" s="87"/>
      <c r="JTY13" s="87"/>
      <c r="JTZ13" s="87"/>
      <c r="JUA13" s="87"/>
      <c r="JUB13" s="87"/>
      <c r="JUC13" s="87"/>
      <c r="JUD13" s="87"/>
      <c r="JUE13" s="87"/>
      <c r="JUF13" s="87"/>
      <c r="JUG13" s="87"/>
      <c r="JUH13" s="87"/>
      <c r="JUI13" s="87"/>
      <c r="JUJ13" s="87"/>
      <c r="JUK13" s="87"/>
      <c r="JUL13" s="87"/>
      <c r="JUM13" s="87"/>
      <c r="JUN13" s="87"/>
      <c r="JUO13" s="87"/>
      <c r="JUP13" s="87"/>
      <c r="JUQ13" s="87"/>
      <c r="JUR13" s="87"/>
      <c r="JUS13" s="87"/>
      <c r="JUT13" s="87"/>
      <c r="JUU13" s="87"/>
      <c r="JUV13" s="87"/>
      <c r="JUW13" s="87"/>
      <c r="JUX13" s="87"/>
      <c r="JUY13" s="87"/>
      <c r="JUZ13" s="87"/>
      <c r="JVA13" s="87"/>
      <c r="JVB13" s="87"/>
      <c r="JVC13" s="87"/>
      <c r="JVD13" s="87"/>
      <c r="JVE13" s="87"/>
      <c r="JVF13" s="87"/>
      <c r="JVG13" s="87"/>
      <c r="JVH13" s="87"/>
      <c r="JVI13" s="87"/>
      <c r="JVJ13" s="87"/>
      <c r="JVK13" s="87"/>
      <c r="JVL13" s="87"/>
      <c r="JVM13" s="87"/>
      <c r="JVN13" s="87"/>
      <c r="JVO13" s="87"/>
      <c r="JVP13" s="87"/>
      <c r="JVQ13" s="87"/>
      <c r="JVR13" s="87"/>
      <c r="JVS13" s="87"/>
      <c r="JVT13" s="87"/>
      <c r="JVU13" s="87"/>
      <c r="JVV13" s="87"/>
      <c r="JVW13" s="87"/>
      <c r="JVX13" s="87"/>
      <c r="JVY13" s="87"/>
      <c r="JVZ13" s="87"/>
      <c r="JWA13" s="87"/>
      <c r="JWB13" s="87"/>
      <c r="JWC13" s="87"/>
      <c r="JWD13" s="87"/>
      <c r="JWE13" s="87"/>
      <c r="JWF13" s="87"/>
      <c r="JWG13" s="87"/>
      <c r="JWH13" s="87"/>
      <c r="JWI13" s="87"/>
      <c r="JWJ13" s="87"/>
      <c r="JWK13" s="87"/>
      <c r="JWL13" s="87"/>
      <c r="JWM13" s="87"/>
      <c r="JWN13" s="87"/>
      <c r="JWO13" s="87"/>
      <c r="JWP13" s="87"/>
      <c r="JWQ13" s="87"/>
      <c r="JWR13" s="87"/>
      <c r="JWS13" s="87"/>
      <c r="JWT13" s="87"/>
      <c r="JWU13" s="87"/>
      <c r="JWV13" s="87"/>
      <c r="JWW13" s="87"/>
      <c r="JWX13" s="87"/>
      <c r="JWY13" s="87"/>
      <c r="JWZ13" s="87"/>
      <c r="JXA13" s="87"/>
      <c r="JXB13" s="87"/>
      <c r="JXC13" s="87"/>
      <c r="JXD13" s="87"/>
      <c r="JXE13" s="87"/>
      <c r="JXF13" s="87"/>
      <c r="JXG13" s="87"/>
      <c r="JXH13" s="87"/>
      <c r="JXI13" s="87"/>
      <c r="JXJ13" s="87"/>
      <c r="JXK13" s="87"/>
      <c r="JXL13" s="87"/>
      <c r="JXM13" s="87"/>
      <c r="JXN13" s="87"/>
      <c r="JXO13" s="87"/>
      <c r="JXP13" s="87"/>
      <c r="JXQ13" s="87"/>
      <c r="JXR13" s="87"/>
      <c r="JXS13" s="87"/>
      <c r="JXT13" s="87"/>
      <c r="JXU13" s="87"/>
      <c r="JXV13" s="87"/>
      <c r="JXW13" s="87"/>
      <c r="JXX13" s="87"/>
      <c r="JXY13" s="87"/>
      <c r="JXZ13" s="87"/>
      <c r="JYA13" s="87"/>
      <c r="JYB13" s="87"/>
      <c r="JYC13" s="87"/>
      <c r="JYD13" s="87"/>
      <c r="JYE13" s="87"/>
      <c r="JYF13" s="87"/>
      <c r="JYG13" s="87"/>
      <c r="JYH13" s="87"/>
      <c r="JYI13" s="87"/>
      <c r="JYJ13" s="87"/>
      <c r="JYK13" s="87"/>
      <c r="JYL13" s="87"/>
      <c r="JYM13" s="87"/>
      <c r="JYN13" s="87"/>
      <c r="JYO13" s="87"/>
      <c r="JYP13" s="87"/>
      <c r="JYQ13" s="87"/>
      <c r="JYR13" s="87"/>
      <c r="JYS13" s="87"/>
      <c r="JYT13" s="87"/>
      <c r="JYU13" s="87"/>
      <c r="JYV13" s="87"/>
      <c r="JYW13" s="87"/>
      <c r="JYX13" s="87"/>
      <c r="JYY13" s="87"/>
      <c r="JYZ13" s="87"/>
      <c r="JZA13" s="87"/>
      <c r="JZB13" s="87"/>
      <c r="JZC13" s="87"/>
      <c r="JZD13" s="87"/>
      <c r="JZE13" s="87"/>
      <c r="JZF13" s="87"/>
      <c r="JZG13" s="87"/>
      <c r="JZH13" s="87"/>
      <c r="JZI13" s="87"/>
      <c r="JZJ13" s="87"/>
      <c r="JZK13" s="87"/>
      <c r="JZL13" s="87"/>
      <c r="JZM13" s="87"/>
      <c r="JZN13" s="87"/>
      <c r="JZO13" s="87"/>
      <c r="JZP13" s="87"/>
      <c r="JZQ13" s="87"/>
      <c r="JZR13" s="87"/>
      <c r="JZS13" s="87"/>
      <c r="JZT13" s="87"/>
      <c r="JZU13" s="87"/>
      <c r="JZV13" s="87"/>
      <c r="JZW13" s="87"/>
      <c r="JZX13" s="87"/>
      <c r="JZY13" s="87"/>
      <c r="JZZ13" s="87"/>
      <c r="KAA13" s="87"/>
      <c r="KAB13" s="87"/>
      <c r="KAC13" s="87"/>
      <c r="KAD13" s="87"/>
      <c r="KAE13" s="87"/>
      <c r="KAF13" s="87"/>
      <c r="KAG13" s="87"/>
      <c r="KAH13" s="87"/>
      <c r="KAI13" s="87"/>
      <c r="KAJ13" s="87"/>
      <c r="KAK13" s="87"/>
      <c r="KAL13" s="87"/>
      <c r="KAM13" s="87"/>
      <c r="KAN13" s="87"/>
      <c r="KAO13" s="87"/>
      <c r="KAP13" s="87"/>
      <c r="KAQ13" s="87"/>
      <c r="KAR13" s="87"/>
      <c r="KAS13" s="87"/>
      <c r="KAT13" s="87"/>
      <c r="KAU13" s="87"/>
      <c r="KAV13" s="87"/>
      <c r="KAW13" s="87"/>
      <c r="KAX13" s="87"/>
      <c r="KAY13" s="87"/>
      <c r="KAZ13" s="87"/>
      <c r="KBA13" s="87"/>
      <c r="KBB13" s="87"/>
      <c r="KBC13" s="87"/>
      <c r="KBD13" s="87"/>
      <c r="KBE13" s="87"/>
      <c r="KBF13" s="87"/>
      <c r="KBG13" s="87"/>
      <c r="KBH13" s="87"/>
      <c r="KBI13" s="87"/>
      <c r="KBJ13" s="87"/>
      <c r="KBK13" s="87"/>
      <c r="KBL13" s="87"/>
      <c r="KBM13" s="87"/>
      <c r="KBN13" s="87"/>
      <c r="KBO13" s="87"/>
      <c r="KBP13" s="87"/>
      <c r="KBQ13" s="87"/>
      <c r="KBR13" s="87"/>
      <c r="KBS13" s="87"/>
      <c r="KBT13" s="87"/>
      <c r="KBU13" s="87"/>
      <c r="KBV13" s="87"/>
      <c r="KBW13" s="87"/>
      <c r="KBX13" s="87"/>
      <c r="KBY13" s="87"/>
      <c r="KBZ13" s="87"/>
      <c r="KCA13" s="87"/>
      <c r="KCB13" s="87"/>
      <c r="KCC13" s="87"/>
      <c r="KCD13" s="87"/>
      <c r="KCE13" s="87"/>
      <c r="KCF13" s="87"/>
      <c r="KCG13" s="87"/>
      <c r="KCH13" s="87"/>
      <c r="KCI13" s="87"/>
      <c r="KCJ13" s="87"/>
      <c r="KCK13" s="87"/>
      <c r="KCL13" s="87"/>
      <c r="KCM13" s="87"/>
      <c r="KCN13" s="87"/>
      <c r="KCO13" s="87"/>
      <c r="KCP13" s="87"/>
      <c r="KCQ13" s="87"/>
      <c r="KCR13" s="87"/>
      <c r="KCS13" s="87"/>
      <c r="KCT13" s="87"/>
      <c r="KCU13" s="87"/>
      <c r="KCV13" s="87"/>
      <c r="KCW13" s="87"/>
      <c r="KCX13" s="87"/>
      <c r="KCY13" s="87"/>
      <c r="KCZ13" s="87"/>
      <c r="KDA13" s="87"/>
      <c r="KDB13" s="87"/>
      <c r="KDC13" s="87"/>
      <c r="KDD13" s="87"/>
      <c r="KDE13" s="87"/>
      <c r="KDF13" s="87"/>
      <c r="KDG13" s="87"/>
      <c r="KDH13" s="87"/>
      <c r="KDI13" s="87"/>
      <c r="KDJ13" s="87"/>
      <c r="KDK13" s="87"/>
      <c r="KDL13" s="87"/>
      <c r="KDM13" s="87"/>
      <c r="KDN13" s="87"/>
      <c r="KDO13" s="87"/>
      <c r="KDP13" s="87"/>
      <c r="KDQ13" s="87"/>
      <c r="KDR13" s="87"/>
      <c r="KDS13" s="87"/>
      <c r="KDT13" s="87"/>
      <c r="KDU13" s="87"/>
      <c r="KDV13" s="87"/>
      <c r="KDW13" s="87"/>
      <c r="KDX13" s="87"/>
      <c r="KDY13" s="87"/>
      <c r="KDZ13" s="87"/>
      <c r="KEA13" s="87"/>
      <c r="KEB13" s="87"/>
      <c r="KEC13" s="87"/>
      <c r="KED13" s="87"/>
      <c r="KEE13" s="87"/>
      <c r="KEF13" s="87"/>
      <c r="KEG13" s="87"/>
      <c r="KEH13" s="87"/>
      <c r="KEI13" s="87"/>
      <c r="KEJ13" s="87"/>
      <c r="KEK13" s="87"/>
      <c r="KEL13" s="87"/>
      <c r="KEM13" s="87"/>
      <c r="KEN13" s="87"/>
      <c r="KEO13" s="87"/>
      <c r="KEP13" s="87"/>
      <c r="KEQ13" s="87"/>
      <c r="KER13" s="87"/>
      <c r="KES13" s="87"/>
      <c r="KET13" s="87"/>
      <c r="KEU13" s="87"/>
      <c r="KEV13" s="87"/>
      <c r="KEW13" s="87"/>
      <c r="KEX13" s="87"/>
      <c r="KEY13" s="87"/>
      <c r="KEZ13" s="87"/>
      <c r="KFA13" s="87"/>
      <c r="KFB13" s="87"/>
      <c r="KFC13" s="87"/>
      <c r="KFD13" s="87"/>
      <c r="KFE13" s="87"/>
      <c r="KFF13" s="87"/>
      <c r="KFG13" s="87"/>
      <c r="KFH13" s="87"/>
      <c r="KFI13" s="87"/>
      <c r="KFJ13" s="87"/>
      <c r="KFK13" s="87"/>
      <c r="KFL13" s="87"/>
      <c r="KFM13" s="87"/>
      <c r="KFN13" s="87"/>
      <c r="KFO13" s="87"/>
      <c r="KFP13" s="87"/>
      <c r="KFQ13" s="87"/>
      <c r="KFR13" s="87"/>
      <c r="KFS13" s="87"/>
      <c r="KFT13" s="87"/>
      <c r="KFU13" s="87"/>
      <c r="KFV13" s="87"/>
      <c r="KFW13" s="87"/>
      <c r="KFX13" s="87"/>
      <c r="KFY13" s="87"/>
      <c r="KFZ13" s="87"/>
      <c r="KGA13" s="87"/>
      <c r="KGB13" s="87"/>
      <c r="KGC13" s="87"/>
      <c r="KGD13" s="87"/>
      <c r="KGE13" s="87"/>
      <c r="KGF13" s="87"/>
      <c r="KGG13" s="87"/>
      <c r="KGH13" s="87"/>
      <c r="KGI13" s="87"/>
      <c r="KGJ13" s="87"/>
      <c r="KGK13" s="87"/>
      <c r="KGL13" s="87"/>
      <c r="KGM13" s="87"/>
      <c r="KGN13" s="87"/>
      <c r="KGO13" s="87"/>
      <c r="KGP13" s="87"/>
      <c r="KGQ13" s="87"/>
      <c r="KGR13" s="87"/>
      <c r="KGS13" s="87"/>
      <c r="KGT13" s="87"/>
      <c r="KGU13" s="87"/>
      <c r="KGV13" s="87"/>
      <c r="KGW13" s="87"/>
      <c r="KGX13" s="87"/>
      <c r="KGY13" s="87"/>
      <c r="KGZ13" s="87"/>
      <c r="KHA13" s="87"/>
      <c r="KHB13" s="87"/>
      <c r="KHC13" s="87"/>
      <c r="KHD13" s="87"/>
      <c r="KHE13" s="87"/>
      <c r="KHF13" s="87"/>
      <c r="KHG13" s="87"/>
      <c r="KHH13" s="87"/>
      <c r="KHI13" s="87"/>
      <c r="KHJ13" s="87"/>
      <c r="KHK13" s="87"/>
      <c r="KHL13" s="87"/>
      <c r="KHM13" s="87"/>
      <c r="KHN13" s="87"/>
      <c r="KHO13" s="87"/>
      <c r="KHP13" s="87"/>
      <c r="KHQ13" s="87"/>
      <c r="KHR13" s="87"/>
      <c r="KHS13" s="87"/>
      <c r="KHT13" s="87"/>
      <c r="KHU13" s="87"/>
      <c r="KHV13" s="87"/>
      <c r="KHW13" s="87"/>
      <c r="KHX13" s="87"/>
      <c r="KHY13" s="87"/>
      <c r="KHZ13" s="87"/>
      <c r="KIA13" s="87"/>
      <c r="KIB13" s="87"/>
      <c r="KIC13" s="87"/>
      <c r="KID13" s="87"/>
      <c r="KIE13" s="87"/>
      <c r="KIF13" s="87"/>
      <c r="KIG13" s="87"/>
      <c r="KIH13" s="87"/>
      <c r="KII13" s="87"/>
      <c r="KIJ13" s="87"/>
      <c r="KIK13" s="87"/>
      <c r="KIL13" s="87"/>
      <c r="KIM13" s="87"/>
      <c r="KIN13" s="87"/>
      <c r="KIO13" s="87"/>
      <c r="KIP13" s="87"/>
      <c r="KIQ13" s="87"/>
      <c r="KIR13" s="87"/>
      <c r="KIS13" s="87"/>
      <c r="KIT13" s="87"/>
      <c r="KIU13" s="87"/>
      <c r="KIV13" s="87"/>
      <c r="KIW13" s="87"/>
      <c r="KIX13" s="87"/>
      <c r="KIY13" s="87"/>
      <c r="KIZ13" s="87"/>
      <c r="KJA13" s="87"/>
      <c r="KJB13" s="87"/>
      <c r="KJC13" s="87"/>
      <c r="KJD13" s="87"/>
      <c r="KJE13" s="87"/>
      <c r="KJF13" s="87"/>
      <c r="KJG13" s="87"/>
      <c r="KJH13" s="87"/>
      <c r="KJI13" s="87"/>
      <c r="KJJ13" s="87"/>
      <c r="KJK13" s="87"/>
      <c r="KJL13" s="87"/>
      <c r="KJM13" s="87"/>
      <c r="KJN13" s="87"/>
      <c r="KJO13" s="87"/>
      <c r="KJP13" s="87"/>
      <c r="KJQ13" s="87"/>
      <c r="KJR13" s="87"/>
      <c r="KJS13" s="87"/>
      <c r="KJT13" s="87"/>
      <c r="KJU13" s="87"/>
      <c r="KJV13" s="87"/>
      <c r="KJW13" s="87"/>
      <c r="KJX13" s="87"/>
      <c r="KJY13" s="87"/>
      <c r="KJZ13" s="87"/>
      <c r="KKA13" s="87"/>
      <c r="KKB13" s="87"/>
      <c r="KKC13" s="87"/>
      <c r="KKD13" s="87"/>
      <c r="KKE13" s="87"/>
      <c r="KKF13" s="87"/>
      <c r="KKG13" s="87"/>
      <c r="KKH13" s="87"/>
      <c r="KKI13" s="87"/>
      <c r="KKJ13" s="87"/>
      <c r="KKK13" s="87"/>
      <c r="KKL13" s="87"/>
      <c r="KKM13" s="87"/>
      <c r="KKN13" s="87"/>
      <c r="KKO13" s="87"/>
      <c r="KKP13" s="87"/>
      <c r="KKQ13" s="87"/>
      <c r="KKR13" s="87"/>
      <c r="KKS13" s="87"/>
      <c r="KKT13" s="87"/>
      <c r="KKU13" s="87"/>
      <c r="KKV13" s="87"/>
      <c r="KKW13" s="87"/>
      <c r="KKX13" s="87"/>
      <c r="KKY13" s="87"/>
      <c r="KKZ13" s="87"/>
      <c r="KLA13" s="87"/>
      <c r="KLB13" s="87"/>
      <c r="KLC13" s="87"/>
      <c r="KLD13" s="87"/>
      <c r="KLE13" s="87"/>
      <c r="KLF13" s="87"/>
      <c r="KLG13" s="87"/>
      <c r="KLH13" s="87"/>
      <c r="KLI13" s="87"/>
      <c r="KLJ13" s="87"/>
      <c r="KLK13" s="87"/>
      <c r="KLL13" s="87"/>
      <c r="KLM13" s="87"/>
      <c r="KLN13" s="87"/>
      <c r="KLO13" s="87"/>
      <c r="KLP13" s="87"/>
      <c r="KLQ13" s="87"/>
      <c r="KLR13" s="87"/>
      <c r="KLS13" s="87"/>
      <c r="KLT13" s="87"/>
      <c r="KLU13" s="87"/>
      <c r="KLV13" s="87"/>
      <c r="KLW13" s="87"/>
      <c r="KLX13" s="87"/>
      <c r="KLY13" s="87"/>
      <c r="KLZ13" s="87"/>
      <c r="KMA13" s="87"/>
      <c r="KMB13" s="87"/>
      <c r="KMC13" s="87"/>
      <c r="KMD13" s="87"/>
      <c r="KME13" s="87"/>
      <c r="KMF13" s="87"/>
      <c r="KMG13" s="87"/>
      <c r="KMH13" s="87"/>
      <c r="KMI13" s="87"/>
      <c r="KMJ13" s="87"/>
      <c r="KMK13" s="87"/>
      <c r="KML13" s="87"/>
      <c r="KMM13" s="87"/>
      <c r="KMN13" s="87"/>
      <c r="KMO13" s="87"/>
      <c r="KMP13" s="87"/>
      <c r="KMQ13" s="87"/>
      <c r="KMR13" s="87"/>
      <c r="KMS13" s="87"/>
      <c r="KMT13" s="87"/>
      <c r="KMU13" s="87"/>
      <c r="KMV13" s="87"/>
      <c r="KMW13" s="87"/>
      <c r="KMX13" s="87"/>
      <c r="KMY13" s="87"/>
      <c r="KMZ13" s="87"/>
      <c r="KNA13" s="87"/>
      <c r="KNB13" s="87"/>
      <c r="KNC13" s="87"/>
      <c r="KND13" s="87"/>
      <c r="KNE13" s="87"/>
      <c r="KNF13" s="87"/>
      <c r="KNG13" s="87"/>
      <c r="KNH13" s="87"/>
      <c r="KNI13" s="87"/>
      <c r="KNJ13" s="87"/>
      <c r="KNK13" s="87"/>
      <c r="KNL13" s="87"/>
      <c r="KNM13" s="87"/>
      <c r="KNN13" s="87"/>
      <c r="KNO13" s="87"/>
      <c r="KNP13" s="87"/>
      <c r="KNQ13" s="87"/>
      <c r="KNR13" s="87"/>
      <c r="KNS13" s="87"/>
      <c r="KNT13" s="87"/>
      <c r="KNU13" s="87"/>
      <c r="KNV13" s="87"/>
      <c r="KNW13" s="87"/>
      <c r="KNX13" s="87"/>
      <c r="KNY13" s="87"/>
      <c r="KNZ13" s="87"/>
      <c r="KOA13" s="87"/>
      <c r="KOB13" s="87"/>
      <c r="KOC13" s="87"/>
      <c r="KOD13" s="87"/>
      <c r="KOE13" s="87"/>
      <c r="KOF13" s="87"/>
      <c r="KOG13" s="87"/>
      <c r="KOH13" s="87"/>
      <c r="KOI13" s="87"/>
      <c r="KOJ13" s="87"/>
      <c r="KOK13" s="87"/>
      <c r="KOL13" s="87"/>
      <c r="KOM13" s="87"/>
      <c r="KON13" s="87"/>
      <c r="KOO13" s="87"/>
      <c r="KOP13" s="87"/>
      <c r="KOQ13" s="87"/>
      <c r="KOR13" s="87"/>
      <c r="KOS13" s="87"/>
      <c r="KOT13" s="87"/>
      <c r="KOU13" s="87"/>
      <c r="KOV13" s="87"/>
      <c r="KOW13" s="87"/>
      <c r="KOX13" s="87"/>
      <c r="KOY13" s="87"/>
      <c r="KOZ13" s="87"/>
      <c r="KPA13" s="87"/>
      <c r="KPB13" s="87"/>
      <c r="KPC13" s="87"/>
      <c r="KPD13" s="87"/>
      <c r="KPE13" s="87"/>
      <c r="KPF13" s="87"/>
      <c r="KPG13" s="87"/>
      <c r="KPH13" s="87"/>
      <c r="KPI13" s="87"/>
      <c r="KPJ13" s="87"/>
      <c r="KPK13" s="87"/>
      <c r="KPL13" s="87"/>
      <c r="KPM13" s="87"/>
      <c r="KPN13" s="87"/>
      <c r="KPO13" s="87"/>
      <c r="KPP13" s="87"/>
      <c r="KPQ13" s="87"/>
      <c r="KPR13" s="87"/>
      <c r="KPS13" s="87"/>
      <c r="KPT13" s="87"/>
      <c r="KPU13" s="87"/>
      <c r="KPV13" s="87"/>
      <c r="KPW13" s="87"/>
      <c r="KPX13" s="87"/>
      <c r="KPY13" s="87"/>
      <c r="KPZ13" s="87"/>
      <c r="KQA13" s="87"/>
      <c r="KQB13" s="87"/>
      <c r="KQC13" s="87"/>
      <c r="KQD13" s="87"/>
      <c r="KQE13" s="87"/>
      <c r="KQF13" s="87"/>
      <c r="KQG13" s="87"/>
      <c r="KQH13" s="87"/>
      <c r="KQI13" s="87"/>
      <c r="KQJ13" s="87"/>
      <c r="KQK13" s="87"/>
      <c r="KQL13" s="87"/>
      <c r="KQM13" s="87"/>
      <c r="KQN13" s="87"/>
      <c r="KQO13" s="87"/>
      <c r="KQP13" s="87"/>
      <c r="KQQ13" s="87"/>
      <c r="KQR13" s="87"/>
      <c r="KQS13" s="87"/>
      <c r="KQT13" s="87"/>
      <c r="KQU13" s="87"/>
      <c r="KQV13" s="87"/>
      <c r="KQW13" s="87"/>
      <c r="KQX13" s="87"/>
      <c r="KQY13" s="87"/>
      <c r="KQZ13" s="87"/>
      <c r="KRA13" s="87"/>
      <c r="KRB13" s="87"/>
      <c r="KRC13" s="87"/>
      <c r="KRD13" s="87"/>
      <c r="KRE13" s="87"/>
      <c r="KRF13" s="87"/>
      <c r="KRG13" s="87"/>
      <c r="KRH13" s="87"/>
      <c r="KRI13" s="87"/>
      <c r="KRJ13" s="87"/>
      <c r="KRK13" s="87"/>
      <c r="KRL13" s="87"/>
      <c r="KRM13" s="87"/>
      <c r="KRN13" s="87"/>
      <c r="KRO13" s="87"/>
      <c r="KRP13" s="87"/>
      <c r="KRQ13" s="87"/>
      <c r="KRR13" s="87"/>
      <c r="KRS13" s="87"/>
      <c r="KRT13" s="87"/>
      <c r="KRU13" s="87"/>
      <c r="KRV13" s="87"/>
      <c r="KRW13" s="87"/>
      <c r="KRX13" s="87"/>
      <c r="KRY13" s="87"/>
      <c r="KRZ13" s="87"/>
      <c r="KSA13" s="87"/>
      <c r="KSB13" s="87"/>
      <c r="KSC13" s="87"/>
      <c r="KSD13" s="87"/>
      <c r="KSE13" s="87"/>
      <c r="KSF13" s="87"/>
      <c r="KSG13" s="87"/>
      <c r="KSH13" s="87"/>
      <c r="KSI13" s="87"/>
      <c r="KSJ13" s="87"/>
      <c r="KSK13" s="87"/>
      <c r="KSL13" s="87"/>
      <c r="KSM13" s="87"/>
      <c r="KSN13" s="87"/>
      <c r="KSO13" s="87"/>
      <c r="KSP13" s="87"/>
      <c r="KSQ13" s="87"/>
      <c r="KSR13" s="87"/>
      <c r="KSS13" s="87"/>
      <c r="KST13" s="87"/>
      <c r="KSU13" s="87"/>
      <c r="KSV13" s="87"/>
      <c r="KSW13" s="87"/>
      <c r="KSX13" s="87"/>
      <c r="KSY13" s="87"/>
      <c r="KSZ13" s="87"/>
      <c r="KTA13" s="87"/>
      <c r="KTB13" s="87"/>
      <c r="KTC13" s="87"/>
      <c r="KTD13" s="87"/>
      <c r="KTE13" s="87"/>
      <c r="KTF13" s="87"/>
      <c r="KTG13" s="87"/>
      <c r="KTH13" s="87"/>
      <c r="KTI13" s="87"/>
      <c r="KTJ13" s="87"/>
      <c r="KTK13" s="87"/>
      <c r="KTL13" s="87"/>
      <c r="KTM13" s="87"/>
      <c r="KTN13" s="87"/>
      <c r="KTO13" s="87"/>
      <c r="KTP13" s="87"/>
      <c r="KTQ13" s="87"/>
      <c r="KTR13" s="87"/>
      <c r="KTS13" s="87"/>
      <c r="KTT13" s="87"/>
      <c r="KTU13" s="87"/>
      <c r="KTV13" s="87"/>
      <c r="KTW13" s="87"/>
      <c r="KTX13" s="87"/>
      <c r="KTY13" s="87"/>
      <c r="KTZ13" s="87"/>
      <c r="KUA13" s="87"/>
      <c r="KUB13" s="87"/>
      <c r="KUC13" s="87"/>
      <c r="KUD13" s="87"/>
      <c r="KUE13" s="87"/>
      <c r="KUF13" s="87"/>
      <c r="KUG13" s="87"/>
      <c r="KUH13" s="87"/>
      <c r="KUI13" s="87"/>
      <c r="KUJ13" s="87"/>
      <c r="KUK13" s="87"/>
      <c r="KUL13" s="87"/>
      <c r="KUM13" s="87"/>
      <c r="KUN13" s="87"/>
      <c r="KUO13" s="87"/>
      <c r="KUP13" s="87"/>
      <c r="KUQ13" s="87"/>
      <c r="KUR13" s="87"/>
      <c r="KUS13" s="87"/>
      <c r="KUT13" s="87"/>
      <c r="KUU13" s="87"/>
      <c r="KUV13" s="87"/>
      <c r="KUW13" s="87"/>
      <c r="KUX13" s="87"/>
      <c r="KUY13" s="87"/>
      <c r="KUZ13" s="87"/>
      <c r="KVA13" s="87"/>
      <c r="KVB13" s="87"/>
      <c r="KVC13" s="87"/>
      <c r="KVD13" s="87"/>
      <c r="KVE13" s="87"/>
      <c r="KVF13" s="87"/>
      <c r="KVG13" s="87"/>
      <c r="KVH13" s="87"/>
      <c r="KVI13" s="87"/>
      <c r="KVJ13" s="87"/>
      <c r="KVK13" s="87"/>
      <c r="KVL13" s="87"/>
      <c r="KVM13" s="87"/>
      <c r="KVN13" s="87"/>
      <c r="KVO13" s="87"/>
      <c r="KVP13" s="87"/>
      <c r="KVQ13" s="87"/>
      <c r="KVR13" s="87"/>
      <c r="KVS13" s="87"/>
      <c r="KVT13" s="87"/>
      <c r="KVU13" s="87"/>
      <c r="KVV13" s="87"/>
      <c r="KVW13" s="87"/>
      <c r="KVX13" s="87"/>
      <c r="KVY13" s="87"/>
      <c r="KVZ13" s="87"/>
      <c r="KWA13" s="87"/>
      <c r="KWB13" s="87"/>
      <c r="KWC13" s="87"/>
      <c r="KWD13" s="87"/>
      <c r="KWE13" s="87"/>
      <c r="KWF13" s="87"/>
      <c r="KWG13" s="87"/>
      <c r="KWH13" s="87"/>
      <c r="KWI13" s="87"/>
      <c r="KWJ13" s="87"/>
      <c r="KWK13" s="87"/>
      <c r="KWL13" s="87"/>
      <c r="KWM13" s="87"/>
      <c r="KWN13" s="87"/>
      <c r="KWO13" s="87"/>
      <c r="KWP13" s="87"/>
      <c r="KWQ13" s="87"/>
      <c r="KWR13" s="87"/>
      <c r="KWS13" s="87"/>
      <c r="KWT13" s="87"/>
      <c r="KWU13" s="87"/>
      <c r="KWV13" s="87"/>
      <c r="KWW13" s="87"/>
      <c r="KWX13" s="87"/>
      <c r="KWY13" s="87"/>
      <c r="KWZ13" s="87"/>
      <c r="KXA13" s="87"/>
      <c r="KXB13" s="87"/>
      <c r="KXC13" s="87"/>
      <c r="KXD13" s="87"/>
      <c r="KXE13" s="87"/>
      <c r="KXF13" s="87"/>
      <c r="KXG13" s="87"/>
      <c r="KXH13" s="87"/>
      <c r="KXI13" s="87"/>
      <c r="KXJ13" s="87"/>
      <c r="KXK13" s="87"/>
      <c r="KXL13" s="87"/>
      <c r="KXM13" s="87"/>
      <c r="KXN13" s="87"/>
      <c r="KXO13" s="87"/>
      <c r="KXP13" s="87"/>
      <c r="KXQ13" s="87"/>
      <c r="KXR13" s="87"/>
      <c r="KXS13" s="87"/>
      <c r="KXT13" s="87"/>
      <c r="KXU13" s="87"/>
      <c r="KXV13" s="87"/>
      <c r="KXW13" s="87"/>
      <c r="KXX13" s="87"/>
      <c r="KXY13" s="87"/>
      <c r="KXZ13" s="87"/>
      <c r="KYA13" s="87"/>
      <c r="KYB13" s="87"/>
      <c r="KYC13" s="87"/>
      <c r="KYD13" s="87"/>
      <c r="KYE13" s="87"/>
      <c r="KYF13" s="87"/>
      <c r="KYG13" s="87"/>
      <c r="KYH13" s="87"/>
      <c r="KYI13" s="87"/>
      <c r="KYJ13" s="87"/>
      <c r="KYK13" s="87"/>
      <c r="KYL13" s="87"/>
      <c r="KYM13" s="87"/>
      <c r="KYN13" s="87"/>
      <c r="KYO13" s="87"/>
      <c r="KYP13" s="87"/>
      <c r="KYQ13" s="87"/>
      <c r="KYR13" s="87"/>
      <c r="KYS13" s="87"/>
      <c r="KYT13" s="87"/>
      <c r="KYU13" s="87"/>
      <c r="KYV13" s="87"/>
      <c r="KYW13" s="87"/>
      <c r="KYX13" s="87"/>
      <c r="KYY13" s="87"/>
      <c r="KYZ13" s="87"/>
      <c r="KZA13" s="87"/>
      <c r="KZB13" s="87"/>
      <c r="KZC13" s="87"/>
      <c r="KZD13" s="87"/>
      <c r="KZE13" s="87"/>
      <c r="KZF13" s="87"/>
      <c r="KZG13" s="87"/>
      <c r="KZH13" s="87"/>
      <c r="KZI13" s="87"/>
      <c r="KZJ13" s="87"/>
      <c r="KZK13" s="87"/>
      <c r="KZL13" s="87"/>
      <c r="KZM13" s="87"/>
      <c r="KZN13" s="87"/>
      <c r="KZO13" s="87"/>
      <c r="KZP13" s="87"/>
      <c r="KZQ13" s="87"/>
      <c r="KZR13" s="87"/>
      <c r="KZS13" s="87"/>
      <c r="KZT13" s="87"/>
      <c r="KZU13" s="87"/>
      <c r="KZV13" s="87"/>
      <c r="KZW13" s="87"/>
      <c r="KZX13" s="87"/>
      <c r="KZY13" s="87"/>
      <c r="KZZ13" s="87"/>
      <c r="LAA13" s="87"/>
      <c r="LAB13" s="87"/>
      <c r="LAC13" s="87"/>
      <c r="LAD13" s="87"/>
      <c r="LAE13" s="87"/>
      <c r="LAF13" s="87"/>
      <c r="LAG13" s="87"/>
      <c r="LAH13" s="87"/>
      <c r="LAI13" s="87"/>
      <c r="LAJ13" s="87"/>
      <c r="LAK13" s="87"/>
      <c r="LAL13" s="87"/>
      <c r="LAM13" s="87"/>
      <c r="LAN13" s="87"/>
      <c r="LAO13" s="87"/>
      <c r="LAP13" s="87"/>
      <c r="LAQ13" s="87"/>
      <c r="LAR13" s="87"/>
      <c r="LAS13" s="87"/>
      <c r="LAT13" s="87"/>
      <c r="LAU13" s="87"/>
      <c r="LAV13" s="87"/>
      <c r="LAW13" s="87"/>
      <c r="LAX13" s="87"/>
      <c r="LAY13" s="87"/>
      <c r="LAZ13" s="87"/>
      <c r="LBA13" s="87"/>
      <c r="LBB13" s="87"/>
      <c r="LBC13" s="87"/>
      <c r="LBD13" s="87"/>
      <c r="LBE13" s="87"/>
      <c r="LBF13" s="87"/>
      <c r="LBG13" s="87"/>
      <c r="LBH13" s="87"/>
      <c r="LBI13" s="87"/>
      <c r="LBJ13" s="87"/>
      <c r="LBK13" s="87"/>
      <c r="LBL13" s="87"/>
      <c r="LBM13" s="87"/>
      <c r="LBN13" s="87"/>
      <c r="LBO13" s="87"/>
      <c r="LBP13" s="87"/>
      <c r="LBQ13" s="87"/>
      <c r="LBR13" s="87"/>
      <c r="LBS13" s="87"/>
      <c r="LBT13" s="87"/>
      <c r="LBU13" s="87"/>
      <c r="LBV13" s="87"/>
      <c r="LBW13" s="87"/>
      <c r="LBX13" s="87"/>
      <c r="LBY13" s="87"/>
      <c r="LBZ13" s="87"/>
      <c r="LCA13" s="87"/>
      <c r="LCB13" s="87"/>
      <c r="LCC13" s="87"/>
      <c r="LCD13" s="87"/>
      <c r="LCE13" s="87"/>
      <c r="LCF13" s="87"/>
      <c r="LCG13" s="87"/>
      <c r="LCH13" s="87"/>
      <c r="LCI13" s="87"/>
      <c r="LCJ13" s="87"/>
      <c r="LCK13" s="87"/>
      <c r="LCL13" s="87"/>
      <c r="LCM13" s="87"/>
      <c r="LCN13" s="87"/>
      <c r="LCO13" s="87"/>
      <c r="LCP13" s="87"/>
      <c r="LCQ13" s="87"/>
      <c r="LCR13" s="87"/>
      <c r="LCS13" s="87"/>
      <c r="LCT13" s="87"/>
      <c r="LCU13" s="87"/>
      <c r="LCV13" s="87"/>
      <c r="LCW13" s="87"/>
      <c r="LCX13" s="87"/>
      <c r="LCY13" s="87"/>
      <c r="LCZ13" s="87"/>
      <c r="LDA13" s="87"/>
      <c r="LDB13" s="87"/>
      <c r="LDC13" s="87"/>
      <c r="LDD13" s="87"/>
      <c r="LDE13" s="87"/>
      <c r="LDF13" s="87"/>
      <c r="LDG13" s="87"/>
      <c r="LDH13" s="87"/>
      <c r="LDI13" s="87"/>
      <c r="LDJ13" s="87"/>
      <c r="LDK13" s="87"/>
      <c r="LDL13" s="87"/>
      <c r="LDM13" s="87"/>
      <c r="LDN13" s="87"/>
      <c r="LDO13" s="87"/>
      <c r="LDP13" s="87"/>
      <c r="LDQ13" s="87"/>
      <c r="LDR13" s="87"/>
      <c r="LDS13" s="87"/>
      <c r="LDT13" s="87"/>
      <c r="LDU13" s="87"/>
      <c r="LDV13" s="87"/>
      <c r="LDW13" s="87"/>
      <c r="LDX13" s="87"/>
      <c r="LDY13" s="87"/>
      <c r="LDZ13" s="87"/>
      <c r="LEA13" s="87"/>
      <c r="LEB13" s="87"/>
      <c r="LEC13" s="87"/>
      <c r="LED13" s="87"/>
      <c r="LEE13" s="87"/>
      <c r="LEF13" s="87"/>
      <c r="LEG13" s="87"/>
      <c r="LEH13" s="87"/>
      <c r="LEI13" s="87"/>
      <c r="LEJ13" s="87"/>
      <c r="LEK13" s="87"/>
      <c r="LEL13" s="87"/>
      <c r="LEM13" s="87"/>
      <c r="LEN13" s="87"/>
      <c r="LEO13" s="87"/>
      <c r="LEP13" s="87"/>
      <c r="LEQ13" s="87"/>
      <c r="LER13" s="87"/>
      <c r="LES13" s="87"/>
      <c r="LET13" s="87"/>
      <c r="LEU13" s="87"/>
      <c r="LEV13" s="87"/>
      <c r="LEW13" s="87"/>
      <c r="LEX13" s="87"/>
      <c r="LEY13" s="87"/>
      <c r="LEZ13" s="87"/>
      <c r="LFA13" s="87"/>
      <c r="LFB13" s="87"/>
      <c r="LFC13" s="87"/>
      <c r="LFD13" s="87"/>
      <c r="LFE13" s="87"/>
      <c r="LFF13" s="87"/>
      <c r="LFG13" s="87"/>
      <c r="LFH13" s="87"/>
      <c r="LFI13" s="87"/>
      <c r="LFJ13" s="87"/>
      <c r="LFK13" s="87"/>
      <c r="LFL13" s="87"/>
      <c r="LFM13" s="87"/>
      <c r="LFN13" s="87"/>
      <c r="LFO13" s="87"/>
      <c r="LFP13" s="87"/>
      <c r="LFQ13" s="87"/>
      <c r="LFR13" s="87"/>
      <c r="LFS13" s="87"/>
      <c r="LFT13" s="87"/>
      <c r="LFU13" s="87"/>
      <c r="LFV13" s="87"/>
      <c r="LFW13" s="87"/>
      <c r="LFX13" s="87"/>
      <c r="LFY13" s="87"/>
      <c r="LFZ13" s="87"/>
      <c r="LGA13" s="87"/>
      <c r="LGB13" s="87"/>
      <c r="LGC13" s="87"/>
      <c r="LGD13" s="87"/>
      <c r="LGE13" s="87"/>
      <c r="LGF13" s="87"/>
      <c r="LGG13" s="87"/>
      <c r="LGH13" s="87"/>
      <c r="LGI13" s="87"/>
      <c r="LGJ13" s="87"/>
      <c r="LGK13" s="87"/>
      <c r="LGL13" s="87"/>
      <c r="LGM13" s="87"/>
      <c r="LGN13" s="87"/>
      <c r="LGO13" s="87"/>
      <c r="LGP13" s="87"/>
      <c r="LGQ13" s="87"/>
      <c r="LGR13" s="87"/>
      <c r="LGS13" s="87"/>
      <c r="LGT13" s="87"/>
      <c r="LGU13" s="87"/>
      <c r="LGV13" s="87"/>
      <c r="LGW13" s="87"/>
      <c r="LGX13" s="87"/>
      <c r="LGY13" s="87"/>
      <c r="LGZ13" s="87"/>
      <c r="LHA13" s="87"/>
      <c r="LHB13" s="87"/>
      <c r="LHC13" s="87"/>
      <c r="LHD13" s="87"/>
      <c r="LHE13" s="87"/>
      <c r="LHF13" s="87"/>
      <c r="LHG13" s="87"/>
      <c r="LHH13" s="87"/>
      <c r="LHI13" s="87"/>
      <c r="LHJ13" s="87"/>
      <c r="LHK13" s="87"/>
      <c r="LHL13" s="87"/>
      <c r="LHM13" s="87"/>
      <c r="LHN13" s="87"/>
      <c r="LHO13" s="87"/>
      <c r="LHP13" s="87"/>
      <c r="LHQ13" s="87"/>
      <c r="LHR13" s="87"/>
      <c r="LHS13" s="87"/>
      <c r="LHT13" s="87"/>
      <c r="LHU13" s="87"/>
      <c r="LHV13" s="87"/>
      <c r="LHW13" s="87"/>
      <c r="LHX13" s="87"/>
      <c r="LHY13" s="87"/>
      <c r="LHZ13" s="87"/>
      <c r="LIA13" s="87"/>
      <c r="LIB13" s="87"/>
      <c r="LIC13" s="87"/>
      <c r="LID13" s="87"/>
      <c r="LIE13" s="87"/>
      <c r="LIF13" s="87"/>
      <c r="LIG13" s="87"/>
      <c r="LIH13" s="87"/>
      <c r="LII13" s="87"/>
      <c r="LIJ13" s="87"/>
      <c r="LIK13" s="87"/>
      <c r="LIL13" s="87"/>
      <c r="LIM13" s="87"/>
      <c r="LIN13" s="87"/>
      <c r="LIO13" s="87"/>
      <c r="LIP13" s="87"/>
      <c r="LIQ13" s="87"/>
      <c r="LIR13" s="87"/>
      <c r="LIS13" s="87"/>
      <c r="LIT13" s="87"/>
      <c r="LIU13" s="87"/>
      <c r="LIV13" s="87"/>
      <c r="LIW13" s="87"/>
      <c r="LIX13" s="87"/>
      <c r="LIY13" s="87"/>
      <c r="LIZ13" s="87"/>
      <c r="LJA13" s="87"/>
      <c r="LJB13" s="87"/>
      <c r="LJC13" s="87"/>
      <c r="LJD13" s="87"/>
      <c r="LJE13" s="87"/>
      <c r="LJF13" s="87"/>
      <c r="LJG13" s="87"/>
      <c r="LJH13" s="87"/>
      <c r="LJI13" s="87"/>
      <c r="LJJ13" s="87"/>
      <c r="LJK13" s="87"/>
      <c r="LJL13" s="87"/>
      <c r="LJM13" s="87"/>
      <c r="LJN13" s="87"/>
      <c r="LJO13" s="87"/>
      <c r="LJP13" s="87"/>
      <c r="LJQ13" s="87"/>
      <c r="LJR13" s="87"/>
      <c r="LJS13" s="87"/>
      <c r="LJT13" s="87"/>
      <c r="LJU13" s="87"/>
      <c r="LJV13" s="87"/>
      <c r="LJW13" s="87"/>
      <c r="LJX13" s="87"/>
      <c r="LJY13" s="87"/>
      <c r="LJZ13" s="87"/>
      <c r="LKA13" s="87"/>
      <c r="LKB13" s="87"/>
      <c r="LKC13" s="87"/>
      <c r="LKD13" s="87"/>
      <c r="LKE13" s="87"/>
      <c r="LKF13" s="87"/>
      <c r="LKG13" s="87"/>
      <c r="LKH13" s="87"/>
      <c r="LKI13" s="87"/>
      <c r="LKJ13" s="87"/>
      <c r="LKK13" s="87"/>
      <c r="LKL13" s="87"/>
      <c r="LKM13" s="87"/>
      <c r="LKN13" s="87"/>
      <c r="LKO13" s="87"/>
      <c r="LKP13" s="87"/>
      <c r="LKQ13" s="87"/>
      <c r="LKR13" s="87"/>
      <c r="LKS13" s="87"/>
      <c r="LKT13" s="87"/>
      <c r="LKU13" s="87"/>
      <c r="LKV13" s="87"/>
      <c r="LKW13" s="87"/>
      <c r="LKX13" s="87"/>
      <c r="LKY13" s="87"/>
      <c r="LKZ13" s="87"/>
      <c r="LLA13" s="87"/>
      <c r="LLB13" s="87"/>
      <c r="LLC13" s="87"/>
      <c r="LLD13" s="87"/>
      <c r="LLE13" s="87"/>
      <c r="LLF13" s="87"/>
      <c r="LLG13" s="87"/>
      <c r="LLH13" s="87"/>
      <c r="LLI13" s="87"/>
      <c r="LLJ13" s="87"/>
      <c r="LLK13" s="87"/>
      <c r="LLL13" s="87"/>
      <c r="LLM13" s="87"/>
      <c r="LLN13" s="87"/>
      <c r="LLO13" s="87"/>
      <c r="LLP13" s="87"/>
      <c r="LLQ13" s="87"/>
      <c r="LLR13" s="87"/>
      <c r="LLS13" s="87"/>
      <c r="LLT13" s="87"/>
      <c r="LLU13" s="87"/>
      <c r="LLV13" s="87"/>
      <c r="LLW13" s="87"/>
      <c r="LLX13" s="87"/>
      <c r="LLY13" s="87"/>
      <c r="LLZ13" s="87"/>
      <c r="LMA13" s="87"/>
      <c r="LMB13" s="87"/>
      <c r="LMC13" s="87"/>
      <c r="LMD13" s="87"/>
      <c r="LME13" s="87"/>
      <c r="LMF13" s="87"/>
      <c r="LMG13" s="87"/>
      <c r="LMH13" s="87"/>
      <c r="LMI13" s="87"/>
      <c r="LMJ13" s="87"/>
      <c r="LMK13" s="87"/>
      <c r="LML13" s="87"/>
      <c r="LMM13" s="87"/>
      <c r="LMN13" s="87"/>
      <c r="LMO13" s="87"/>
      <c r="LMP13" s="87"/>
      <c r="LMQ13" s="87"/>
      <c r="LMR13" s="87"/>
      <c r="LMS13" s="87"/>
      <c r="LMT13" s="87"/>
      <c r="LMU13" s="87"/>
      <c r="LMV13" s="87"/>
      <c r="LMW13" s="87"/>
      <c r="LMX13" s="87"/>
      <c r="LMY13" s="87"/>
      <c r="LMZ13" s="87"/>
      <c r="LNA13" s="87"/>
      <c r="LNB13" s="87"/>
      <c r="LNC13" s="87"/>
      <c r="LND13" s="87"/>
      <c r="LNE13" s="87"/>
      <c r="LNF13" s="87"/>
      <c r="LNG13" s="87"/>
      <c r="LNH13" s="87"/>
      <c r="LNI13" s="87"/>
      <c r="LNJ13" s="87"/>
      <c r="LNK13" s="87"/>
      <c r="LNL13" s="87"/>
      <c r="LNM13" s="87"/>
      <c r="LNN13" s="87"/>
      <c r="LNO13" s="87"/>
      <c r="LNP13" s="87"/>
      <c r="LNQ13" s="87"/>
      <c r="LNR13" s="87"/>
      <c r="LNS13" s="87"/>
      <c r="LNT13" s="87"/>
      <c r="LNU13" s="87"/>
      <c r="LNV13" s="87"/>
      <c r="LNW13" s="87"/>
      <c r="LNX13" s="87"/>
      <c r="LNY13" s="87"/>
      <c r="LNZ13" s="87"/>
      <c r="LOA13" s="87"/>
      <c r="LOB13" s="87"/>
      <c r="LOC13" s="87"/>
      <c r="LOD13" s="87"/>
      <c r="LOE13" s="87"/>
      <c r="LOF13" s="87"/>
      <c r="LOG13" s="87"/>
      <c r="LOH13" s="87"/>
      <c r="LOI13" s="87"/>
      <c r="LOJ13" s="87"/>
      <c r="LOK13" s="87"/>
      <c r="LOL13" s="87"/>
      <c r="LOM13" s="87"/>
      <c r="LON13" s="87"/>
      <c r="LOO13" s="87"/>
      <c r="LOP13" s="87"/>
      <c r="LOQ13" s="87"/>
      <c r="LOR13" s="87"/>
      <c r="LOS13" s="87"/>
      <c r="LOT13" s="87"/>
      <c r="LOU13" s="87"/>
      <c r="LOV13" s="87"/>
      <c r="LOW13" s="87"/>
      <c r="LOX13" s="87"/>
      <c r="LOY13" s="87"/>
      <c r="LOZ13" s="87"/>
      <c r="LPA13" s="87"/>
      <c r="LPB13" s="87"/>
      <c r="LPC13" s="87"/>
      <c r="LPD13" s="87"/>
      <c r="LPE13" s="87"/>
      <c r="LPF13" s="87"/>
      <c r="LPG13" s="87"/>
      <c r="LPH13" s="87"/>
      <c r="LPI13" s="87"/>
      <c r="LPJ13" s="87"/>
      <c r="LPK13" s="87"/>
      <c r="LPL13" s="87"/>
      <c r="LPM13" s="87"/>
      <c r="LPN13" s="87"/>
      <c r="LPO13" s="87"/>
      <c r="LPP13" s="87"/>
      <c r="LPQ13" s="87"/>
      <c r="LPR13" s="87"/>
      <c r="LPS13" s="87"/>
      <c r="LPT13" s="87"/>
      <c r="LPU13" s="87"/>
      <c r="LPV13" s="87"/>
      <c r="LPW13" s="87"/>
      <c r="LPX13" s="87"/>
      <c r="LPY13" s="87"/>
      <c r="LPZ13" s="87"/>
      <c r="LQA13" s="87"/>
      <c r="LQB13" s="87"/>
      <c r="LQC13" s="87"/>
      <c r="LQD13" s="87"/>
      <c r="LQE13" s="87"/>
      <c r="LQF13" s="87"/>
      <c r="LQG13" s="87"/>
      <c r="LQH13" s="87"/>
      <c r="LQI13" s="87"/>
      <c r="LQJ13" s="87"/>
      <c r="LQK13" s="87"/>
      <c r="LQL13" s="87"/>
      <c r="LQM13" s="87"/>
      <c r="LQN13" s="87"/>
      <c r="LQO13" s="87"/>
      <c r="LQP13" s="87"/>
      <c r="LQQ13" s="87"/>
      <c r="LQR13" s="87"/>
      <c r="LQS13" s="87"/>
      <c r="LQT13" s="87"/>
      <c r="LQU13" s="87"/>
      <c r="LQV13" s="87"/>
      <c r="LQW13" s="87"/>
      <c r="LQX13" s="87"/>
      <c r="LQY13" s="87"/>
      <c r="LQZ13" s="87"/>
      <c r="LRA13" s="87"/>
      <c r="LRB13" s="87"/>
      <c r="LRC13" s="87"/>
      <c r="LRD13" s="87"/>
      <c r="LRE13" s="87"/>
      <c r="LRF13" s="87"/>
      <c r="LRG13" s="87"/>
      <c r="LRH13" s="87"/>
      <c r="LRI13" s="87"/>
      <c r="LRJ13" s="87"/>
      <c r="LRK13" s="87"/>
      <c r="LRL13" s="87"/>
      <c r="LRM13" s="87"/>
      <c r="LRN13" s="87"/>
      <c r="LRO13" s="87"/>
      <c r="LRP13" s="87"/>
      <c r="LRQ13" s="87"/>
      <c r="LRR13" s="87"/>
      <c r="LRS13" s="87"/>
      <c r="LRT13" s="87"/>
      <c r="LRU13" s="87"/>
      <c r="LRV13" s="87"/>
      <c r="LRW13" s="87"/>
      <c r="LRX13" s="87"/>
      <c r="LRY13" s="87"/>
      <c r="LRZ13" s="87"/>
      <c r="LSA13" s="87"/>
      <c r="LSB13" s="87"/>
      <c r="LSC13" s="87"/>
      <c r="LSD13" s="87"/>
      <c r="LSE13" s="87"/>
      <c r="LSF13" s="87"/>
      <c r="LSG13" s="87"/>
      <c r="LSH13" s="87"/>
      <c r="LSI13" s="87"/>
      <c r="LSJ13" s="87"/>
      <c r="LSK13" s="87"/>
      <c r="LSL13" s="87"/>
      <c r="LSM13" s="87"/>
      <c r="LSN13" s="87"/>
      <c r="LSO13" s="87"/>
      <c r="LSP13" s="87"/>
      <c r="LSQ13" s="87"/>
      <c r="LSR13" s="87"/>
      <c r="LSS13" s="87"/>
      <c r="LST13" s="87"/>
      <c r="LSU13" s="87"/>
      <c r="LSV13" s="87"/>
      <c r="LSW13" s="87"/>
      <c r="LSX13" s="87"/>
      <c r="LSY13" s="87"/>
      <c r="LSZ13" s="87"/>
      <c r="LTA13" s="87"/>
      <c r="LTB13" s="87"/>
      <c r="LTC13" s="87"/>
      <c r="LTD13" s="87"/>
      <c r="LTE13" s="87"/>
      <c r="LTF13" s="87"/>
      <c r="LTG13" s="87"/>
      <c r="LTH13" s="87"/>
      <c r="LTI13" s="87"/>
      <c r="LTJ13" s="87"/>
      <c r="LTK13" s="87"/>
      <c r="LTL13" s="87"/>
      <c r="LTM13" s="87"/>
      <c r="LTN13" s="87"/>
      <c r="LTO13" s="87"/>
      <c r="LTP13" s="87"/>
      <c r="LTQ13" s="87"/>
      <c r="LTR13" s="87"/>
      <c r="LTS13" s="87"/>
      <c r="LTT13" s="87"/>
      <c r="LTU13" s="87"/>
      <c r="LTV13" s="87"/>
      <c r="LTW13" s="87"/>
      <c r="LTX13" s="87"/>
      <c r="LTY13" s="87"/>
      <c r="LTZ13" s="87"/>
      <c r="LUA13" s="87"/>
      <c r="LUB13" s="87"/>
      <c r="LUC13" s="87"/>
      <c r="LUD13" s="87"/>
      <c r="LUE13" s="87"/>
      <c r="LUF13" s="87"/>
      <c r="LUG13" s="87"/>
      <c r="LUH13" s="87"/>
      <c r="LUI13" s="87"/>
      <c r="LUJ13" s="87"/>
      <c r="LUK13" s="87"/>
      <c r="LUL13" s="87"/>
      <c r="LUM13" s="87"/>
      <c r="LUN13" s="87"/>
      <c r="LUO13" s="87"/>
      <c r="LUP13" s="87"/>
      <c r="LUQ13" s="87"/>
      <c r="LUR13" s="87"/>
      <c r="LUS13" s="87"/>
      <c r="LUT13" s="87"/>
      <c r="LUU13" s="87"/>
      <c r="LUV13" s="87"/>
      <c r="LUW13" s="87"/>
      <c r="LUX13" s="87"/>
      <c r="LUY13" s="87"/>
      <c r="LUZ13" s="87"/>
      <c r="LVA13" s="87"/>
      <c r="LVB13" s="87"/>
      <c r="LVC13" s="87"/>
      <c r="LVD13" s="87"/>
      <c r="LVE13" s="87"/>
      <c r="LVF13" s="87"/>
      <c r="LVG13" s="87"/>
      <c r="LVH13" s="87"/>
      <c r="LVI13" s="87"/>
      <c r="LVJ13" s="87"/>
      <c r="LVK13" s="87"/>
      <c r="LVL13" s="87"/>
      <c r="LVM13" s="87"/>
      <c r="LVN13" s="87"/>
      <c r="LVO13" s="87"/>
      <c r="LVP13" s="87"/>
      <c r="LVQ13" s="87"/>
      <c r="LVR13" s="87"/>
      <c r="LVS13" s="87"/>
      <c r="LVT13" s="87"/>
      <c r="LVU13" s="87"/>
      <c r="LVV13" s="87"/>
      <c r="LVW13" s="87"/>
      <c r="LVX13" s="87"/>
      <c r="LVY13" s="87"/>
      <c r="LVZ13" s="87"/>
      <c r="LWA13" s="87"/>
      <c r="LWB13" s="87"/>
      <c r="LWC13" s="87"/>
      <c r="LWD13" s="87"/>
      <c r="LWE13" s="87"/>
      <c r="LWF13" s="87"/>
      <c r="LWG13" s="87"/>
      <c r="LWH13" s="87"/>
      <c r="LWI13" s="87"/>
      <c r="LWJ13" s="87"/>
      <c r="LWK13" s="87"/>
      <c r="LWL13" s="87"/>
      <c r="LWM13" s="87"/>
      <c r="LWN13" s="87"/>
      <c r="LWO13" s="87"/>
      <c r="LWP13" s="87"/>
      <c r="LWQ13" s="87"/>
      <c r="LWR13" s="87"/>
      <c r="LWS13" s="87"/>
      <c r="LWT13" s="87"/>
      <c r="LWU13" s="87"/>
      <c r="LWV13" s="87"/>
      <c r="LWW13" s="87"/>
      <c r="LWX13" s="87"/>
      <c r="LWY13" s="87"/>
      <c r="LWZ13" s="87"/>
      <c r="LXA13" s="87"/>
      <c r="LXB13" s="87"/>
      <c r="LXC13" s="87"/>
      <c r="LXD13" s="87"/>
      <c r="LXE13" s="87"/>
      <c r="LXF13" s="87"/>
      <c r="LXG13" s="87"/>
      <c r="LXH13" s="87"/>
      <c r="LXI13" s="87"/>
      <c r="LXJ13" s="87"/>
      <c r="LXK13" s="87"/>
      <c r="LXL13" s="87"/>
      <c r="LXM13" s="87"/>
      <c r="LXN13" s="87"/>
      <c r="LXO13" s="87"/>
      <c r="LXP13" s="87"/>
      <c r="LXQ13" s="87"/>
      <c r="LXR13" s="87"/>
      <c r="LXS13" s="87"/>
      <c r="LXT13" s="87"/>
      <c r="LXU13" s="87"/>
      <c r="LXV13" s="87"/>
      <c r="LXW13" s="87"/>
      <c r="LXX13" s="87"/>
      <c r="LXY13" s="87"/>
      <c r="LXZ13" s="87"/>
      <c r="LYA13" s="87"/>
      <c r="LYB13" s="87"/>
      <c r="LYC13" s="87"/>
      <c r="LYD13" s="87"/>
      <c r="LYE13" s="87"/>
      <c r="LYF13" s="87"/>
      <c r="LYG13" s="87"/>
      <c r="LYH13" s="87"/>
      <c r="LYI13" s="87"/>
      <c r="LYJ13" s="87"/>
      <c r="LYK13" s="87"/>
      <c r="LYL13" s="87"/>
      <c r="LYM13" s="87"/>
      <c r="LYN13" s="87"/>
      <c r="LYO13" s="87"/>
      <c r="LYP13" s="87"/>
      <c r="LYQ13" s="87"/>
      <c r="LYR13" s="87"/>
      <c r="LYS13" s="87"/>
      <c r="LYT13" s="87"/>
      <c r="LYU13" s="87"/>
      <c r="LYV13" s="87"/>
      <c r="LYW13" s="87"/>
      <c r="LYX13" s="87"/>
      <c r="LYY13" s="87"/>
      <c r="LYZ13" s="87"/>
      <c r="LZA13" s="87"/>
      <c r="LZB13" s="87"/>
      <c r="LZC13" s="87"/>
      <c r="LZD13" s="87"/>
      <c r="LZE13" s="87"/>
      <c r="LZF13" s="87"/>
      <c r="LZG13" s="87"/>
      <c r="LZH13" s="87"/>
      <c r="LZI13" s="87"/>
      <c r="LZJ13" s="87"/>
      <c r="LZK13" s="87"/>
      <c r="LZL13" s="87"/>
      <c r="LZM13" s="87"/>
      <c r="LZN13" s="87"/>
      <c r="LZO13" s="87"/>
      <c r="LZP13" s="87"/>
      <c r="LZQ13" s="87"/>
      <c r="LZR13" s="87"/>
      <c r="LZS13" s="87"/>
      <c r="LZT13" s="87"/>
      <c r="LZU13" s="87"/>
      <c r="LZV13" s="87"/>
      <c r="LZW13" s="87"/>
      <c r="LZX13" s="87"/>
      <c r="LZY13" s="87"/>
      <c r="LZZ13" s="87"/>
      <c r="MAA13" s="87"/>
      <c r="MAB13" s="87"/>
      <c r="MAC13" s="87"/>
      <c r="MAD13" s="87"/>
      <c r="MAE13" s="87"/>
      <c r="MAF13" s="87"/>
      <c r="MAG13" s="87"/>
      <c r="MAH13" s="87"/>
      <c r="MAI13" s="87"/>
      <c r="MAJ13" s="87"/>
      <c r="MAK13" s="87"/>
      <c r="MAL13" s="87"/>
      <c r="MAM13" s="87"/>
      <c r="MAN13" s="87"/>
      <c r="MAO13" s="87"/>
      <c r="MAP13" s="87"/>
      <c r="MAQ13" s="87"/>
      <c r="MAR13" s="87"/>
      <c r="MAS13" s="87"/>
      <c r="MAT13" s="87"/>
      <c r="MAU13" s="87"/>
      <c r="MAV13" s="87"/>
      <c r="MAW13" s="87"/>
      <c r="MAX13" s="87"/>
      <c r="MAY13" s="87"/>
      <c r="MAZ13" s="87"/>
      <c r="MBA13" s="87"/>
      <c r="MBB13" s="87"/>
      <c r="MBC13" s="87"/>
      <c r="MBD13" s="87"/>
      <c r="MBE13" s="87"/>
      <c r="MBF13" s="87"/>
      <c r="MBG13" s="87"/>
      <c r="MBH13" s="87"/>
      <c r="MBI13" s="87"/>
      <c r="MBJ13" s="87"/>
      <c r="MBK13" s="87"/>
      <c r="MBL13" s="87"/>
      <c r="MBM13" s="87"/>
      <c r="MBN13" s="87"/>
      <c r="MBO13" s="87"/>
      <c r="MBP13" s="87"/>
      <c r="MBQ13" s="87"/>
      <c r="MBR13" s="87"/>
      <c r="MBS13" s="87"/>
      <c r="MBT13" s="87"/>
      <c r="MBU13" s="87"/>
      <c r="MBV13" s="87"/>
      <c r="MBW13" s="87"/>
      <c r="MBX13" s="87"/>
      <c r="MBY13" s="87"/>
      <c r="MBZ13" s="87"/>
      <c r="MCA13" s="87"/>
      <c r="MCB13" s="87"/>
      <c r="MCC13" s="87"/>
      <c r="MCD13" s="87"/>
      <c r="MCE13" s="87"/>
      <c r="MCF13" s="87"/>
      <c r="MCG13" s="87"/>
      <c r="MCH13" s="87"/>
      <c r="MCI13" s="87"/>
      <c r="MCJ13" s="87"/>
      <c r="MCK13" s="87"/>
      <c r="MCL13" s="87"/>
      <c r="MCM13" s="87"/>
      <c r="MCN13" s="87"/>
      <c r="MCO13" s="87"/>
      <c r="MCP13" s="87"/>
      <c r="MCQ13" s="87"/>
      <c r="MCR13" s="87"/>
      <c r="MCS13" s="87"/>
      <c r="MCT13" s="87"/>
      <c r="MCU13" s="87"/>
      <c r="MCV13" s="87"/>
      <c r="MCW13" s="87"/>
      <c r="MCX13" s="87"/>
      <c r="MCY13" s="87"/>
      <c r="MCZ13" s="87"/>
      <c r="MDA13" s="87"/>
      <c r="MDB13" s="87"/>
      <c r="MDC13" s="87"/>
      <c r="MDD13" s="87"/>
      <c r="MDE13" s="87"/>
      <c r="MDF13" s="87"/>
      <c r="MDG13" s="87"/>
      <c r="MDH13" s="87"/>
      <c r="MDI13" s="87"/>
      <c r="MDJ13" s="87"/>
      <c r="MDK13" s="87"/>
      <c r="MDL13" s="87"/>
      <c r="MDM13" s="87"/>
      <c r="MDN13" s="87"/>
      <c r="MDO13" s="87"/>
      <c r="MDP13" s="87"/>
      <c r="MDQ13" s="87"/>
      <c r="MDR13" s="87"/>
      <c r="MDS13" s="87"/>
      <c r="MDT13" s="87"/>
      <c r="MDU13" s="87"/>
      <c r="MDV13" s="87"/>
      <c r="MDW13" s="87"/>
      <c r="MDX13" s="87"/>
      <c r="MDY13" s="87"/>
      <c r="MDZ13" s="87"/>
      <c r="MEA13" s="87"/>
      <c r="MEB13" s="87"/>
      <c r="MEC13" s="87"/>
      <c r="MED13" s="87"/>
      <c r="MEE13" s="87"/>
      <c r="MEF13" s="87"/>
      <c r="MEG13" s="87"/>
      <c r="MEH13" s="87"/>
      <c r="MEI13" s="87"/>
      <c r="MEJ13" s="87"/>
      <c r="MEK13" s="87"/>
      <c r="MEL13" s="87"/>
      <c r="MEM13" s="87"/>
      <c r="MEN13" s="87"/>
      <c r="MEO13" s="87"/>
      <c r="MEP13" s="87"/>
      <c r="MEQ13" s="87"/>
      <c r="MER13" s="87"/>
      <c r="MES13" s="87"/>
      <c r="MET13" s="87"/>
      <c r="MEU13" s="87"/>
      <c r="MEV13" s="87"/>
      <c r="MEW13" s="87"/>
      <c r="MEX13" s="87"/>
      <c r="MEY13" s="87"/>
      <c r="MEZ13" s="87"/>
      <c r="MFA13" s="87"/>
      <c r="MFB13" s="87"/>
      <c r="MFC13" s="87"/>
      <c r="MFD13" s="87"/>
      <c r="MFE13" s="87"/>
      <c r="MFF13" s="87"/>
      <c r="MFG13" s="87"/>
      <c r="MFH13" s="87"/>
      <c r="MFI13" s="87"/>
      <c r="MFJ13" s="87"/>
      <c r="MFK13" s="87"/>
      <c r="MFL13" s="87"/>
      <c r="MFM13" s="87"/>
      <c r="MFN13" s="87"/>
      <c r="MFO13" s="87"/>
      <c r="MFP13" s="87"/>
      <c r="MFQ13" s="87"/>
      <c r="MFR13" s="87"/>
      <c r="MFS13" s="87"/>
      <c r="MFT13" s="87"/>
      <c r="MFU13" s="87"/>
      <c r="MFV13" s="87"/>
      <c r="MFW13" s="87"/>
      <c r="MFX13" s="87"/>
      <c r="MFY13" s="87"/>
      <c r="MFZ13" s="87"/>
      <c r="MGA13" s="87"/>
      <c r="MGB13" s="87"/>
      <c r="MGC13" s="87"/>
      <c r="MGD13" s="87"/>
      <c r="MGE13" s="87"/>
      <c r="MGF13" s="87"/>
      <c r="MGG13" s="87"/>
      <c r="MGH13" s="87"/>
      <c r="MGI13" s="87"/>
      <c r="MGJ13" s="87"/>
      <c r="MGK13" s="87"/>
      <c r="MGL13" s="87"/>
      <c r="MGM13" s="87"/>
      <c r="MGN13" s="87"/>
      <c r="MGO13" s="87"/>
      <c r="MGP13" s="87"/>
      <c r="MGQ13" s="87"/>
      <c r="MGR13" s="87"/>
      <c r="MGS13" s="87"/>
      <c r="MGT13" s="87"/>
      <c r="MGU13" s="87"/>
      <c r="MGV13" s="87"/>
      <c r="MGW13" s="87"/>
      <c r="MGX13" s="87"/>
      <c r="MGY13" s="87"/>
      <c r="MGZ13" s="87"/>
      <c r="MHA13" s="87"/>
      <c r="MHB13" s="87"/>
      <c r="MHC13" s="87"/>
      <c r="MHD13" s="87"/>
      <c r="MHE13" s="87"/>
      <c r="MHF13" s="87"/>
      <c r="MHG13" s="87"/>
      <c r="MHH13" s="87"/>
      <c r="MHI13" s="87"/>
      <c r="MHJ13" s="87"/>
      <c r="MHK13" s="87"/>
      <c r="MHL13" s="87"/>
      <c r="MHM13" s="87"/>
      <c r="MHN13" s="87"/>
      <c r="MHO13" s="87"/>
      <c r="MHP13" s="87"/>
      <c r="MHQ13" s="87"/>
      <c r="MHR13" s="87"/>
      <c r="MHS13" s="87"/>
      <c r="MHT13" s="87"/>
      <c r="MHU13" s="87"/>
      <c r="MHV13" s="87"/>
      <c r="MHW13" s="87"/>
      <c r="MHX13" s="87"/>
      <c r="MHY13" s="87"/>
      <c r="MHZ13" s="87"/>
      <c r="MIA13" s="87"/>
      <c r="MIB13" s="87"/>
      <c r="MIC13" s="87"/>
      <c r="MID13" s="87"/>
      <c r="MIE13" s="87"/>
      <c r="MIF13" s="87"/>
      <c r="MIG13" s="87"/>
      <c r="MIH13" s="87"/>
      <c r="MII13" s="87"/>
      <c r="MIJ13" s="87"/>
      <c r="MIK13" s="87"/>
      <c r="MIL13" s="87"/>
      <c r="MIM13" s="87"/>
      <c r="MIN13" s="87"/>
      <c r="MIO13" s="87"/>
      <c r="MIP13" s="87"/>
      <c r="MIQ13" s="87"/>
      <c r="MIR13" s="87"/>
      <c r="MIS13" s="87"/>
      <c r="MIT13" s="87"/>
      <c r="MIU13" s="87"/>
      <c r="MIV13" s="87"/>
      <c r="MIW13" s="87"/>
      <c r="MIX13" s="87"/>
      <c r="MIY13" s="87"/>
      <c r="MIZ13" s="87"/>
      <c r="MJA13" s="87"/>
      <c r="MJB13" s="87"/>
      <c r="MJC13" s="87"/>
      <c r="MJD13" s="87"/>
      <c r="MJE13" s="87"/>
      <c r="MJF13" s="87"/>
      <c r="MJG13" s="87"/>
      <c r="MJH13" s="87"/>
      <c r="MJI13" s="87"/>
      <c r="MJJ13" s="87"/>
      <c r="MJK13" s="87"/>
      <c r="MJL13" s="87"/>
      <c r="MJM13" s="87"/>
      <c r="MJN13" s="87"/>
      <c r="MJO13" s="87"/>
      <c r="MJP13" s="87"/>
      <c r="MJQ13" s="87"/>
      <c r="MJR13" s="87"/>
      <c r="MJS13" s="87"/>
      <c r="MJT13" s="87"/>
      <c r="MJU13" s="87"/>
      <c r="MJV13" s="87"/>
      <c r="MJW13" s="87"/>
      <c r="MJX13" s="87"/>
      <c r="MJY13" s="87"/>
      <c r="MJZ13" s="87"/>
      <c r="MKA13" s="87"/>
      <c r="MKB13" s="87"/>
      <c r="MKC13" s="87"/>
      <c r="MKD13" s="87"/>
      <c r="MKE13" s="87"/>
      <c r="MKF13" s="87"/>
      <c r="MKG13" s="87"/>
      <c r="MKH13" s="87"/>
      <c r="MKI13" s="87"/>
      <c r="MKJ13" s="87"/>
      <c r="MKK13" s="87"/>
      <c r="MKL13" s="87"/>
      <c r="MKM13" s="87"/>
      <c r="MKN13" s="87"/>
      <c r="MKO13" s="87"/>
      <c r="MKP13" s="87"/>
      <c r="MKQ13" s="87"/>
      <c r="MKR13" s="87"/>
      <c r="MKS13" s="87"/>
      <c r="MKT13" s="87"/>
      <c r="MKU13" s="87"/>
      <c r="MKV13" s="87"/>
      <c r="MKW13" s="87"/>
      <c r="MKX13" s="87"/>
      <c r="MKY13" s="87"/>
      <c r="MKZ13" s="87"/>
      <c r="MLA13" s="87"/>
      <c r="MLB13" s="87"/>
      <c r="MLC13" s="87"/>
      <c r="MLD13" s="87"/>
      <c r="MLE13" s="87"/>
      <c r="MLF13" s="87"/>
      <c r="MLG13" s="87"/>
      <c r="MLH13" s="87"/>
      <c r="MLI13" s="87"/>
      <c r="MLJ13" s="87"/>
      <c r="MLK13" s="87"/>
      <c r="MLL13" s="87"/>
      <c r="MLM13" s="87"/>
      <c r="MLN13" s="87"/>
      <c r="MLO13" s="87"/>
      <c r="MLP13" s="87"/>
      <c r="MLQ13" s="87"/>
      <c r="MLR13" s="87"/>
      <c r="MLS13" s="87"/>
      <c r="MLT13" s="87"/>
      <c r="MLU13" s="87"/>
      <c r="MLV13" s="87"/>
      <c r="MLW13" s="87"/>
      <c r="MLX13" s="87"/>
      <c r="MLY13" s="87"/>
      <c r="MLZ13" s="87"/>
      <c r="MMA13" s="87"/>
      <c r="MMB13" s="87"/>
      <c r="MMC13" s="87"/>
      <c r="MMD13" s="87"/>
      <c r="MME13" s="87"/>
      <c r="MMF13" s="87"/>
      <c r="MMG13" s="87"/>
      <c r="MMH13" s="87"/>
      <c r="MMI13" s="87"/>
      <c r="MMJ13" s="87"/>
      <c r="MMK13" s="87"/>
      <c r="MML13" s="87"/>
      <c r="MMM13" s="87"/>
      <c r="MMN13" s="87"/>
      <c r="MMO13" s="87"/>
      <c r="MMP13" s="87"/>
      <c r="MMQ13" s="87"/>
      <c r="MMR13" s="87"/>
      <c r="MMS13" s="87"/>
      <c r="MMT13" s="87"/>
      <c r="MMU13" s="87"/>
      <c r="MMV13" s="87"/>
      <c r="MMW13" s="87"/>
      <c r="MMX13" s="87"/>
      <c r="MMY13" s="87"/>
      <c r="MMZ13" s="87"/>
      <c r="MNA13" s="87"/>
      <c r="MNB13" s="87"/>
      <c r="MNC13" s="87"/>
      <c r="MND13" s="87"/>
      <c r="MNE13" s="87"/>
      <c r="MNF13" s="87"/>
      <c r="MNG13" s="87"/>
      <c r="MNH13" s="87"/>
      <c r="MNI13" s="87"/>
      <c r="MNJ13" s="87"/>
      <c r="MNK13" s="87"/>
      <c r="MNL13" s="87"/>
      <c r="MNM13" s="87"/>
      <c r="MNN13" s="87"/>
      <c r="MNO13" s="87"/>
      <c r="MNP13" s="87"/>
      <c r="MNQ13" s="87"/>
      <c r="MNR13" s="87"/>
      <c r="MNS13" s="87"/>
      <c r="MNT13" s="87"/>
      <c r="MNU13" s="87"/>
      <c r="MNV13" s="87"/>
      <c r="MNW13" s="87"/>
      <c r="MNX13" s="87"/>
      <c r="MNY13" s="87"/>
      <c r="MNZ13" s="87"/>
      <c r="MOA13" s="87"/>
      <c r="MOB13" s="87"/>
      <c r="MOC13" s="87"/>
      <c r="MOD13" s="87"/>
      <c r="MOE13" s="87"/>
      <c r="MOF13" s="87"/>
      <c r="MOG13" s="87"/>
      <c r="MOH13" s="87"/>
      <c r="MOI13" s="87"/>
      <c r="MOJ13" s="87"/>
      <c r="MOK13" s="87"/>
      <c r="MOL13" s="87"/>
      <c r="MOM13" s="87"/>
      <c r="MON13" s="87"/>
      <c r="MOO13" s="87"/>
      <c r="MOP13" s="87"/>
      <c r="MOQ13" s="87"/>
      <c r="MOR13" s="87"/>
      <c r="MOS13" s="87"/>
      <c r="MOT13" s="87"/>
      <c r="MOU13" s="87"/>
      <c r="MOV13" s="87"/>
      <c r="MOW13" s="87"/>
      <c r="MOX13" s="87"/>
      <c r="MOY13" s="87"/>
      <c r="MOZ13" s="87"/>
      <c r="MPA13" s="87"/>
      <c r="MPB13" s="87"/>
      <c r="MPC13" s="87"/>
      <c r="MPD13" s="87"/>
      <c r="MPE13" s="87"/>
      <c r="MPF13" s="87"/>
      <c r="MPG13" s="87"/>
      <c r="MPH13" s="87"/>
      <c r="MPI13" s="87"/>
      <c r="MPJ13" s="87"/>
      <c r="MPK13" s="87"/>
      <c r="MPL13" s="87"/>
      <c r="MPM13" s="87"/>
      <c r="MPN13" s="87"/>
      <c r="MPO13" s="87"/>
      <c r="MPP13" s="87"/>
      <c r="MPQ13" s="87"/>
      <c r="MPR13" s="87"/>
      <c r="MPS13" s="87"/>
      <c r="MPT13" s="87"/>
      <c r="MPU13" s="87"/>
      <c r="MPV13" s="87"/>
      <c r="MPW13" s="87"/>
      <c r="MPX13" s="87"/>
      <c r="MPY13" s="87"/>
      <c r="MPZ13" s="87"/>
      <c r="MQA13" s="87"/>
      <c r="MQB13" s="87"/>
      <c r="MQC13" s="87"/>
      <c r="MQD13" s="87"/>
      <c r="MQE13" s="87"/>
      <c r="MQF13" s="87"/>
      <c r="MQG13" s="87"/>
      <c r="MQH13" s="87"/>
      <c r="MQI13" s="87"/>
      <c r="MQJ13" s="87"/>
      <c r="MQK13" s="87"/>
      <c r="MQL13" s="87"/>
      <c r="MQM13" s="87"/>
      <c r="MQN13" s="87"/>
      <c r="MQO13" s="87"/>
      <c r="MQP13" s="87"/>
      <c r="MQQ13" s="87"/>
      <c r="MQR13" s="87"/>
      <c r="MQS13" s="87"/>
      <c r="MQT13" s="87"/>
      <c r="MQU13" s="87"/>
      <c r="MQV13" s="87"/>
      <c r="MQW13" s="87"/>
      <c r="MQX13" s="87"/>
      <c r="MQY13" s="87"/>
      <c r="MQZ13" s="87"/>
      <c r="MRA13" s="87"/>
      <c r="MRB13" s="87"/>
      <c r="MRC13" s="87"/>
      <c r="MRD13" s="87"/>
      <c r="MRE13" s="87"/>
      <c r="MRF13" s="87"/>
      <c r="MRG13" s="87"/>
      <c r="MRH13" s="87"/>
      <c r="MRI13" s="87"/>
      <c r="MRJ13" s="87"/>
      <c r="MRK13" s="87"/>
      <c r="MRL13" s="87"/>
      <c r="MRM13" s="87"/>
      <c r="MRN13" s="87"/>
      <c r="MRO13" s="87"/>
      <c r="MRP13" s="87"/>
      <c r="MRQ13" s="87"/>
      <c r="MRR13" s="87"/>
      <c r="MRS13" s="87"/>
      <c r="MRT13" s="87"/>
      <c r="MRU13" s="87"/>
      <c r="MRV13" s="87"/>
      <c r="MRW13" s="87"/>
      <c r="MRX13" s="87"/>
      <c r="MRY13" s="87"/>
      <c r="MRZ13" s="87"/>
      <c r="MSA13" s="87"/>
      <c r="MSB13" s="87"/>
      <c r="MSC13" s="87"/>
      <c r="MSD13" s="87"/>
      <c r="MSE13" s="87"/>
      <c r="MSF13" s="87"/>
      <c r="MSG13" s="87"/>
      <c r="MSH13" s="87"/>
      <c r="MSI13" s="87"/>
      <c r="MSJ13" s="87"/>
      <c r="MSK13" s="87"/>
      <c r="MSL13" s="87"/>
      <c r="MSM13" s="87"/>
      <c r="MSN13" s="87"/>
      <c r="MSO13" s="87"/>
      <c r="MSP13" s="87"/>
      <c r="MSQ13" s="87"/>
      <c r="MSR13" s="87"/>
      <c r="MSS13" s="87"/>
      <c r="MST13" s="87"/>
      <c r="MSU13" s="87"/>
      <c r="MSV13" s="87"/>
      <c r="MSW13" s="87"/>
      <c r="MSX13" s="87"/>
      <c r="MSY13" s="87"/>
      <c r="MSZ13" s="87"/>
      <c r="MTA13" s="87"/>
      <c r="MTB13" s="87"/>
      <c r="MTC13" s="87"/>
      <c r="MTD13" s="87"/>
      <c r="MTE13" s="87"/>
      <c r="MTF13" s="87"/>
      <c r="MTG13" s="87"/>
      <c r="MTH13" s="87"/>
      <c r="MTI13" s="87"/>
      <c r="MTJ13" s="87"/>
      <c r="MTK13" s="87"/>
      <c r="MTL13" s="87"/>
      <c r="MTM13" s="87"/>
      <c r="MTN13" s="87"/>
      <c r="MTO13" s="87"/>
      <c r="MTP13" s="87"/>
      <c r="MTQ13" s="87"/>
      <c r="MTR13" s="87"/>
      <c r="MTS13" s="87"/>
      <c r="MTT13" s="87"/>
      <c r="MTU13" s="87"/>
      <c r="MTV13" s="87"/>
      <c r="MTW13" s="87"/>
      <c r="MTX13" s="87"/>
      <c r="MTY13" s="87"/>
      <c r="MTZ13" s="87"/>
      <c r="MUA13" s="87"/>
      <c r="MUB13" s="87"/>
      <c r="MUC13" s="87"/>
      <c r="MUD13" s="87"/>
      <c r="MUE13" s="87"/>
      <c r="MUF13" s="87"/>
      <c r="MUG13" s="87"/>
      <c r="MUH13" s="87"/>
      <c r="MUI13" s="87"/>
      <c r="MUJ13" s="87"/>
      <c r="MUK13" s="87"/>
      <c r="MUL13" s="87"/>
      <c r="MUM13" s="87"/>
      <c r="MUN13" s="87"/>
      <c r="MUO13" s="87"/>
      <c r="MUP13" s="87"/>
      <c r="MUQ13" s="87"/>
      <c r="MUR13" s="87"/>
      <c r="MUS13" s="87"/>
      <c r="MUT13" s="87"/>
      <c r="MUU13" s="87"/>
      <c r="MUV13" s="87"/>
      <c r="MUW13" s="87"/>
      <c r="MUX13" s="87"/>
      <c r="MUY13" s="87"/>
      <c r="MUZ13" s="87"/>
      <c r="MVA13" s="87"/>
      <c r="MVB13" s="87"/>
      <c r="MVC13" s="87"/>
      <c r="MVD13" s="87"/>
      <c r="MVE13" s="87"/>
      <c r="MVF13" s="87"/>
      <c r="MVG13" s="87"/>
      <c r="MVH13" s="87"/>
      <c r="MVI13" s="87"/>
      <c r="MVJ13" s="87"/>
      <c r="MVK13" s="87"/>
      <c r="MVL13" s="87"/>
      <c r="MVM13" s="87"/>
      <c r="MVN13" s="87"/>
      <c r="MVO13" s="87"/>
      <c r="MVP13" s="87"/>
      <c r="MVQ13" s="87"/>
      <c r="MVR13" s="87"/>
      <c r="MVS13" s="87"/>
      <c r="MVT13" s="87"/>
      <c r="MVU13" s="87"/>
      <c r="MVV13" s="87"/>
      <c r="MVW13" s="87"/>
      <c r="MVX13" s="87"/>
      <c r="MVY13" s="87"/>
      <c r="MVZ13" s="87"/>
      <c r="MWA13" s="87"/>
      <c r="MWB13" s="87"/>
      <c r="MWC13" s="87"/>
      <c r="MWD13" s="87"/>
      <c r="MWE13" s="87"/>
      <c r="MWF13" s="87"/>
      <c r="MWG13" s="87"/>
      <c r="MWH13" s="87"/>
      <c r="MWI13" s="87"/>
      <c r="MWJ13" s="87"/>
      <c r="MWK13" s="87"/>
      <c r="MWL13" s="87"/>
      <c r="MWM13" s="87"/>
      <c r="MWN13" s="87"/>
      <c r="MWO13" s="87"/>
      <c r="MWP13" s="87"/>
      <c r="MWQ13" s="87"/>
      <c r="MWR13" s="87"/>
      <c r="MWS13" s="87"/>
      <c r="MWT13" s="87"/>
      <c r="MWU13" s="87"/>
      <c r="MWV13" s="87"/>
      <c r="MWW13" s="87"/>
      <c r="MWX13" s="87"/>
      <c r="MWY13" s="87"/>
      <c r="MWZ13" s="87"/>
      <c r="MXA13" s="87"/>
      <c r="MXB13" s="87"/>
      <c r="MXC13" s="87"/>
      <c r="MXD13" s="87"/>
      <c r="MXE13" s="87"/>
      <c r="MXF13" s="87"/>
      <c r="MXG13" s="87"/>
      <c r="MXH13" s="87"/>
      <c r="MXI13" s="87"/>
      <c r="MXJ13" s="87"/>
      <c r="MXK13" s="87"/>
      <c r="MXL13" s="87"/>
      <c r="MXM13" s="87"/>
      <c r="MXN13" s="87"/>
      <c r="MXO13" s="87"/>
      <c r="MXP13" s="87"/>
      <c r="MXQ13" s="87"/>
      <c r="MXR13" s="87"/>
      <c r="MXS13" s="87"/>
      <c r="MXT13" s="87"/>
      <c r="MXU13" s="87"/>
      <c r="MXV13" s="87"/>
      <c r="MXW13" s="87"/>
      <c r="MXX13" s="87"/>
      <c r="MXY13" s="87"/>
      <c r="MXZ13" s="87"/>
      <c r="MYA13" s="87"/>
      <c r="MYB13" s="87"/>
      <c r="MYC13" s="87"/>
      <c r="MYD13" s="87"/>
      <c r="MYE13" s="87"/>
      <c r="MYF13" s="87"/>
      <c r="MYG13" s="87"/>
      <c r="MYH13" s="87"/>
      <c r="MYI13" s="87"/>
      <c r="MYJ13" s="87"/>
      <c r="MYK13" s="87"/>
      <c r="MYL13" s="87"/>
      <c r="MYM13" s="87"/>
      <c r="MYN13" s="87"/>
      <c r="MYO13" s="87"/>
      <c r="MYP13" s="87"/>
      <c r="MYQ13" s="87"/>
      <c r="MYR13" s="87"/>
      <c r="MYS13" s="87"/>
      <c r="MYT13" s="87"/>
      <c r="MYU13" s="87"/>
      <c r="MYV13" s="87"/>
      <c r="MYW13" s="87"/>
      <c r="MYX13" s="87"/>
      <c r="MYY13" s="87"/>
      <c r="MYZ13" s="87"/>
      <c r="MZA13" s="87"/>
      <c r="MZB13" s="87"/>
      <c r="MZC13" s="87"/>
      <c r="MZD13" s="87"/>
      <c r="MZE13" s="87"/>
      <c r="MZF13" s="87"/>
      <c r="MZG13" s="87"/>
      <c r="MZH13" s="87"/>
      <c r="MZI13" s="87"/>
      <c r="MZJ13" s="87"/>
      <c r="MZK13" s="87"/>
      <c r="MZL13" s="87"/>
      <c r="MZM13" s="87"/>
      <c r="MZN13" s="87"/>
      <c r="MZO13" s="87"/>
      <c r="MZP13" s="87"/>
      <c r="MZQ13" s="87"/>
      <c r="MZR13" s="87"/>
      <c r="MZS13" s="87"/>
      <c r="MZT13" s="87"/>
      <c r="MZU13" s="87"/>
      <c r="MZV13" s="87"/>
      <c r="MZW13" s="87"/>
      <c r="MZX13" s="87"/>
      <c r="MZY13" s="87"/>
      <c r="MZZ13" s="87"/>
      <c r="NAA13" s="87"/>
      <c r="NAB13" s="87"/>
      <c r="NAC13" s="87"/>
      <c r="NAD13" s="87"/>
      <c r="NAE13" s="87"/>
      <c r="NAF13" s="87"/>
      <c r="NAG13" s="87"/>
      <c r="NAH13" s="87"/>
      <c r="NAI13" s="87"/>
      <c r="NAJ13" s="87"/>
      <c r="NAK13" s="87"/>
      <c r="NAL13" s="87"/>
      <c r="NAM13" s="87"/>
      <c r="NAN13" s="87"/>
      <c r="NAO13" s="87"/>
      <c r="NAP13" s="87"/>
      <c r="NAQ13" s="87"/>
      <c r="NAR13" s="87"/>
      <c r="NAS13" s="87"/>
      <c r="NAT13" s="87"/>
      <c r="NAU13" s="87"/>
      <c r="NAV13" s="87"/>
      <c r="NAW13" s="87"/>
      <c r="NAX13" s="87"/>
      <c r="NAY13" s="87"/>
      <c r="NAZ13" s="87"/>
      <c r="NBA13" s="87"/>
      <c r="NBB13" s="87"/>
      <c r="NBC13" s="87"/>
      <c r="NBD13" s="87"/>
      <c r="NBE13" s="87"/>
      <c r="NBF13" s="87"/>
      <c r="NBG13" s="87"/>
      <c r="NBH13" s="87"/>
      <c r="NBI13" s="87"/>
      <c r="NBJ13" s="87"/>
      <c r="NBK13" s="87"/>
      <c r="NBL13" s="87"/>
      <c r="NBM13" s="87"/>
      <c r="NBN13" s="87"/>
      <c r="NBO13" s="87"/>
      <c r="NBP13" s="87"/>
      <c r="NBQ13" s="87"/>
      <c r="NBR13" s="87"/>
      <c r="NBS13" s="87"/>
      <c r="NBT13" s="87"/>
      <c r="NBU13" s="87"/>
      <c r="NBV13" s="87"/>
      <c r="NBW13" s="87"/>
      <c r="NBX13" s="87"/>
      <c r="NBY13" s="87"/>
      <c r="NBZ13" s="87"/>
      <c r="NCA13" s="87"/>
      <c r="NCB13" s="87"/>
      <c r="NCC13" s="87"/>
      <c r="NCD13" s="87"/>
      <c r="NCE13" s="87"/>
      <c r="NCF13" s="87"/>
      <c r="NCG13" s="87"/>
      <c r="NCH13" s="87"/>
      <c r="NCI13" s="87"/>
      <c r="NCJ13" s="87"/>
      <c r="NCK13" s="87"/>
      <c r="NCL13" s="87"/>
      <c r="NCM13" s="87"/>
      <c r="NCN13" s="87"/>
      <c r="NCO13" s="87"/>
      <c r="NCP13" s="87"/>
      <c r="NCQ13" s="87"/>
      <c r="NCR13" s="87"/>
      <c r="NCS13" s="87"/>
      <c r="NCT13" s="87"/>
      <c r="NCU13" s="87"/>
      <c r="NCV13" s="87"/>
      <c r="NCW13" s="87"/>
      <c r="NCX13" s="87"/>
      <c r="NCY13" s="87"/>
      <c r="NCZ13" s="87"/>
      <c r="NDA13" s="87"/>
      <c r="NDB13" s="87"/>
      <c r="NDC13" s="87"/>
      <c r="NDD13" s="87"/>
      <c r="NDE13" s="87"/>
      <c r="NDF13" s="87"/>
      <c r="NDG13" s="87"/>
      <c r="NDH13" s="87"/>
      <c r="NDI13" s="87"/>
      <c r="NDJ13" s="87"/>
      <c r="NDK13" s="87"/>
      <c r="NDL13" s="87"/>
      <c r="NDM13" s="87"/>
      <c r="NDN13" s="87"/>
      <c r="NDO13" s="87"/>
      <c r="NDP13" s="87"/>
      <c r="NDQ13" s="87"/>
      <c r="NDR13" s="87"/>
      <c r="NDS13" s="87"/>
      <c r="NDT13" s="87"/>
      <c r="NDU13" s="87"/>
      <c r="NDV13" s="87"/>
      <c r="NDW13" s="87"/>
      <c r="NDX13" s="87"/>
      <c r="NDY13" s="87"/>
      <c r="NDZ13" s="87"/>
      <c r="NEA13" s="87"/>
      <c r="NEB13" s="87"/>
      <c r="NEC13" s="87"/>
      <c r="NED13" s="87"/>
      <c r="NEE13" s="87"/>
      <c r="NEF13" s="87"/>
      <c r="NEG13" s="87"/>
      <c r="NEH13" s="87"/>
      <c r="NEI13" s="87"/>
      <c r="NEJ13" s="87"/>
      <c r="NEK13" s="87"/>
      <c r="NEL13" s="87"/>
      <c r="NEM13" s="87"/>
      <c r="NEN13" s="87"/>
      <c r="NEO13" s="87"/>
      <c r="NEP13" s="87"/>
      <c r="NEQ13" s="87"/>
      <c r="NER13" s="87"/>
      <c r="NES13" s="87"/>
      <c r="NET13" s="87"/>
      <c r="NEU13" s="87"/>
      <c r="NEV13" s="87"/>
      <c r="NEW13" s="87"/>
      <c r="NEX13" s="87"/>
      <c r="NEY13" s="87"/>
      <c r="NEZ13" s="87"/>
      <c r="NFA13" s="87"/>
      <c r="NFB13" s="87"/>
      <c r="NFC13" s="87"/>
      <c r="NFD13" s="87"/>
      <c r="NFE13" s="87"/>
      <c r="NFF13" s="87"/>
      <c r="NFG13" s="87"/>
      <c r="NFH13" s="87"/>
      <c r="NFI13" s="87"/>
      <c r="NFJ13" s="87"/>
      <c r="NFK13" s="87"/>
      <c r="NFL13" s="87"/>
      <c r="NFM13" s="87"/>
      <c r="NFN13" s="87"/>
      <c r="NFO13" s="87"/>
      <c r="NFP13" s="87"/>
      <c r="NFQ13" s="87"/>
      <c r="NFR13" s="87"/>
      <c r="NFS13" s="87"/>
      <c r="NFT13" s="87"/>
      <c r="NFU13" s="87"/>
      <c r="NFV13" s="87"/>
      <c r="NFW13" s="87"/>
      <c r="NFX13" s="87"/>
      <c r="NFY13" s="87"/>
      <c r="NFZ13" s="87"/>
      <c r="NGA13" s="87"/>
      <c r="NGB13" s="87"/>
      <c r="NGC13" s="87"/>
      <c r="NGD13" s="87"/>
      <c r="NGE13" s="87"/>
      <c r="NGF13" s="87"/>
      <c r="NGG13" s="87"/>
      <c r="NGH13" s="87"/>
      <c r="NGI13" s="87"/>
      <c r="NGJ13" s="87"/>
      <c r="NGK13" s="87"/>
      <c r="NGL13" s="87"/>
      <c r="NGM13" s="87"/>
      <c r="NGN13" s="87"/>
      <c r="NGO13" s="87"/>
      <c r="NGP13" s="87"/>
      <c r="NGQ13" s="87"/>
      <c r="NGR13" s="87"/>
      <c r="NGS13" s="87"/>
      <c r="NGT13" s="87"/>
      <c r="NGU13" s="87"/>
      <c r="NGV13" s="87"/>
      <c r="NGW13" s="87"/>
      <c r="NGX13" s="87"/>
      <c r="NGY13" s="87"/>
      <c r="NGZ13" s="87"/>
      <c r="NHA13" s="87"/>
      <c r="NHB13" s="87"/>
      <c r="NHC13" s="87"/>
      <c r="NHD13" s="87"/>
      <c r="NHE13" s="87"/>
      <c r="NHF13" s="87"/>
      <c r="NHG13" s="87"/>
      <c r="NHH13" s="87"/>
      <c r="NHI13" s="87"/>
      <c r="NHJ13" s="87"/>
      <c r="NHK13" s="87"/>
      <c r="NHL13" s="87"/>
      <c r="NHM13" s="87"/>
      <c r="NHN13" s="87"/>
      <c r="NHO13" s="87"/>
      <c r="NHP13" s="87"/>
      <c r="NHQ13" s="87"/>
      <c r="NHR13" s="87"/>
      <c r="NHS13" s="87"/>
      <c r="NHT13" s="87"/>
      <c r="NHU13" s="87"/>
      <c r="NHV13" s="87"/>
      <c r="NHW13" s="87"/>
      <c r="NHX13" s="87"/>
      <c r="NHY13" s="87"/>
      <c r="NHZ13" s="87"/>
      <c r="NIA13" s="87"/>
      <c r="NIB13" s="87"/>
      <c r="NIC13" s="87"/>
      <c r="NID13" s="87"/>
      <c r="NIE13" s="87"/>
      <c r="NIF13" s="87"/>
      <c r="NIG13" s="87"/>
      <c r="NIH13" s="87"/>
      <c r="NII13" s="87"/>
      <c r="NIJ13" s="87"/>
      <c r="NIK13" s="87"/>
      <c r="NIL13" s="87"/>
      <c r="NIM13" s="87"/>
      <c r="NIN13" s="87"/>
      <c r="NIO13" s="87"/>
      <c r="NIP13" s="87"/>
      <c r="NIQ13" s="87"/>
      <c r="NIR13" s="87"/>
      <c r="NIS13" s="87"/>
      <c r="NIT13" s="87"/>
      <c r="NIU13" s="87"/>
      <c r="NIV13" s="87"/>
      <c r="NIW13" s="87"/>
      <c r="NIX13" s="87"/>
      <c r="NIY13" s="87"/>
      <c r="NIZ13" s="87"/>
      <c r="NJA13" s="87"/>
      <c r="NJB13" s="87"/>
      <c r="NJC13" s="87"/>
      <c r="NJD13" s="87"/>
      <c r="NJE13" s="87"/>
      <c r="NJF13" s="87"/>
      <c r="NJG13" s="87"/>
      <c r="NJH13" s="87"/>
      <c r="NJI13" s="87"/>
      <c r="NJJ13" s="87"/>
      <c r="NJK13" s="87"/>
      <c r="NJL13" s="87"/>
      <c r="NJM13" s="87"/>
      <c r="NJN13" s="87"/>
      <c r="NJO13" s="87"/>
      <c r="NJP13" s="87"/>
      <c r="NJQ13" s="87"/>
      <c r="NJR13" s="87"/>
      <c r="NJS13" s="87"/>
      <c r="NJT13" s="87"/>
      <c r="NJU13" s="87"/>
      <c r="NJV13" s="87"/>
      <c r="NJW13" s="87"/>
      <c r="NJX13" s="87"/>
      <c r="NJY13" s="87"/>
      <c r="NJZ13" s="87"/>
      <c r="NKA13" s="87"/>
      <c r="NKB13" s="87"/>
      <c r="NKC13" s="87"/>
      <c r="NKD13" s="87"/>
      <c r="NKE13" s="87"/>
      <c r="NKF13" s="87"/>
      <c r="NKG13" s="87"/>
      <c r="NKH13" s="87"/>
      <c r="NKI13" s="87"/>
      <c r="NKJ13" s="87"/>
      <c r="NKK13" s="87"/>
      <c r="NKL13" s="87"/>
      <c r="NKM13" s="87"/>
      <c r="NKN13" s="87"/>
      <c r="NKO13" s="87"/>
      <c r="NKP13" s="87"/>
      <c r="NKQ13" s="87"/>
      <c r="NKR13" s="87"/>
      <c r="NKS13" s="87"/>
      <c r="NKT13" s="87"/>
      <c r="NKU13" s="87"/>
      <c r="NKV13" s="87"/>
      <c r="NKW13" s="87"/>
      <c r="NKX13" s="87"/>
      <c r="NKY13" s="87"/>
      <c r="NKZ13" s="87"/>
      <c r="NLA13" s="87"/>
      <c r="NLB13" s="87"/>
      <c r="NLC13" s="87"/>
      <c r="NLD13" s="87"/>
      <c r="NLE13" s="87"/>
      <c r="NLF13" s="87"/>
      <c r="NLG13" s="87"/>
      <c r="NLH13" s="87"/>
      <c r="NLI13" s="87"/>
      <c r="NLJ13" s="87"/>
      <c r="NLK13" s="87"/>
      <c r="NLL13" s="87"/>
      <c r="NLM13" s="87"/>
      <c r="NLN13" s="87"/>
      <c r="NLO13" s="87"/>
      <c r="NLP13" s="87"/>
      <c r="NLQ13" s="87"/>
      <c r="NLR13" s="87"/>
      <c r="NLS13" s="87"/>
      <c r="NLT13" s="87"/>
      <c r="NLU13" s="87"/>
      <c r="NLV13" s="87"/>
      <c r="NLW13" s="87"/>
      <c r="NLX13" s="87"/>
      <c r="NLY13" s="87"/>
      <c r="NLZ13" s="87"/>
      <c r="NMA13" s="87"/>
      <c r="NMB13" s="87"/>
      <c r="NMC13" s="87"/>
      <c r="NMD13" s="87"/>
      <c r="NME13" s="87"/>
      <c r="NMF13" s="87"/>
      <c r="NMG13" s="87"/>
      <c r="NMH13" s="87"/>
      <c r="NMI13" s="87"/>
      <c r="NMJ13" s="87"/>
      <c r="NMK13" s="87"/>
      <c r="NML13" s="87"/>
      <c r="NMM13" s="87"/>
      <c r="NMN13" s="87"/>
      <c r="NMO13" s="87"/>
      <c r="NMP13" s="87"/>
      <c r="NMQ13" s="87"/>
      <c r="NMR13" s="87"/>
      <c r="NMS13" s="87"/>
      <c r="NMT13" s="87"/>
      <c r="NMU13" s="87"/>
      <c r="NMV13" s="87"/>
      <c r="NMW13" s="87"/>
      <c r="NMX13" s="87"/>
      <c r="NMY13" s="87"/>
      <c r="NMZ13" s="87"/>
      <c r="NNA13" s="87"/>
      <c r="NNB13" s="87"/>
      <c r="NNC13" s="87"/>
      <c r="NND13" s="87"/>
      <c r="NNE13" s="87"/>
      <c r="NNF13" s="87"/>
      <c r="NNG13" s="87"/>
      <c r="NNH13" s="87"/>
      <c r="NNI13" s="87"/>
      <c r="NNJ13" s="87"/>
      <c r="NNK13" s="87"/>
      <c r="NNL13" s="87"/>
      <c r="NNM13" s="87"/>
      <c r="NNN13" s="87"/>
      <c r="NNO13" s="87"/>
      <c r="NNP13" s="87"/>
      <c r="NNQ13" s="87"/>
      <c r="NNR13" s="87"/>
      <c r="NNS13" s="87"/>
      <c r="NNT13" s="87"/>
      <c r="NNU13" s="87"/>
      <c r="NNV13" s="87"/>
      <c r="NNW13" s="87"/>
      <c r="NNX13" s="87"/>
      <c r="NNY13" s="87"/>
      <c r="NNZ13" s="87"/>
      <c r="NOA13" s="87"/>
      <c r="NOB13" s="87"/>
      <c r="NOC13" s="87"/>
      <c r="NOD13" s="87"/>
      <c r="NOE13" s="87"/>
      <c r="NOF13" s="87"/>
      <c r="NOG13" s="87"/>
      <c r="NOH13" s="87"/>
      <c r="NOI13" s="87"/>
      <c r="NOJ13" s="87"/>
      <c r="NOK13" s="87"/>
      <c r="NOL13" s="87"/>
      <c r="NOM13" s="87"/>
      <c r="NON13" s="87"/>
      <c r="NOO13" s="87"/>
      <c r="NOP13" s="87"/>
      <c r="NOQ13" s="87"/>
      <c r="NOR13" s="87"/>
      <c r="NOS13" s="87"/>
      <c r="NOT13" s="87"/>
      <c r="NOU13" s="87"/>
      <c r="NOV13" s="87"/>
      <c r="NOW13" s="87"/>
      <c r="NOX13" s="87"/>
      <c r="NOY13" s="87"/>
      <c r="NOZ13" s="87"/>
      <c r="NPA13" s="87"/>
      <c r="NPB13" s="87"/>
      <c r="NPC13" s="87"/>
      <c r="NPD13" s="87"/>
      <c r="NPE13" s="87"/>
      <c r="NPF13" s="87"/>
      <c r="NPG13" s="87"/>
      <c r="NPH13" s="87"/>
      <c r="NPI13" s="87"/>
      <c r="NPJ13" s="87"/>
      <c r="NPK13" s="87"/>
      <c r="NPL13" s="87"/>
      <c r="NPM13" s="87"/>
      <c r="NPN13" s="87"/>
      <c r="NPO13" s="87"/>
      <c r="NPP13" s="87"/>
      <c r="NPQ13" s="87"/>
      <c r="NPR13" s="87"/>
      <c r="NPS13" s="87"/>
      <c r="NPT13" s="87"/>
      <c r="NPU13" s="87"/>
      <c r="NPV13" s="87"/>
      <c r="NPW13" s="87"/>
      <c r="NPX13" s="87"/>
      <c r="NPY13" s="87"/>
      <c r="NPZ13" s="87"/>
      <c r="NQA13" s="87"/>
      <c r="NQB13" s="87"/>
      <c r="NQC13" s="87"/>
      <c r="NQD13" s="87"/>
      <c r="NQE13" s="87"/>
      <c r="NQF13" s="87"/>
      <c r="NQG13" s="87"/>
      <c r="NQH13" s="87"/>
      <c r="NQI13" s="87"/>
      <c r="NQJ13" s="87"/>
      <c r="NQK13" s="87"/>
      <c r="NQL13" s="87"/>
      <c r="NQM13" s="87"/>
      <c r="NQN13" s="87"/>
      <c r="NQO13" s="87"/>
      <c r="NQP13" s="87"/>
      <c r="NQQ13" s="87"/>
      <c r="NQR13" s="87"/>
      <c r="NQS13" s="87"/>
      <c r="NQT13" s="87"/>
      <c r="NQU13" s="87"/>
      <c r="NQV13" s="87"/>
      <c r="NQW13" s="87"/>
      <c r="NQX13" s="87"/>
      <c r="NQY13" s="87"/>
      <c r="NQZ13" s="87"/>
      <c r="NRA13" s="87"/>
      <c r="NRB13" s="87"/>
      <c r="NRC13" s="87"/>
      <c r="NRD13" s="87"/>
      <c r="NRE13" s="87"/>
      <c r="NRF13" s="87"/>
      <c r="NRG13" s="87"/>
      <c r="NRH13" s="87"/>
      <c r="NRI13" s="87"/>
      <c r="NRJ13" s="87"/>
      <c r="NRK13" s="87"/>
      <c r="NRL13" s="87"/>
      <c r="NRM13" s="87"/>
      <c r="NRN13" s="87"/>
      <c r="NRO13" s="87"/>
      <c r="NRP13" s="87"/>
      <c r="NRQ13" s="87"/>
      <c r="NRR13" s="87"/>
      <c r="NRS13" s="87"/>
      <c r="NRT13" s="87"/>
      <c r="NRU13" s="87"/>
      <c r="NRV13" s="87"/>
      <c r="NRW13" s="87"/>
      <c r="NRX13" s="87"/>
      <c r="NRY13" s="87"/>
      <c r="NRZ13" s="87"/>
      <c r="NSA13" s="87"/>
      <c r="NSB13" s="87"/>
      <c r="NSC13" s="87"/>
      <c r="NSD13" s="87"/>
      <c r="NSE13" s="87"/>
      <c r="NSF13" s="87"/>
      <c r="NSG13" s="87"/>
      <c r="NSH13" s="87"/>
      <c r="NSI13" s="87"/>
      <c r="NSJ13" s="87"/>
      <c r="NSK13" s="87"/>
      <c r="NSL13" s="87"/>
      <c r="NSM13" s="87"/>
      <c r="NSN13" s="87"/>
      <c r="NSO13" s="87"/>
      <c r="NSP13" s="87"/>
      <c r="NSQ13" s="87"/>
      <c r="NSR13" s="87"/>
      <c r="NSS13" s="87"/>
      <c r="NST13" s="87"/>
      <c r="NSU13" s="87"/>
      <c r="NSV13" s="87"/>
      <c r="NSW13" s="87"/>
      <c r="NSX13" s="87"/>
      <c r="NSY13" s="87"/>
      <c r="NSZ13" s="87"/>
      <c r="NTA13" s="87"/>
      <c r="NTB13" s="87"/>
      <c r="NTC13" s="87"/>
      <c r="NTD13" s="87"/>
      <c r="NTE13" s="87"/>
      <c r="NTF13" s="87"/>
      <c r="NTG13" s="87"/>
      <c r="NTH13" s="87"/>
      <c r="NTI13" s="87"/>
      <c r="NTJ13" s="87"/>
      <c r="NTK13" s="87"/>
      <c r="NTL13" s="87"/>
      <c r="NTM13" s="87"/>
      <c r="NTN13" s="87"/>
      <c r="NTO13" s="87"/>
      <c r="NTP13" s="87"/>
      <c r="NTQ13" s="87"/>
      <c r="NTR13" s="87"/>
      <c r="NTS13" s="87"/>
      <c r="NTT13" s="87"/>
      <c r="NTU13" s="87"/>
      <c r="NTV13" s="87"/>
      <c r="NTW13" s="87"/>
      <c r="NTX13" s="87"/>
      <c r="NTY13" s="87"/>
      <c r="NTZ13" s="87"/>
      <c r="NUA13" s="87"/>
      <c r="NUB13" s="87"/>
      <c r="NUC13" s="87"/>
      <c r="NUD13" s="87"/>
      <c r="NUE13" s="87"/>
      <c r="NUF13" s="87"/>
      <c r="NUG13" s="87"/>
      <c r="NUH13" s="87"/>
      <c r="NUI13" s="87"/>
      <c r="NUJ13" s="87"/>
      <c r="NUK13" s="87"/>
      <c r="NUL13" s="87"/>
      <c r="NUM13" s="87"/>
      <c r="NUN13" s="87"/>
      <c r="NUO13" s="87"/>
      <c r="NUP13" s="87"/>
      <c r="NUQ13" s="87"/>
      <c r="NUR13" s="87"/>
      <c r="NUS13" s="87"/>
      <c r="NUT13" s="87"/>
      <c r="NUU13" s="87"/>
      <c r="NUV13" s="87"/>
      <c r="NUW13" s="87"/>
      <c r="NUX13" s="87"/>
      <c r="NUY13" s="87"/>
      <c r="NUZ13" s="87"/>
      <c r="NVA13" s="87"/>
      <c r="NVB13" s="87"/>
      <c r="NVC13" s="87"/>
      <c r="NVD13" s="87"/>
      <c r="NVE13" s="87"/>
      <c r="NVF13" s="87"/>
      <c r="NVG13" s="87"/>
      <c r="NVH13" s="87"/>
      <c r="NVI13" s="87"/>
      <c r="NVJ13" s="87"/>
      <c r="NVK13" s="87"/>
      <c r="NVL13" s="87"/>
      <c r="NVM13" s="87"/>
      <c r="NVN13" s="87"/>
      <c r="NVO13" s="87"/>
      <c r="NVP13" s="87"/>
      <c r="NVQ13" s="87"/>
      <c r="NVR13" s="87"/>
      <c r="NVS13" s="87"/>
      <c r="NVT13" s="87"/>
      <c r="NVU13" s="87"/>
      <c r="NVV13" s="87"/>
      <c r="NVW13" s="87"/>
      <c r="NVX13" s="87"/>
      <c r="NVY13" s="87"/>
      <c r="NVZ13" s="87"/>
      <c r="NWA13" s="87"/>
      <c r="NWB13" s="87"/>
      <c r="NWC13" s="87"/>
      <c r="NWD13" s="87"/>
      <c r="NWE13" s="87"/>
      <c r="NWF13" s="87"/>
      <c r="NWG13" s="87"/>
      <c r="NWH13" s="87"/>
      <c r="NWI13" s="87"/>
      <c r="NWJ13" s="87"/>
      <c r="NWK13" s="87"/>
      <c r="NWL13" s="87"/>
      <c r="NWM13" s="87"/>
      <c r="NWN13" s="87"/>
      <c r="NWO13" s="87"/>
      <c r="NWP13" s="87"/>
      <c r="NWQ13" s="87"/>
      <c r="NWR13" s="87"/>
      <c r="NWS13" s="87"/>
      <c r="NWT13" s="87"/>
      <c r="NWU13" s="87"/>
      <c r="NWV13" s="87"/>
      <c r="NWW13" s="87"/>
      <c r="NWX13" s="87"/>
      <c r="NWY13" s="87"/>
      <c r="NWZ13" s="87"/>
      <c r="NXA13" s="87"/>
      <c r="NXB13" s="87"/>
      <c r="NXC13" s="87"/>
      <c r="NXD13" s="87"/>
      <c r="NXE13" s="87"/>
      <c r="NXF13" s="87"/>
      <c r="NXG13" s="87"/>
      <c r="NXH13" s="87"/>
      <c r="NXI13" s="87"/>
      <c r="NXJ13" s="87"/>
      <c r="NXK13" s="87"/>
      <c r="NXL13" s="87"/>
      <c r="NXM13" s="87"/>
      <c r="NXN13" s="87"/>
      <c r="NXO13" s="87"/>
      <c r="NXP13" s="87"/>
      <c r="NXQ13" s="87"/>
      <c r="NXR13" s="87"/>
      <c r="NXS13" s="87"/>
      <c r="NXT13" s="87"/>
      <c r="NXU13" s="87"/>
      <c r="NXV13" s="87"/>
      <c r="NXW13" s="87"/>
      <c r="NXX13" s="87"/>
      <c r="NXY13" s="87"/>
      <c r="NXZ13" s="87"/>
      <c r="NYA13" s="87"/>
      <c r="NYB13" s="87"/>
      <c r="NYC13" s="87"/>
      <c r="NYD13" s="87"/>
      <c r="NYE13" s="87"/>
      <c r="NYF13" s="87"/>
      <c r="NYG13" s="87"/>
      <c r="NYH13" s="87"/>
      <c r="NYI13" s="87"/>
      <c r="NYJ13" s="87"/>
      <c r="NYK13" s="87"/>
      <c r="NYL13" s="87"/>
      <c r="NYM13" s="87"/>
      <c r="NYN13" s="87"/>
      <c r="NYO13" s="87"/>
      <c r="NYP13" s="87"/>
      <c r="NYQ13" s="87"/>
      <c r="NYR13" s="87"/>
      <c r="NYS13" s="87"/>
      <c r="NYT13" s="87"/>
      <c r="NYU13" s="87"/>
      <c r="NYV13" s="87"/>
      <c r="NYW13" s="87"/>
      <c r="NYX13" s="87"/>
      <c r="NYY13" s="87"/>
      <c r="NYZ13" s="87"/>
      <c r="NZA13" s="87"/>
      <c r="NZB13" s="87"/>
      <c r="NZC13" s="87"/>
      <c r="NZD13" s="87"/>
      <c r="NZE13" s="87"/>
      <c r="NZF13" s="87"/>
      <c r="NZG13" s="87"/>
      <c r="NZH13" s="87"/>
      <c r="NZI13" s="87"/>
      <c r="NZJ13" s="87"/>
      <c r="NZK13" s="87"/>
      <c r="NZL13" s="87"/>
      <c r="NZM13" s="87"/>
      <c r="NZN13" s="87"/>
      <c r="NZO13" s="87"/>
      <c r="NZP13" s="87"/>
      <c r="NZQ13" s="87"/>
      <c r="NZR13" s="87"/>
      <c r="NZS13" s="87"/>
      <c r="NZT13" s="87"/>
      <c r="NZU13" s="87"/>
      <c r="NZV13" s="87"/>
      <c r="NZW13" s="87"/>
      <c r="NZX13" s="87"/>
      <c r="NZY13" s="87"/>
      <c r="NZZ13" s="87"/>
      <c r="OAA13" s="87"/>
      <c r="OAB13" s="87"/>
      <c r="OAC13" s="87"/>
      <c r="OAD13" s="87"/>
      <c r="OAE13" s="87"/>
      <c r="OAF13" s="87"/>
      <c r="OAG13" s="87"/>
      <c r="OAH13" s="87"/>
      <c r="OAI13" s="87"/>
      <c r="OAJ13" s="87"/>
      <c r="OAK13" s="87"/>
      <c r="OAL13" s="87"/>
      <c r="OAM13" s="87"/>
      <c r="OAN13" s="87"/>
      <c r="OAO13" s="87"/>
      <c r="OAP13" s="87"/>
      <c r="OAQ13" s="87"/>
      <c r="OAR13" s="87"/>
      <c r="OAS13" s="87"/>
      <c r="OAT13" s="87"/>
      <c r="OAU13" s="87"/>
      <c r="OAV13" s="87"/>
      <c r="OAW13" s="87"/>
      <c r="OAX13" s="87"/>
      <c r="OAY13" s="87"/>
      <c r="OAZ13" s="87"/>
      <c r="OBA13" s="87"/>
      <c r="OBB13" s="87"/>
      <c r="OBC13" s="87"/>
      <c r="OBD13" s="87"/>
      <c r="OBE13" s="87"/>
      <c r="OBF13" s="87"/>
      <c r="OBG13" s="87"/>
      <c r="OBH13" s="87"/>
      <c r="OBI13" s="87"/>
      <c r="OBJ13" s="87"/>
      <c r="OBK13" s="87"/>
      <c r="OBL13" s="87"/>
      <c r="OBM13" s="87"/>
      <c r="OBN13" s="87"/>
      <c r="OBO13" s="87"/>
      <c r="OBP13" s="87"/>
      <c r="OBQ13" s="87"/>
      <c r="OBR13" s="87"/>
      <c r="OBS13" s="87"/>
      <c r="OBT13" s="87"/>
      <c r="OBU13" s="87"/>
      <c r="OBV13" s="87"/>
      <c r="OBW13" s="87"/>
      <c r="OBX13" s="87"/>
      <c r="OBY13" s="87"/>
      <c r="OBZ13" s="87"/>
      <c r="OCA13" s="87"/>
      <c r="OCB13" s="87"/>
      <c r="OCC13" s="87"/>
      <c r="OCD13" s="87"/>
      <c r="OCE13" s="87"/>
      <c r="OCF13" s="87"/>
      <c r="OCG13" s="87"/>
      <c r="OCH13" s="87"/>
      <c r="OCI13" s="87"/>
      <c r="OCJ13" s="87"/>
      <c r="OCK13" s="87"/>
      <c r="OCL13" s="87"/>
      <c r="OCM13" s="87"/>
      <c r="OCN13" s="87"/>
      <c r="OCO13" s="87"/>
      <c r="OCP13" s="87"/>
      <c r="OCQ13" s="87"/>
      <c r="OCR13" s="87"/>
      <c r="OCS13" s="87"/>
      <c r="OCT13" s="87"/>
      <c r="OCU13" s="87"/>
      <c r="OCV13" s="87"/>
      <c r="OCW13" s="87"/>
      <c r="OCX13" s="87"/>
      <c r="OCY13" s="87"/>
      <c r="OCZ13" s="87"/>
      <c r="ODA13" s="87"/>
      <c r="ODB13" s="87"/>
      <c r="ODC13" s="87"/>
      <c r="ODD13" s="87"/>
      <c r="ODE13" s="87"/>
      <c r="ODF13" s="87"/>
      <c r="ODG13" s="87"/>
      <c r="ODH13" s="87"/>
      <c r="ODI13" s="87"/>
      <c r="ODJ13" s="87"/>
      <c r="ODK13" s="87"/>
      <c r="ODL13" s="87"/>
      <c r="ODM13" s="87"/>
      <c r="ODN13" s="87"/>
      <c r="ODO13" s="87"/>
      <c r="ODP13" s="87"/>
      <c r="ODQ13" s="87"/>
      <c r="ODR13" s="87"/>
      <c r="ODS13" s="87"/>
      <c r="ODT13" s="87"/>
      <c r="ODU13" s="87"/>
      <c r="ODV13" s="87"/>
      <c r="ODW13" s="87"/>
      <c r="ODX13" s="87"/>
      <c r="ODY13" s="87"/>
      <c r="ODZ13" s="87"/>
      <c r="OEA13" s="87"/>
      <c r="OEB13" s="87"/>
      <c r="OEC13" s="87"/>
      <c r="OED13" s="87"/>
      <c r="OEE13" s="87"/>
      <c r="OEF13" s="87"/>
      <c r="OEG13" s="87"/>
      <c r="OEH13" s="87"/>
      <c r="OEI13" s="87"/>
      <c r="OEJ13" s="87"/>
      <c r="OEK13" s="87"/>
      <c r="OEL13" s="87"/>
      <c r="OEM13" s="87"/>
      <c r="OEN13" s="87"/>
      <c r="OEO13" s="87"/>
      <c r="OEP13" s="87"/>
      <c r="OEQ13" s="87"/>
      <c r="OER13" s="87"/>
      <c r="OES13" s="87"/>
      <c r="OET13" s="87"/>
      <c r="OEU13" s="87"/>
      <c r="OEV13" s="87"/>
      <c r="OEW13" s="87"/>
      <c r="OEX13" s="87"/>
      <c r="OEY13" s="87"/>
      <c r="OEZ13" s="87"/>
      <c r="OFA13" s="87"/>
      <c r="OFB13" s="87"/>
      <c r="OFC13" s="87"/>
      <c r="OFD13" s="87"/>
      <c r="OFE13" s="87"/>
      <c r="OFF13" s="87"/>
      <c r="OFG13" s="87"/>
      <c r="OFH13" s="87"/>
      <c r="OFI13" s="87"/>
      <c r="OFJ13" s="87"/>
      <c r="OFK13" s="87"/>
      <c r="OFL13" s="87"/>
      <c r="OFM13" s="87"/>
      <c r="OFN13" s="87"/>
      <c r="OFO13" s="87"/>
      <c r="OFP13" s="87"/>
      <c r="OFQ13" s="87"/>
      <c r="OFR13" s="87"/>
      <c r="OFS13" s="87"/>
      <c r="OFT13" s="87"/>
      <c r="OFU13" s="87"/>
      <c r="OFV13" s="87"/>
      <c r="OFW13" s="87"/>
      <c r="OFX13" s="87"/>
      <c r="OFY13" s="87"/>
      <c r="OFZ13" s="87"/>
      <c r="OGA13" s="87"/>
      <c r="OGB13" s="87"/>
      <c r="OGC13" s="87"/>
      <c r="OGD13" s="87"/>
      <c r="OGE13" s="87"/>
      <c r="OGF13" s="87"/>
      <c r="OGG13" s="87"/>
      <c r="OGH13" s="87"/>
      <c r="OGI13" s="87"/>
      <c r="OGJ13" s="87"/>
      <c r="OGK13" s="87"/>
      <c r="OGL13" s="87"/>
      <c r="OGM13" s="87"/>
      <c r="OGN13" s="87"/>
      <c r="OGO13" s="87"/>
      <c r="OGP13" s="87"/>
      <c r="OGQ13" s="87"/>
      <c r="OGR13" s="87"/>
      <c r="OGS13" s="87"/>
      <c r="OGT13" s="87"/>
      <c r="OGU13" s="87"/>
      <c r="OGV13" s="87"/>
      <c r="OGW13" s="87"/>
      <c r="OGX13" s="87"/>
      <c r="OGY13" s="87"/>
      <c r="OGZ13" s="87"/>
      <c r="OHA13" s="87"/>
      <c r="OHB13" s="87"/>
      <c r="OHC13" s="87"/>
      <c r="OHD13" s="87"/>
      <c r="OHE13" s="87"/>
      <c r="OHF13" s="87"/>
      <c r="OHG13" s="87"/>
      <c r="OHH13" s="87"/>
      <c r="OHI13" s="87"/>
      <c r="OHJ13" s="87"/>
      <c r="OHK13" s="87"/>
      <c r="OHL13" s="87"/>
      <c r="OHM13" s="87"/>
      <c r="OHN13" s="87"/>
      <c r="OHO13" s="87"/>
      <c r="OHP13" s="87"/>
      <c r="OHQ13" s="87"/>
      <c r="OHR13" s="87"/>
      <c r="OHS13" s="87"/>
      <c r="OHT13" s="87"/>
      <c r="OHU13" s="87"/>
      <c r="OHV13" s="87"/>
      <c r="OHW13" s="87"/>
      <c r="OHX13" s="87"/>
      <c r="OHY13" s="87"/>
      <c r="OHZ13" s="87"/>
      <c r="OIA13" s="87"/>
      <c r="OIB13" s="87"/>
      <c r="OIC13" s="87"/>
      <c r="OID13" s="87"/>
      <c r="OIE13" s="87"/>
      <c r="OIF13" s="87"/>
      <c r="OIG13" s="87"/>
      <c r="OIH13" s="87"/>
      <c r="OII13" s="87"/>
      <c r="OIJ13" s="87"/>
      <c r="OIK13" s="87"/>
      <c r="OIL13" s="87"/>
      <c r="OIM13" s="87"/>
      <c r="OIN13" s="87"/>
      <c r="OIO13" s="87"/>
      <c r="OIP13" s="87"/>
      <c r="OIQ13" s="87"/>
      <c r="OIR13" s="87"/>
      <c r="OIS13" s="87"/>
      <c r="OIT13" s="87"/>
      <c r="OIU13" s="87"/>
      <c r="OIV13" s="87"/>
      <c r="OIW13" s="87"/>
      <c r="OIX13" s="87"/>
      <c r="OIY13" s="87"/>
      <c r="OIZ13" s="87"/>
      <c r="OJA13" s="87"/>
      <c r="OJB13" s="87"/>
      <c r="OJC13" s="87"/>
      <c r="OJD13" s="87"/>
      <c r="OJE13" s="87"/>
      <c r="OJF13" s="87"/>
      <c r="OJG13" s="87"/>
      <c r="OJH13" s="87"/>
      <c r="OJI13" s="87"/>
      <c r="OJJ13" s="87"/>
      <c r="OJK13" s="87"/>
      <c r="OJL13" s="87"/>
      <c r="OJM13" s="87"/>
      <c r="OJN13" s="87"/>
      <c r="OJO13" s="87"/>
      <c r="OJP13" s="87"/>
      <c r="OJQ13" s="87"/>
      <c r="OJR13" s="87"/>
      <c r="OJS13" s="87"/>
      <c r="OJT13" s="87"/>
      <c r="OJU13" s="87"/>
      <c r="OJV13" s="87"/>
      <c r="OJW13" s="87"/>
      <c r="OJX13" s="87"/>
      <c r="OJY13" s="87"/>
      <c r="OJZ13" s="87"/>
      <c r="OKA13" s="87"/>
      <c r="OKB13" s="87"/>
      <c r="OKC13" s="87"/>
      <c r="OKD13" s="87"/>
      <c r="OKE13" s="87"/>
      <c r="OKF13" s="87"/>
      <c r="OKG13" s="87"/>
      <c r="OKH13" s="87"/>
      <c r="OKI13" s="87"/>
      <c r="OKJ13" s="87"/>
      <c r="OKK13" s="87"/>
      <c r="OKL13" s="87"/>
      <c r="OKM13" s="87"/>
      <c r="OKN13" s="87"/>
      <c r="OKO13" s="87"/>
      <c r="OKP13" s="87"/>
      <c r="OKQ13" s="87"/>
      <c r="OKR13" s="87"/>
      <c r="OKS13" s="87"/>
      <c r="OKT13" s="87"/>
      <c r="OKU13" s="87"/>
      <c r="OKV13" s="87"/>
      <c r="OKW13" s="87"/>
      <c r="OKX13" s="87"/>
      <c r="OKY13" s="87"/>
      <c r="OKZ13" s="87"/>
      <c r="OLA13" s="87"/>
      <c r="OLB13" s="87"/>
      <c r="OLC13" s="87"/>
      <c r="OLD13" s="87"/>
      <c r="OLE13" s="87"/>
      <c r="OLF13" s="87"/>
      <c r="OLG13" s="87"/>
      <c r="OLH13" s="87"/>
      <c r="OLI13" s="87"/>
      <c r="OLJ13" s="87"/>
      <c r="OLK13" s="87"/>
      <c r="OLL13" s="87"/>
      <c r="OLM13" s="87"/>
      <c r="OLN13" s="87"/>
      <c r="OLO13" s="87"/>
      <c r="OLP13" s="87"/>
      <c r="OLQ13" s="87"/>
      <c r="OLR13" s="87"/>
      <c r="OLS13" s="87"/>
      <c r="OLT13" s="87"/>
      <c r="OLU13" s="87"/>
      <c r="OLV13" s="87"/>
      <c r="OLW13" s="87"/>
      <c r="OLX13" s="87"/>
      <c r="OLY13" s="87"/>
      <c r="OLZ13" s="87"/>
      <c r="OMA13" s="87"/>
      <c r="OMB13" s="87"/>
      <c r="OMC13" s="87"/>
      <c r="OMD13" s="87"/>
      <c r="OME13" s="87"/>
      <c r="OMF13" s="87"/>
      <c r="OMG13" s="87"/>
      <c r="OMH13" s="87"/>
      <c r="OMI13" s="87"/>
      <c r="OMJ13" s="87"/>
      <c r="OMK13" s="87"/>
      <c r="OML13" s="87"/>
      <c r="OMM13" s="87"/>
      <c r="OMN13" s="87"/>
      <c r="OMO13" s="87"/>
      <c r="OMP13" s="87"/>
      <c r="OMQ13" s="87"/>
      <c r="OMR13" s="87"/>
      <c r="OMS13" s="87"/>
      <c r="OMT13" s="87"/>
      <c r="OMU13" s="87"/>
      <c r="OMV13" s="87"/>
      <c r="OMW13" s="87"/>
      <c r="OMX13" s="87"/>
      <c r="OMY13" s="87"/>
      <c r="OMZ13" s="87"/>
      <c r="ONA13" s="87"/>
      <c r="ONB13" s="87"/>
      <c r="ONC13" s="87"/>
      <c r="OND13" s="87"/>
      <c r="ONE13" s="87"/>
      <c r="ONF13" s="87"/>
      <c r="ONG13" s="87"/>
      <c r="ONH13" s="87"/>
      <c r="ONI13" s="87"/>
      <c r="ONJ13" s="87"/>
      <c r="ONK13" s="87"/>
      <c r="ONL13" s="87"/>
      <c r="ONM13" s="87"/>
      <c r="ONN13" s="87"/>
      <c r="ONO13" s="87"/>
      <c r="ONP13" s="87"/>
      <c r="ONQ13" s="87"/>
      <c r="ONR13" s="87"/>
      <c r="ONS13" s="87"/>
      <c r="ONT13" s="87"/>
      <c r="ONU13" s="87"/>
      <c r="ONV13" s="87"/>
      <c r="ONW13" s="87"/>
      <c r="ONX13" s="87"/>
      <c r="ONY13" s="87"/>
      <c r="ONZ13" s="87"/>
      <c r="OOA13" s="87"/>
      <c r="OOB13" s="87"/>
      <c r="OOC13" s="87"/>
      <c r="OOD13" s="87"/>
      <c r="OOE13" s="87"/>
      <c r="OOF13" s="87"/>
      <c r="OOG13" s="87"/>
      <c r="OOH13" s="87"/>
      <c r="OOI13" s="87"/>
      <c r="OOJ13" s="87"/>
      <c r="OOK13" s="87"/>
      <c r="OOL13" s="87"/>
      <c r="OOM13" s="87"/>
      <c r="OON13" s="87"/>
      <c r="OOO13" s="87"/>
      <c r="OOP13" s="87"/>
      <c r="OOQ13" s="87"/>
      <c r="OOR13" s="87"/>
      <c r="OOS13" s="87"/>
      <c r="OOT13" s="87"/>
      <c r="OOU13" s="87"/>
      <c r="OOV13" s="87"/>
      <c r="OOW13" s="87"/>
      <c r="OOX13" s="87"/>
      <c r="OOY13" s="87"/>
      <c r="OOZ13" s="87"/>
      <c r="OPA13" s="87"/>
      <c r="OPB13" s="87"/>
      <c r="OPC13" s="87"/>
      <c r="OPD13" s="87"/>
      <c r="OPE13" s="87"/>
      <c r="OPF13" s="87"/>
      <c r="OPG13" s="87"/>
      <c r="OPH13" s="87"/>
      <c r="OPI13" s="87"/>
      <c r="OPJ13" s="87"/>
      <c r="OPK13" s="87"/>
      <c r="OPL13" s="87"/>
      <c r="OPM13" s="87"/>
      <c r="OPN13" s="87"/>
      <c r="OPO13" s="87"/>
      <c r="OPP13" s="87"/>
      <c r="OPQ13" s="87"/>
      <c r="OPR13" s="87"/>
      <c r="OPS13" s="87"/>
      <c r="OPT13" s="87"/>
      <c r="OPU13" s="87"/>
      <c r="OPV13" s="87"/>
      <c r="OPW13" s="87"/>
      <c r="OPX13" s="87"/>
      <c r="OPY13" s="87"/>
      <c r="OPZ13" s="87"/>
      <c r="OQA13" s="87"/>
      <c r="OQB13" s="87"/>
      <c r="OQC13" s="87"/>
      <c r="OQD13" s="87"/>
      <c r="OQE13" s="87"/>
      <c r="OQF13" s="87"/>
      <c r="OQG13" s="87"/>
      <c r="OQH13" s="87"/>
      <c r="OQI13" s="87"/>
      <c r="OQJ13" s="87"/>
      <c r="OQK13" s="87"/>
      <c r="OQL13" s="87"/>
      <c r="OQM13" s="87"/>
      <c r="OQN13" s="87"/>
      <c r="OQO13" s="87"/>
      <c r="OQP13" s="87"/>
      <c r="OQQ13" s="87"/>
      <c r="OQR13" s="87"/>
      <c r="OQS13" s="87"/>
      <c r="OQT13" s="87"/>
      <c r="OQU13" s="87"/>
      <c r="OQV13" s="87"/>
      <c r="OQW13" s="87"/>
      <c r="OQX13" s="87"/>
      <c r="OQY13" s="87"/>
      <c r="OQZ13" s="87"/>
      <c r="ORA13" s="87"/>
      <c r="ORB13" s="87"/>
      <c r="ORC13" s="87"/>
      <c r="ORD13" s="87"/>
      <c r="ORE13" s="87"/>
      <c r="ORF13" s="87"/>
      <c r="ORG13" s="87"/>
      <c r="ORH13" s="87"/>
      <c r="ORI13" s="87"/>
      <c r="ORJ13" s="87"/>
      <c r="ORK13" s="87"/>
      <c r="ORL13" s="87"/>
      <c r="ORM13" s="87"/>
      <c r="ORN13" s="87"/>
      <c r="ORO13" s="87"/>
      <c r="ORP13" s="87"/>
      <c r="ORQ13" s="87"/>
      <c r="ORR13" s="87"/>
      <c r="ORS13" s="87"/>
      <c r="ORT13" s="87"/>
      <c r="ORU13" s="87"/>
      <c r="ORV13" s="87"/>
      <c r="ORW13" s="87"/>
      <c r="ORX13" s="87"/>
      <c r="ORY13" s="87"/>
      <c r="ORZ13" s="87"/>
      <c r="OSA13" s="87"/>
      <c r="OSB13" s="87"/>
      <c r="OSC13" s="87"/>
      <c r="OSD13" s="87"/>
      <c r="OSE13" s="87"/>
      <c r="OSF13" s="87"/>
      <c r="OSG13" s="87"/>
      <c r="OSH13" s="87"/>
      <c r="OSI13" s="87"/>
      <c r="OSJ13" s="87"/>
      <c r="OSK13" s="87"/>
      <c r="OSL13" s="87"/>
      <c r="OSM13" s="87"/>
      <c r="OSN13" s="87"/>
      <c r="OSO13" s="87"/>
      <c r="OSP13" s="87"/>
      <c r="OSQ13" s="87"/>
      <c r="OSR13" s="87"/>
      <c r="OSS13" s="87"/>
      <c r="OST13" s="87"/>
      <c r="OSU13" s="87"/>
      <c r="OSV13" s="87"/>
      <c r="OSW13" s="87"/>
      <c r="OSX13" s="87"/>
      <c r="OSY13" s="87"/>
      <c r="OSZ13" s="87"/>
      <c r="OTA13" s="87"/>
      <c r="OTB13" s="87"/>
      <c r="OTC13" s="87"/>
      <c r="OTD13" s="87"/>
      <c r="OTE13" s="87"/>
      <c r="OTF13" s="87"/>
      <c r="OTG13" s="87"/>
      <c r="OTH13" s="87"/>
      <c r="OTI13" s="87"/>
      <c r="OTJ13" s="87"/>
      <c r="OTK13" s="87"/>
      <c r="OTL13" s="87"/>
      <c r="OTM13" s="87"/>
      <c r="OTN13" s="87"/>
      <c r="OTO13" s="87"/>
      <c r="OTP13" s="87"/>
      <c r="OTQ13" s="87"/>
      <c r="OTR13" s="87"/>
      <c r="OTS13" s="87"/>
      <c r="OTT13" s="87"/>
      <c r="OTU13" s="87"/>
      <c r="OTV13" s="87"/>
      <c r="OTW13" s="87"/>
      <c r="OTX13" s="87"/>
      <c r="OTY13" s="87"/>
      <c r="OTZ13" s="87"/>
      <c r="OUA13" s="87"/>
      <c r="OUB13" s="87"/>
      <c r="OUC13" s="87"/>
      <c r="OUD13" s="87"/>
      <c r="OUE13" s="87"/>
      <c r="OUF13" s="87"/>
      <c r="OUG13" s="87"/>
      <c r="OUH13" s="87"/>
      <c r="OUI13" s="87"/>
      <c r="OUJ13" s="87"/>
      <c r="OUK13" s="87"/>
      <c r="OUL13" s="87"/>
      <c r="OUM13" s="87"/>
      <c r="OUN13" s="87"/>
      <c r="OUO13" s="87"/>
      <c r="OUP13" s="87"/>
      <c r="OUQ13" s="87"/>
      <c r="OUR13" s="87"/>
      <c r="OUS13" s="87"/>
      <c r="OUT13" s="87"/>
      <c r="OUU13" s="87"/>
      <c r="OUV13" s="87"/>
      <c r="OUW13" s="87"/>
      <c r="OUX13" s="87"/>
      <c r="OUY13" s="87"/>
      <c r="OUZ13" s="87"/>
      <c r="OVA13" s="87"/>
      <c r="OVB13" s="87"/>
      <c r="OVC13" s="87"/>
      <c r="OVD13" s="87"/>
      <c r="OVE13" s="87"/>
      <c r="OVF13" s="87"/>
      <c r="OVG13" s="87"/>
      <c r="OVH13" s="87"/>
      <c r="OVI13" s="87"/>
      <c r="OVJ13" s="87"/>
      <c r="OVK13" s="87"/>
      <c r="OVL13" s="87"/>
      <c r="OVM13" s="87"/>
      <c r="OVN13" s="87"/>
      <c r="OVO13" s="87"/>
      <c r="OVP13" s="87"/>
      <c r="OVQ13" s="87"/>
      <c r="OVR13" s="87"/>
      <c r="OVS13" s="87"/>
      <c r="OVT13" s="87"/>
      <c r="OVU13" s="87"/>
      <c r="OVV13" s="87"/>
      <c r="OVW13" s="87"/>
      <c r="OVX13" s="87"/>
      <c r="OVY13" s="87"/>
      <c r="OVZ13" s="87"/>
      <c r="OWA13" s="87"/>
      <c r="OWB13" s="87"/>
      <c r="OWC13" s="87"/>
      <c r="OWD13" s="87"/>
      <c r="OWE13" s="87"/>
      <c r="OWF13" s="87"/>
      <c r="OWG13" s="87"/>
      <c r="OWH13" s="87"/>
      <c r="OWI13" s="87"/>
      <c r="OWJ13" s="87"/>
      <c r="OWK13" s="87"/>
      <c r="OWL13" s="87"/>
      <c r="OWM13" s="87"/>
      <c r="OWN13" s="87"/>
      <c r="OWO13" s="87"/>
      <c r="OWP13" s="87"/>
      <c r="OWQ13" s="87"/>
      <c r="OWR13" s="87"/>
      <c r="OWS13" s="87"/>
      <c r="OWT13" s="87"/>
      <c r="OWU13" s="87"/>
      <c r="OWV13" s="87"/>
      <c r="OWW13" s="87"/>
      <c r="OWX13" s="87"/>
      <c r="OWY13" s="87"/>
      <c r="OWZ13" s="87"/>
      <c r="OXA13" s="87"/>
      <c r="OXB13" s="87"/>
      <c r="OXC13" s="87"/>
      <c r="OXD13" s="87"/>
      <c r="OXE13" s="87"/>
      <c r="OXF13" s="87"/>
      <c r="OXG13" s="87"/>
      <c r="OXH13" s="87"/>
      <c r="OXI13" s="87"/>
      <c r="OXJ13" s="87"/>
      <c r="OXK13" s="87"/>
      <c r="OXL13" s="87"/>
      <c r="OXM13" s="87"/>
      <c r="OXN13" s="87"/>
      <c r="OXO13" s="87"/>
      <c r="OXP13" s="87"/>
      <c r="OXQ13" s="87"/>
      <c r="OXR13" s="87"/>
      <c r="OXS13" s="87"/>
      <c r="OXT13" s="87"/>
      <c r="OXU13" s="87"/>
      <c r="OXV13" s="87"/>
      <c r="OXW13" s="87"/>
      <c r="OXX13" s="87"/>
      <c r="OXY13" s="87"/>
      <c r="OXZ13" s="87"/>
      <c r="OYA13" s="87"/>
      <c r="OYB13" s="87"/>
      <c r="OYC13" s="87"/>
      <c r="OYD13" s="87"/>
      <c r="OYE13" s="87"/>
      <c r="OYF13" s="87"/>
      <c r="OYG13" s="87"/>
      <c r="OYH13" s="87"/>
      <c r="OYI13" s="87"/>
      <c r="OYJ13" s="87"/>
      <c r="OYK13" s="87"/>
      <c r="OYL13" s="87"/>
      <c r="OYM13" s="87"/>
      <c r="OYN13" s="87"/>
      <c r="OYO13" s="87"/>
      <c r="OYP13" s="87"/>
      <c r="OYQ13" s="87"/>
      <c r="OYR13" s="87"/>
      <c r="OYS13" s="87"/>
      <c r="OYT13" s="87"/>
      <c r="OYU13" s="87"/>
      <c r="OYV13" s="87"/>
      <c r="OYW13" s="87"/>
      <c r="OYX13" s="87"/>
      <c r="OYY13" s="87"/>
      <c r="OYZ13" s="87"/>
      <c r="OZA13" s="87"/>
      <c r="OZB13" s="87"/>
      <c r="OZC13" s="87"/>
      <c r="OZD13" s="87"/>
      <c r="OZE13" s="87"/>
      <c r="OZF13" s="87"/>
      <c r="OZG13" s="87"/>
      <c r="OZH13" s="87"/>
      <c r="OZI13" s="87"/>
      <c r="OZJ13" s="87"/>
      <c r="OZK13" s="87"/>
      <c r="OZL13" s="87"/>
      <c r="OZM13" s="87"/>
      <c r="OZN13" s="87"/>
      <c r="OZO13" s="87"/>
      <c r="OZP13" s="87"/>
      <c r="OZQ13" s="87"/>
      <c r="OZR13" s="87"/>
      <c r="OZS13" s="87"/>
      <c r="OZT13" s="87"/>
      <c r="OZU13" s="87"/>
      <c r="OZV13" s="87"/>
      <c r="OZW13" s="87"/>
      <c r="OZX13" s="87"/>
      <c r="OZY13" s="87"/>
      <c r="OZZ13" s="87"/>
      <c r="PAA13" s="87"/>
      <c r="PAB13" s="87"/>
      <c r="PAC13" s="87"/>
      <c r="PAD13" s="87"/>
      <c r="PAE13" s="87"/>
      <c r="PAF13" s="87"/>
      <c r="PAG13" s="87"/>
      <c r="PAH13" s="87"/>
      <c r="PAI13" s="87"/>
      <c r="PAJ13" s="87"/>
      <c r="PAK13" s="87"/>
      <c r="PAL13" s="87"/>
      <c r="PAM13" s="87"/>
      <c r="PAN13" s="87"/>
      <c r="PAO13" s="87"/>
      <c r="PAP13" s="87"/>
      <c r="PAQ13" s="87"/>
      <c r="PAR13" s="87"/>
      <c r="PAS13" s="87"/>
      <c r="PAT13" s="87"/>
      <c r="PAU13" s="87"/>
      <c r="PAV13" s="87"/>
      <c r="PAW13" s="87"/>
      <c r="PAX13" s="87"/>
      <c r="PAY13" s="87"/>
      <c r="PAZ13" s="87"/>
      <c r="PBA13" s="87"/>
      <c r="PBB13" s="87"/>
      <c r="PBC13" s="87"/>
      <c r="PBD13" s="87"/>
      <c r="PBE13" s="87"/>
      <c r="PBF13" s="87"/>
      <c r="PBG13" s="87"/>
      <c r="PBH13" s="87"/>
      <c r="PBI13" s="87"/>
      <c r="PBJ13" s="87"/>
      <c r="PBK13" s="87"/>
      <c r="PBL13" s="87"/>
      <c r="PBM13" s="87"/>
      <c r="PBN13" s="87"/>
      <c r="PBO13" s="87"/>
      <c r="PBP13" s="87"/>
      <c r="PBQ13" s="87"/>
      <c r="PBR13" s="87"/>
      <c r="PBS13" s="87"/>
      <c r="PBT13" s="87"/>
      <c r="PBU13" s="87"/>
      <c r="PBV13" s="87"/>
      <c r="PBW13" s="87"/>
      <c r="PBX13" s="87"/>
      <c r="PBY13" s="87"/>
      <c r="PBZ13" s="87"/>
      <c r="PCA13" s="87"/>
      <c r="PCB13" s="87"/>
      <c r="PCC13" s="87"/>
      <c r="PCD13" s="87"/>
      <c r="PCE13" s="87"/>
      <c r="PCF13" s="87"/>
      <c r="PCG13" s="87"/>
      <c r="PCH13" s="87"/>
      <c r="PCI13" s="87"/>
      <c r="PCJ13" s="87"/>
      <c r="PCK13" s="87"/>
      <c r="PCL13" s="87"/>
      <c r="PCM13" s="87"/>
      <c r="PCN13" s="87"/>
      <c r="PCO13" s="87"/>
      <c r="PCP13" s="87"/>
      <c r="PCQ13" s="87"/>
      <c r="PCR13" s="87"/>
      <c r="PCS13" s="87"/>
      <c r="PCT13" s="87"/>
      <c r="PCU13" s="87"/>
      <c r="PCV13" s="87"/>
      <c r="PCW13" s="87"/>
      <c r="PCX13" s="87"/>
      <c r="PCY13" s="87"/>
      <c r="PCZ13" s="87"/>
      <c r="PDA13" s="87"/>
      <c r="PDB13" s="87"/>
      <c r="PDC13" s="87"/>
      <c r="PDD13" s="87"/>
      <c r="PDE13" s="87"/>
      <c r="PDF13" s="87"/>
      <c r="PDG13" s="87"/>
      <c r="PDH13" s="87"/>
      <c r="PDI13" s="87"/>
      <c r="PDJ13" s="87"/>
      <c r="PDK13" s="87"/>
      <c r="PDL13" s="87"/>
      <c r="PDM13" s="87"/>
      <c r="PDN13" s="87"/>
      <c r="PDO13" s="87"/>
      <c r="PDP13" s="87"/>
      <c r="PDQ13" s="87"/>
      <c r="PDR13" s="87"/>
      <c r="PDS13" s="87"/>
      <c r="PDT13" s="87"/>
      <c r="PDU13" s="87"/>
      <c r="PDV13" s="87"/>
      <c r="PDW13" s="87"/>
      <c r="PDX13" s="87"/>
      <c r="PDY13" s="87"/>
      <c r="PDZ13" s="87"/>
      <c r="PEA13" s="87"/>
      <c r="PEB13" s="87"/>
      <c r="PEC13" s="87"/>
      <c r="PED13" s="87"/>
      <c r="PEE13" s="87"/>
      <c r="PEF13" s="87"/>
      <c r="PEG13" s="87"/>
      <c r="PEH13" s="87"/>
      <c r="PEI13" s="87"/>
      <c r="PEJ13" s="87"/>
      <c r="PEK13" s="87"/>
      <c r="PEL13" s="87"/>
      <c r="PEM13" s="87"/>
      <c r="PEN13" s="87"/>
      <c r="PEO13" s="87"/>
      <c r="PEP13" s="87"/>
      <c r="PEQ13" s="87"/>
      <c r="PER13" s="87"/>
      <c r="PES13" s="87"/>
      <c r="PET13" s="87"/>
      <c r="PEU13" s="87"/>
      <c r="PEV13" s="87"/>
      <c r="PEW13" s="87"/>
      <c r="PEX13" s="87"/>
      <c r="PEY13" s="87"/>
      <c r="PEZ13" s="87"/>
      <c r="PFA13" s="87"/>
      <c r="PFB13" s="87"/>
      <c r="PFC13" s="87"/>
      <c r="PFD13" s="87"/>
      <c r="PFE13" s="87"/>
      <c r="PFF13" s="87"/>
      <c r="PFG13" s="87"/>
      <c r="PFH13" s="87"/>
      <c r="PFI13" s="87"/>
      <c r="PFJ13" s="87"/>
      <c r="PFK13" s="87"/>
      <c r="PFL13" s="87"/>
      <c r="PFM13" s="87"/>
      <c r="PFN13" s="87"/>
      <c r="PFO13" s="87"/>
      <c r="PFP13" s="87"/>
      <c r="PFQ13" s="87"/>
      <c r="PFR13" s="87"/>
      <c r="PFS13" s="87"/>
      <c r="PFT13" s="87"/>
      <c r="PFU13" s="87"/>
      <c r="PFV13" s="87"/>
      <c r="PFW13" s="87"/>
      <c r="PFX13" s="87"/>
      <c r="PFY13" s="87"/>
      <c r="PFZ13" s="87"/>
      <c r="PGA13" s="87"/>
      <c r="PGB13" s="87"/>
      <c r="PGC13" s="87"/>
      <c r="PGD13" s="87"/>
      <c r="PGE13" s="87"/>
      <c r="PGF13" s="87"/>
      <c r="PGG13" s="87"/>
      <c r="PGH13" s="87"/>
      <c r="PGI13" s="87"/>
      <c r="PGJ13" s="87"/>
      <c r="PGK13" s="87"/>
      <c r="PGL13" s="87"/>
      <c r="PGM13" s="87"/>
      <c r="PGN13" s="87"/>
      <c r="PGO13" s="87"/>
      <c r="PGP13" s="87"/>
      <c r="PGQ13" s="87"/>
      <c r="PGR13" s="87"/>
      <c r="PGS13" s="87"/>
      <c r="PGT13" s="87"/>
      <c r="PGU13" s="87"/>
      <c r="PGV13" s="87"/>
      <c r="PGW13" s="87"/>
      <c r="PGX13" s="87"/>
      <c r="PGY13" s="87"/>
      <c r="PGZ13" s="87"/>
      <c r="PHA13" s="87"/>
      <c r="PHB13" s="87"/>
      <c r="PHC13" s="87"/>
      <c r="PHD13" s="87"/>
      <c r="PHE13" s="87"/>
      <c r="PHF13" s="87"/>
      <c r="PHG13" s="87"/>
      <c r="PHH13" s="87"/>
      <c r="PHI13" s="87"/>
      <c r="PHJ13" s="87"/>
      <c r="PHK13" s="87"/>
      <c r="PHL13" s="87"/>
      <c r="PHM13" s="87"/>
      <c r="PHN13" s="87"/>
      <c r="PHO13" s="87"/>
      <c r="PHP13" s="87"/>
      <c r="PHQ13" s="87"/>
      <c r="PHR13" s="87"/>
      <c r="PHS13" s="87"/>
      <c r="PHT13" s="87"/>
      <c r="PHU13" s="87"/>
      <c r="PHV13" s="87"/>
      <c r="PHW13" s="87"/>
      <c r="PHX13" s="87"/>
      <c r="PHY13" s="87"/>
      <c r="PHZ13" s="87"/>
      <c r="PIA13" s="87"/>
      <c r="PIB13" s="87"/>
      <c r="PIC13" s="87"/>
      <c r="PID13" s="87"/>
      <c r="PIE13" s="87"/>
      <c r="PIF13" s="87"/>
      <c r="PIG13" s="87"/>
      <c r="PIH13" s="87"/>
      <c r="PII13" s="87"/>
      <c r="PIJ13" s="87"/>
      <c r="PIK13" s="87"/>
      <c r="PIL13" s="87"/>
      <c r="PIM13" s="87"/>
      <c r="PIN13" s="87"/>
      <c r="PIO13" s="87"/>
      <c r="PIP13" s="87"/>
      <c r="PIQ13" s="87"/>
      <c r="PIR13" s="87"/>
      <c r="PIS13" s="87"/>
      <c r="PIT13" s="87"/>
      <c r="PIU13" s="87"/>
      <c r="PIV13" s="87"/>
      <c r="PIW13" s="87"/>
      <c r="PIX13" s="87"/>
      <c r="PIY13" s="87"/>
      <c r="PIZ13" s="87"/>
      <c r="PJA13" s="87"/>
      <c r="PJB13" s="87"/>
      <c r="PJC13" s="87"/>
      <c r="PJD13" s="87"/>
      <c r="PJE13" s="87"/>
      <c r="PJF13" s="87"/>
      <c r="PJG13" s="87"/>
      <c r="PJH13" s="87"/>
      <c r="PJI13" s="87"/>
      <c r="PJJ13" s="87"/>
      <c r="PJK13" s="87"/>
      <c r="PJL13" s="87"/>
      <c r="PJM13" s="87"/>
      <c r="PJN13" s="87"/>
      <c r="PJO13" s="87"/>
      <c r="PJP13" s="87"/>
      <c r="PJQ13" s="87"/>
      <c r="PJR13" s="87"/>
      <c r="PJS13" s="87"/>
      <c r="PJT13" s="87"/>
      <c r="PJU13" s="87"/>
      <c r="PJV13" s="87"/>
      <c r="PJW13" s="87"/>
      <c r="PJX13" s="87"/>
      <c r="PJY13" s="87"/>
      <c r="PJZ13" s="87"/>
      <c r="PKA13" s="87"/>
      <c r="PKB13" s="87"/>
      <c r="PKC13" s="87"/>
      <c r="PKD13" s="87"/>
      <c r="PKE13" s="87"/>
      <c r="PKF13" s="87"/>
      <c r="PKG13" s="87"/>
      <c r="PKH13" s="87"/>
      <c r="PKI13" s="87"/>
      <c r="PKJ13" s="87"/>
      <c r="PKK13" s="87"/>
      <c r="PKL13" s="87"/>
      <c r="PKM13" s="87"/>
      <c r="PKN13" s="87"/>
      <c r="PKO13" s="87"/>
      <c r="PKP13" s="87"/>
      <c r="PKQ13" s="87"/>
      <c r="PKR13" s="87"/>
      <c r="PKS13" s="87"/>
      <c r="PKT13" s="87"/>
      <c r="PKU13" s="87"/>
      <c r="PKV13" s="87"/>
      <c r="PKW13" s="87"/>
      <c r="PKX13" s="87"/>
      <c r="PKY13" s="87"/>
      <c r="PKZ13" s="87"/>
      <c r="PLA13" s="87"/>
      <c r="PLB13" s="87"/>
      <c r="PLC13" s="87"/>
      <c r="PLD13" s="87"/>
      <c r="PLE13" s="87"/>
      <c r="PLF13" s="87"/>
      <c r="PLG13" s="87"/>
      <c r="PLH13" s="87"/>
      <c r="PLI13" s="87"/>
      <c r="PLJ13" s="87"/>
      <c r="PLK13" s="87"/>
      <c r="PLL13" s="87"/>
      <c r="PLM13" s="87"/>
      <c r="PLN13" s="87"/>
      <c r="PLO13" s="87"/>
      <c r="PLP13" s="87"/>
      <c r="PLQ13" s="87"/>
      <c r="PLR13" s="87"/>
      <c r="PLS13" s="87"/>
      <c r="PLT13" s="87"/>
      <c r="PLU13" s="87"/>
      <c r="PLV13" s="87"/>
      <c r="PLW13" s="87"/>
      <c r="PLX13" s="87"/>
      <c r="PLY13" s="87"/>
      <c r="PLZ13" s="87"/>
      <c r="PMA13" s="87"/>
      <c r="PMB13" s="87"/>
      <c r="PMC13" s="87"/>
      <c r="PMD13" s="87"/>
      <c r="PME13" s="87"/>
      <c r="PMF13" s="87"/>
      <c r="PMG13" s="87"/>
      <c r="PMH13" s="87"/>
      <c r="PMI13" s="87"/>
      <c r="PMJ13" s="87"/>
      <c r="PMK13" s="87"/>
      <c r="PML13" s="87"/>
      <c r="PMM13" s="87"/>
      <c r="PMN13" s="87"/>
      <c r="PMO13" s="87"/>
      <c r="PMP13" s="87"/>
      <c r="PMQ13" s="87"/>
      <c r="PMR13" s="87"/>
      <c r="PMS13" s="87"/>
      <c r="PMT13" s="87"/>
      <c r="PMU13" s="87"/>
      <c r="PMV13" s="87"/>
      <c r="PMW13" s="87"/>
      <c r="PMX13" s="87"/>
      <c r="PMY13" s="87"/>
      <c r="PMZ13" s="87"/>
      <c r="PNA13" s="87"/>
      <c r="PNB13" s="87"/>
      <c r="PNC13" s="87"/>
      <c r="PND13" s="87"/>
      <c r="PNE13" s="87"/>
      <c r="PNF13" s="87"/>
      <c r="PNG13" s="87"/>
      <c r="PNH13" s="87"/>
      <c r="PNI13" s="87"/>
      <c r="PNJ13" s="87"/>
      <c r="PNK13" s="87"/>
      <c r="PNL13" s="87"/>
      <c r="PNM13" s="87"/>
      <c r="PNN13" s="87"/>
      <c r="PNO13" s="87"/>
      <c r="PNP13" s="87"/>
      <c r="PNQ13" s="87"/>
      <c r="PNR13" s="87"/>
      <c r="PNS13" s="87"/>
      <c r="PNT13" s="87"/>
      <c r="PNU13" s="87"/>
      <c r="PNV13" s="87"/>
      <c r="PNW13" s="87"/>
      <c r="PNX13" s="87"/>
      <c r="PNY13" s="87"/>
      <c r="PNZ13" s="87"/>
      <c r="POA13" s="87"/>
      <c r="POB13" s="87"/>
      <c r="POC13" s="87"/>
      <c r="POD13" s="87"/>
      <c r="POE13" s="87"/>
      <c r="POF13" s="87"/>
      <c r="POG13" s="87"/>
      <c r="POH13" s="87"/>
      <c r="POI13" s="87"/>
      <c r="POJ13" s="87"/>
      <c r="POK13" s="87"/>
      <c r="POL13" s="87"/>
      <c r="POM13" s="87"/>
      <c r="PON13" s="87"/>
      <c r="POO13" s="87"/>
      <c r="POP13" s="87"/>
      <c r="POQ13" s="87"/>
      <c r="POR13" s="87"/>
      <c r="POS13" s="87"/>
      <c r="POT13" s="87"/>
      <c r="POU13" s="87"/>
      <c r="POV13" s="87"/>
      <c r="POW13" s="87"/>
      <c r="POX13" s="87"/>
      <c r="POY13" s="87"/>
      <c r="POZ13" s="87"/>
      <c r="PPA13" s="87"/>
      <c r="PPB13" s="87"/>
      <c r="PPC13" s="87"/>
      <c r="PPD13" s="87"/>
      <c r="PPE13" s="87"/>
      <c r="PPF13" s="87"/>
      <c r="PPG13" s="87"/>
      <c r="PPH13" s="87"/>
      <c r="PPI13" s="87"/>
      <c r="PPJ13" s="87"/>
      <c r="PPK13" s="87"/>
      <c r="PPL13" s="87"/>
      <c r="PPM13" s="87"/>
      <c r="PPN13" s="87"/>
      <c r="PPO13" s="87"/>
      <c r="PPP13" s="87"/>
      <c r="PPQ13" s="87"/>
      <c r="PPR13" s="87"/>
      <c r="PPS13" s="87"/>
      <c r="PPT13" s="87"/>
      <c r="PPU13" s="87"/>
      <c r="PPV13" s="87"/>
      <c r="PPW13" s="87"/>
      <c r="PPX13" s="87"/>
      <c r="PPY13" s="87"/>
      <c r="PPZ13" s="87"/>
      <c r="PQA13" s="87"/>
      <c r="PQB13" s="87"/>
      <c r="PQC13" s="87"/>
      <c r="PQD13" s="87"/>
      <c r="PQE13" s="87"/>
      <c r="PQF13" s="87"/>
      <c r="PQG13" s="87"/>
      <c r="PQH13" s="87"/>
      <c r="PQI13" s="87"/>
      <c r="PQJ13" s="87"/>
      <c r="PQK13" s="87"/>
      <c r="PQL13" s="87"/>
      <c r="PQM13" s="87"/>
      <c r="PQN13" s="87"/>
      <c r="PQO13" s="87"/>
      <c r="PQP13" s="87"/>
      <c r="PQQ13" s="87"/>
      <c r="PQR13" s="87"/>
      <c r="PQS13" s="87"/>
      <c r="PQT13" s="87"/>
      <c r="PQU13" s="87"/>
      <c r="PQV13" s="87"/>
      <c r="PQW13" s="87"/>
      <c r="PQX13" s="87"/>
      <c r="PQY13" s="87"/>
      <c r="PQZ13" s="87"/>
      <c r="PRA13" s="87"/>
      <c r="PRB13" s="87"/>
      <c r="PRC13" s="87"/>
      <c r="PRD13" s="87"/>
      <c r="PRE13" s="87"/>
      <c r="PRF13" s="87"/>
      <c r="PRG13" s="87"/>
      <c r="PRH13" s="87"/>
      <c r="PRI13" s="87"/>
      <c r="PRJ13" s="87"/>
      <c r="PRK13" s="87"/>
      <c r="PRL13" s="87"/>
      <c r="PRM13" s="87"/>
      <c r="PRN13" s="87"/>
      <c r="PRO13" s="87"/>
      <c r="PRP13" s="87"/>
      <c r="PRQ13" s="87"/>
      <c r="PRR13" s="87"/>
      <c r="PRS13" s="87"/>
      <c r="PRT13" s="87"/>
      <c r="PRU13" s="87"/>
      <c r="PRV13" s="87"/>
      <c r="PRW13" s="87"/>
      <c r="PRX13" s="87"/>
      <c r="PRY13" s="87"/>
      <c r="PRZ13" s="87"/>
      <c r="PSA13" s="87"/>
      <c r="PSB13" s="87"/>
      <c r="PSC13" s="87"/>
      <c r="PSD13" s="87"/>
      <c r="PSE13" s="87"/>
      <c r="PSF13" s="87"/>
      <c r="PSG13" s="87"/>
      <c r="PSH13" s="87"/>
      <c r="PSI13" s="87"/>
      <c r="PSJ13" s="87"/>
      <c r="PSK13" s="87"/>
      <c r="PSL13" s="87"/>
      <c r="PSM13" s="87"/>
      <c r="PSN13" s="87"/>
      <c r="PSO13" s="87"/>
      <c r="PSP13" s="87"/>
      <c r="PSQ13" s="87"/>
      <c r="PSR13" s="87"/>
      <c r="PSS13" s="87"/>
      <c r="PST13" s="87"/>
      <c r="PSU13" s="87"/>
      <c r="PSV13" s="87"/>
      <c r="PSW13" s="87"/>
      <c r="PSX13" s="87"/>
      <c r="PSY13" s="87"/>
      <c r="PSZ13" s="87"/>
      <c r="PTA13" s="87"/>
      <c r="PTB13" s="87"/>
      <c r="PTC13" s="87"/>
      <c r="PTD13" s="87"/>
      <c r="PTE13" s="87"/>
      <c r="PTF13" s="87"/>
      <c r="PTG13" s="87"/>
      <c r="PTH13" s="87"/>
      <c r="PTI13" s="87"/>
      <c r="PTJ13" s="87"/>
      <c r="PTK13" s="87"/>
      <c r="PTL13" s="87"/>
      <c r="PTM13" s="87"/>
      <c r="PTN13" s="87"/>
      <c r="PTO13" s="87"/>
      <c r="PTP13" s="87"/>
      <c r="PTQ13" s="87"/>
      <c r="PTR13" s="87"/>
      <c r="PTS13" s="87"/>
      <c r="PTT13" s="87"/>
      <c r="PTU13" s="87"/>
      <c r="PTV13" s="87"/>
      <c r="PTW13" s="87"/>
      <c r="PTX13" s="87"/>
      <c r="PTY13" s="87"/>
      <c r="PTZ13" s="87"/>
      <c r="PUA13" s="87"/>
      <c r="PUB13" s="87"/>
      <c r="PUC13" s="87"/>
      <c r="PUD13" s="87"/>
      <c r="PUE13" s="87"/>
      <c r="PUF13" s="87"/>
      <c r="PUG13" s="87"/>
      <c r="PUH13" s="87"/>
      <c r="PUI13" s="87"/>
      <c r="PUJ13" s="87"/>
      <c r="PUK13" s="87"/>
      <c r="PUL13" s="87"/>
      <c r="PUM13" s="87"/>
      <c r="PUN13" s="87"/>
      <c r="PUO13" s="87"/>
      <c r="PUP13" s="87"/>
      <c r="PUQ13" s="87"/>
      <c r="PUR13" s="87"/>
      <c r="PUS13" s="87"/>
      <c r="PUT13" s="87"/>
      <c r="PUU13" s="87"/>
      <c r="PUV13" s="87"/>
      <c r="PUW13" s="87"/>
      <c r="PUX13" s="87"/>
      <c r="PUY13" s="87"/>
      <c r="PUZ13" s="87"/>
      <c r="PVA13" s="87"/>
      <c r="PVB13" s="87"/>
      <c r="PVC13" s="87"/>
      <c r="PVD13" s="87"/>
      <c r="PVE13" s="87"/>
      <c r="PVF13" s="87"/>
      <c r="PVG13" s="87"/>
      <c r="PVH13" s="87"/>
      <c r="PVI13" s="87"/>
      <c r="PVJ13" s="87"/>
      <c r="PVK13" s="87"/>
      <c r="PVL13" s="87"/>
      <c r="PVM13" s="87"/>
      <c r="PVN13" s="87"/>
      <c r="PVO13" s="87"/>
      <c r="PVP13" s="87"/>
      <c r="PVQ13" s="87"/>
      <c r="PVR13" s="87"/>
      <c r="PVS13" s="87"/>
      <c r="PVT13" s="87"/>
      <c r="PVU13" s="87"/>
      <c r="PVV13" s="87"/>
      <c r="PVW13" s="87"/>
      <c r="PVX13" s="87"/>
      <c r="PVY13" s="87"/>
      <c r="PVZ13" s="87"/>
      <c r="PWA13" s="87"/>
      <c r="PWB13" s="87"/>
      <c r="PWC13" s="87"/>
      <c r="PWD13" s="87"/>
      <c r="PWE13" s="87"/>
      <c r="PWF13" s="87"/>
      <c r="PWG13" s="87"/>
      <c r="PWH13" s="87"/>
      <c r="PWI13" s="87"/>
      <c r="PWJ13" s="87"/>
      <c r="PWK13" s="87"/>
      <c r="PWL13" s="87"/>
      <c r="PWM13" s="87"/>
      <c r="PWN13" s="87"/>
      <c r="PWO13" s="87"/>
      <c r="PWP13" s="87"/>
      <c r="PWQ13" s="87"/>
      <c r="PWR13" s="87"/>
      <c r="PWS13" s="87"/>
      <c r="PWT13" s="87"/>
      <c r="PWU13" s="87"/>
      <c r="PWV13" s="87"/>
      <c r="PWW13" s="87"/>
      <c r="PWX13" s="87"/>
      <c r="PWY13" s="87"/>
      <c r="PWZ13" s="87"/>
      <c r="PXA13" s="87"/>
      <c r="PXB13" s="87"/>
      <c r="PXC13" s="87"/>
      <c r="PXD13" s="87"/>
      <c r="PXE13" s="87"/>
      <c r="PXF13" s="87"/>
      <c r="PXG13" s="87"/>
      <c r="PXH13" s="87"/>
      <c r="PXI13" s="87"/>
      <c r="PXJ13" s="87"/>
      <c r="PXK13" s="87"/>
      <c r="PXL13" s="87"/>
      <c r="PXM13" s="87"/>
      <c r="PXN13" s="87"/>
      <c r="PXO13" s="87"/>
      <c r="PXP13" s="87"/>
      <c r="PXQ13" s="87"/>
      <c r="PXR13" s="87"/>
      <c r="PXS13" s="87"/>
      <c r="PXT13" s="87"/>
      <c r="PXU13" s="87"/>
      <c r="PXV13" s="87"/>
      <c r="PXW13" s="87"/>
      <c r="PXX13" s="87"/>
      <c r="PXY13" s="87"/>
      <c r="PXZ13" s="87"/>
      <c r="PYA13" s="87"/>
      <c r="PYB13" s="87"/>
      <c r="PYC13" s="87"/>
      <c r="PYD13" s="87"/>
      <c r="PYE13" s="87"/>
      <c r="PYF13" s="87"/>
      <c r="PYG13" s="87"/>
      <c r="PYH13" s="87"/>
      <c r="PYI13" s="87"/>
      <c r="PYJ13" s="87"/>
      <c r="PYK13" s="87"/>
      <c r="PYL13" s="87"/>
      <c r="PYM13" s="87"/>
      <c r="PYN13" s="87"/>
      <c r="PYO13" s="87"/>
      <c r="PYP13" s="87"/>
      <c r="PYQ13" s="87"/>
      <c r="PYR13" s="87"/>
      <c r="PYS13" s="87"/>
      <c r="PYT13" s="87"/>
      <c r="PYU13" s="87"/>
      <c r="PYV13" s="87"/>
      <c r="PYW13" s="87"/>
      <c r="PYX13" s="87"/>
      <c r="PYY13" s="87"/>
      <c r="PYZ13" s="87"/>
      <c r="PZA13" s="87"/>
      <c r="PZB13" s="87"/>
      <c r="PZC13" s="87"/>
      <c r="PZD13" s="87"/>
      <c r="PZE13" s="87"/>
      <c r="PZF13" s="87"/>
      <c r="PZG13" s="87"/>
      <c r="PZH13" s="87"/>
      <c r="PZI13" s="87"/>
      <c r="PZJ13" s="87"/>
      <c r="PZK13" s="87"/>
      <c r="PZL13" s="87"/>
      <c r="PZM13" s="87"/>
      <c r="PZN13" s="87"/>
      <c r="PZO13" s="87"/>
      <c r="PZP13" s="87"/>
      <c r="PZQ13" s="87"/>
      <c r="PZR13" s="87"/>
      <c r="PZS13" s="87"/>
      <c r="PZT13" s="87"/>
      <c r="PZU13" s="87"/>
      <c r="PZV13" s="87"/>
      <c r="PZW13" s="87"/>
      <c r="PZX13" s="87"/>
      <c r="PZY13" s="87"/>
      <c r="PZZ13" s="87"/>
      <c r="QAA13" s="87"/>
      <c r="QAB13" s="87"/>
      <c r="QAC13" s="87"/>
      <c r="QAD13" s="87"/>
      <c r="QAE13" s="87"/>
      <c r="QAF13" s="87"/>
      <c r="QAG13" s="87"/>
      <c r="QAH13" s="87"/>
      <c r="QAI13" s="87"/>
      <c r="QAJ13" s="87"/>
      <c r="QAK13" s="87"/>
      <c r="QAL13" s="87"/>
      <c r="QAM13" s="87"/>
      <c r="QAN13" s="87"/>
      <c r="QAO13" s="87"/>
      <c r="QAP13" s="87"/>
      <c r="QAQ13" s="87"/>
      <c r="QAR13" s="87"/>
      <c r="QAS13" s="87"/>
      <c r="QAT13" s="87"/>
      <c r="QAU13" s="87"/>
      <c r="QAV13" s="87"/>
      <c r="QAW13" s="87"/>
      <c r="QAX13" s="87"/>
      <c r="QAY13" s="87"/>
      <c r="QAZ13" s="87"/>
      <c r="QBA13" s="87"/>
      <c r="QBB13" s="87"/>
      <c r="QBC13" s="87"/>
      <c r="QBD13" s="87"/>
      <c r="QBE13" s="87"/>
      <c r="QBF13" s="87"/>
      <c r="QBG13" s="87"/>
      <c r="QBH13" s="87"/>
      <c r="QBI13" s="87"/>
      <c r="QBJ13" s="87"/>
      <c r="QBK13" s="87"/>
      <c r="QBL13" s="87"/>
      <c r="QBM13" s="87"/>
      <c r="QBN13" s="87"/>
      <c r="QBO13" s="87"/>
      <c r="QBP13" s="87"/>
      <c r="QBQ13" s="87"/>
      <c r="QBR13" s="87"/>
      <c r="QBS13" s="87"/>
      <c r="QBT13" s="87"/>
      <c r="QBU13" s="87"/>
      <c r="QBV13" s="87"/>
      <c r="QBW13" s="87"/>
      <c r="QBX13" s="87"/>
      <c r="QBY13" s="87"/>
      <c r="QBZ13" s="87"/>
      <c r="QCA13" s="87"/>
      <c r="QCB13" s="87"/>
      <c r="QCC13" s="87"/>
      <c r="QCD13" s="87"/>
      <c r="QCE13" s="87"/>
      <c r="QCF13" s="87"/>
      <c r="QCG13" s="87"/>
      <c r="QCH13" s="87"/>
      <c r="QCI13" s="87"/>
      <c r="QCJ13" s="87"/>
      <c r="QCK13" s="87"/>
      <c r="QCL13" s="87"/>
      <c r="QCM13" s="87"/>
      <c r="QCN13" s="87"/>
      <c r="QCO13" s="87"/>
      <c r="QCP13" s="87"/>
      <c r="QCQ13" s="87"/>
      <c r="QCR13" s="87"/>
      <c r="QCS13" s="87"/>
      <c r="QCT13" s="87"/>
      <c r="QCU13" s="87"/>
      <c r="QCV13" s="87"/>
      <c r="QCW13" s="87"/>
      <c r="QCX13" s="87"/>
      <c r="QCY13" s="87"/>
      <c r="QCZ13" s="87"/>
      <c r="QDA13" s="87"/>
      <c r="QDB13" s="87"/>
      <c r="QDC13" s="87"/>
      <c r="QDD13" s="87"/>
      <c r="QDE13" s="87"/>
      <c r="QDF13" s="87"/>
      <c r="QDG13" s="87"/>
      <c r="QDH13" s="87"/>
      <c r="QDI13" s="87"/>
      <c r="QDJ13" s="87"/>
      <c r="QDK13" s="87"/>
      <c r="QDL13" s="87"/>
      <c r="QDM13" s="87"/>
      <c r="QDN13" s="87"/>
      <c r="QDO13" s="87"/>
      <c r="QDP13" s="87"/>
      <c r="QDQ13" s="87"/>
      <c r="QDR13" s="87"/>
      <c r="QDS13" s="87"/>
      <c r="QDT13" s="87"/>
      <c r="QDU13" s="87"/>
      <c r="QDV13" s="87"/>
      <c r="QDW13" s="87"/>
      <c r="QDX13" s="87"/>
      <c r="QDY13" s="87"/>
      <c r="QDZ13" s="87"/>
      <c r="QEA13" s="87"/>
      <c r="QEB13" s="87"/>
      <c r="QEC13" s="87"/>
      <c r="QED13" s="87"/>
      <c r="QEE13" s="87"/>
      <c r="QEF13" s="87"/>
      <c r="QEG13" s="87"/>
      <c r="QEH13" s="87"/>
      <c r="QEI13" s="87"/>
      <c r="QEJ13" s="87"/>
      <c r="QEK13" s="87"/>
      <c r="QEL13" s="87"/>
      <c r="QEM13" s="87"/>
      <c r="QEN13" s="87"/>
      <c r="QEO13" s="87"/>
      <c r="QEP13" s="87"/>
      <c r="QEQ13" s="87"/>
      <c r="QER13" s="87"/>
      <c r="QES13" s="87"/>
      <c r="QET13" s="87"/>
      <c r="QEU13" s="87"/>
      <c r="QEV13" s="87"/>
      <c r="QEW13" s="87"/>
      <c r="QEX13" s="87"/>
      <c r="QEY13" s="87"/>
      <c r="QEZ13" s="87"/>
      <c r="QFA13" s="87"/>
      <c r="QFB13" s="87"/>
      <c r="QFC13" s="87"/>
      <c r="QFD13" s="87"/>
      <c r="QFE13" s="87"/>
      <c r="QFF13" s="87"/>
      <c r="QFG13" s="87"/>
      <c r="QFH13" s="87"/>
      <c r="QFI13" s="87"/>
      <c r="QFJ13" s="87"/>
      <c r="QFK13" s="87"/>
      <c r="QFL13" s="87"/>
      <c r="QFM13" s="87"/>
      <c r="QFN13" s="87"/>
      <c r="QFO13" s="87"/>
      <c r="QFP13" s="87"/>
      <c r="QFQ13" s="87"/>
      <c r="QFR13" s="87"/>
      <c r="QFS13" s="87"/>
      <c r="QFT13" s="87"/>
      <c r="QFU13" s="87"/>
      <c r="QFV13" s="87"/>
      <c r="QFW13" s="87"/>
      <c r="QFX13" s="87"/>
      <c r="QFY13" s="87"/>
      <c r="QFZ13" s="87"/>
      <c r="QGA13" s="87"/>
      <c r="QGB13" s="87"/>
      <c r="QGC13" s="87"/>
      <c r="QGD13" s="87"/>
      <c r="QGE13" s="87"/>
      <c r="QGF13" s="87"/>
      <c r="QGG13" s="87"/>
      <c r="QGH13" s="87"/>
      <c r="QGI13" s="87"/>
      <c r="QGJ13" s="87"/>
      <c r="QGK13" s="87"/>
      <c r="QGL13" s="87"/>
      <c r="QGM13" s="87"/>
      <c r="QGN13" s="87"/>
      <c r="QGO13" s="87"/>
      <c r="QGP13" s="87"/>
      <c r="QGQ13" s="87"/>
      <c r="QGR13" s="87"/>
      <c r="QGS13" s="87"/>
      <c r="QGT13" s="87"/>
      <c r="QGU13" s="87"/>
      <c r="QGV13" s="87"/>
      <c r="QGW13" s="87"/>
      <c r="QGX13" s="87"/>
      <c r="QGY13" s="87"/>
      <c r="QGZ13" s="87"/>
      <c r="QHA13" s="87"/>
      <c r="QHB13" s="87"/>
      <c r="QHC13" s="87"/>
      <c r="QHD13" s="87"/>
      <c r="QHE13" s="87"/>
      <c r="QHF13" s="87"/>
      <c r="QHG13" s="87"/>
      <c r="QHH13" s="87"/>
      <c r="QHI13" s="87"/>
      <c r="QHJ13" s="87"/>
      <c r="QHK13" s="87"/>
      <c r="QHL13" s="87"/>
      <c r="QHM13" s="87"/>
      <c r="QHN13" s="87"/>
      <c r="QHO13" s="87"/>
      <c r="QHP13" s="87"/>
      <c r="QHQ13" s="87"/>
      <c r="QHR13" s="87"/>
      <c r="QHS13" s="87"/>
      <c r="QHT13" s="87"/>
      <c r="QHU13" s="87"/>
      <c r="QHV13" s="87"/>
      <c r="QHW13" s="87"/>
      <c r="QHX13" s="87"/>
      <c r="QHY13" s="87"/>
      <c r="QHZ13" s="87"/>
      <c r="QIA13" s="87"/>
      <c r="QIB13" s="87"/>
      <c r="QIC13" s="87"/>
      <c r="QID13" s="87"/>
      <c r="QIE13" s="87"/>
      <c r="QIF13" s="87"/>
      <c r="QIG13" s="87"/>
      <c r="QIH13" s="87"/>
      <c r="QII13" s="87"/>
      <c r="QIJ13" s="87"/>
      <c r="QIK13" s="87"/>
      <c r="QIL13" s="87"/>
      <c r="QIM13" s="87"/>
      <c r="QIN13" s="87"/>
      <c r="QIO13" s="87"/>
      <c r="QIP13" s="87"/>
      <c r="QIQ13" s="87"/>
      <c r="QIR13" s="87"/>
      <c r="QIS13" s="87"/>
      <c r="QIT13" s="87"/>
      <c r="QIU13" s="87"/>
      <c r="QIV13" s="87"/>
      <c r="QIW13" s="87"/>
      <c r="QIX13" s="87"/>
      <c r="QIY13" s="87"/>
      <c r="QIZ13" s="87"/>
      <c r="QJA13" s="87"/>
      <c r="QJB13" s="87"/>
      <c r="QJC13" s="87"/>
      <c r="QJD13" s="87"/>
      <c r="QJE13" s="87"/>
      <c r="QJF13" s="87"/>
      <c r="QJG13" s="87"/>
      <c r="QJH13" s="87"/>
      <c r="QJI13" s="87"/>
      <c r="QJJ13" s="87"/>
      <c r="QJK13" s="87"/>
      <c r="QJL13" s="87"/>
      <c r="QJM13" s="87"/>
      <c r="QJN13" s="87"/>
      <c r="QJO13" s="87"/>
      <c r="QJP13" s="87"/>
      <c r="QJQ13" s="87"/>
      <c r="QJR13" s="87"/>
      <c r="QJS13" s="87"/>
      <c r="QJT13" s="87"/>
      <c r="QJU13" s="87"/>
      <c r="QJV13" s="87"/>
      <c r="QJW13" s="87"/>
      <c r="QJX13" s="87"/>
      <c r="QJY13" s="87"/>
      <c r="QJZ13" s="87"/>
      <c r="QKA13" s="87"/>
      <c r="QKB13" s="87"/>
      <c r="QKC13" s="87"/>
      <c r="QKD13" s="87"/>
      <c r="QKE13" s="87"/>
      <c r="QKF13" s="87"/>
      <c r="QKG13" s="87"/>
      <c r="QKH13" s="87"/>
      <c r="QKI13" s="87"/>
      <c r="QKJ13" s="87"/>
      <c r="QKK13" s="87"/>
      <c r="QKL13" s="87"/>
      <c r="QKM13" s="87"/>
      <c r="QKN13" s="87"/>
      <c r="QKO13" s="87"/>
      <c r="QKP13" s="87"/>
      <c r="QKQ13" s="87"/>
      <c r="QKR13" s="87"/>
      <c r="QKS13" s="87"/>
      <c r="QKT13" s="87"/>
      <c r="QKU13" s="87"/>
      <c r="QKV13" s="87"/>
      <c r="QKW13" s="87"/>
      <c r="QKX13" s="87"/>
      <c r="QKY13" s="87"/>
      <c r="QKZ13" s="87"/>
      <c r="QLA13" s="87"/>
      <c r="QLB13" s="87"/>
      <c r="QLC13" s="87"/>
      <c r="QLD13" s="87"/>
      <c r="QLE13" s="87"/>
      <c r="QLF13" s="87"/>
      <c r="QLG13" s="87"/>
      <c r="QLH13" s="87"/>
      <c r="QLI13" s="87"/>
      <c r="QLJ13" s="87"/>
      <c r="QLK13" s="87"/>
      <c r="QLL13" s="87"/>
      <c r="QLM13" s="87"/>
      <c r="QLN13" s="87"/>
      <c r="QLO13" s="87"/>
      <c r="QLP13" s="87"/>
      <c r="QLQ13" s="87"/>
      <c r="QLR13" s="87"/>
      <c r="QLS13" s="87"/>
      <c r="QLT13" s="87"/>
      <c r="QLU13" s="87"/>
      <c r="QLV13" s="87"/>
      <c r="QLW13" s="87"/>
      <c r="QLX13" s="87"/>
      <c r="QLY13" s="87"/>
      <c r="QLZ13" s="87"/>
      <c r="QMA13" s="87"/>
      <c r="QMB13" s="87"/>
      <c r="QMC13" s="87"/>
      <c r="QMD13" s="87"/>
      <c r="QME13" s="87"/>
      <c r="QMF13" s="87"/>
      <c r="QMG13" s="87"/>
      <c r="QMH13" s="87"/>
      <c r="QMI13" s="87"/>
      <c r="QMJ13" s="87"/>
      <c r="QMK13" s="87"/>
      <c r="QML13" s="87"/>
      <c r="QMM13" s="87"/>
      <c r="QMN13" s="87"/>
      <c r="QMO13" s="87"/>
      <c r="QMP13" s="87"/>
      <c r="QMQ13" s="87"/>
      <c r="QMR13" s="87"/>
      <c r="QMS13" s="87"/>
      <c r="QMT13" s="87"/>
      <c r="QMU13" s="87"/>
      <c r="QMV13" s="87"/>
      <c r="QMW13" s="87"/>
      <c r="QMX13" s="87"/>
      <c r="QMY13" s="87"/>
      <c r="QMZ13" s="87"/>
      <c r="QNA13" s="87"/>
      <c r="QNB13" s="87"/>
      <c r="QNC13" s="87"/>
      <c r="QND13" s="87"/>
      <c r="QNE13" s="87"/>
      <c r="QNF13" s="87"/>
      <c r="QNG13" s="87"/>
      <c r="QNH13" s="87"/>
      <c r="QNI13" s="87"/>
      <c r="QNJ13" s="87"/>
      <c r="QNK13" s="87"/>
      <c r="QNL13" s="87"/>
      <c r="QNM13" s="87"/>
      <c r="QNN13" s="87"/>
      <c r="QNO13" s="87"/>
      <c r="QNP13" s="87"/>
      <c r="QNQ13" s="87"/>
      <c r="QNR13" s="87"/>
      <c r="QNS13" s="87"/>
      <c r="QNT13" s="87"/>
      <c r="QNU13" s="87"/>
      <c r="QNV13" s="87"/>
      <c r="QNW13" s="87"/>
      <c r="QNX13" s="87"/>
      <c r="QNY13" s="87"/>
      <c r="QNZ13" s="87"/>
      <c r="QOA13" s="87"/>
      <c r="QOB13" s="87"/>
      <c r="QOC13" s="87"/>
      <c r="QOD13" s="87"/>
      <c r="QOE13" s="87"/>
      <c r="QOF13" s="87"/>
      <c r="QOG13" s="87"/>
      <c r="QOH13" s="87"/>
      <c r="QOI13" s="87"/>
      <c r="QOJ13" s="87"/>
      <c r="QOK13" s="87"/>
      <c r="QOL13" s="87"/>
      <c r="QOM13" s="87"/>
      <c r="QON13" s="87"/>
      <c r="QOO13" s="87"/>
      <c r="QOP13" s="87"/>
      <c r="QOQ13" s="87"/>
      <c r="QOR13" s="87"/>
      <c r="QOS13" s="87"/>
      <c r="QOT13" s="87"/>
      <c r="QOU13" s="87"/>
      <c r="QOV13" s="87"/>
      <c r="QOW13" s="87"/>
      <c r="QOX13" s="87"/>
      <c r="QOY13" s="87"/>
      <c r="QOZ13" s="87"/>
      <c r="QPA13" s="87"/>
      <c r="QPB13" s="87"/>
      <c r="QPC13" s="87"/>
      <c r="QPD13" s="87"/>
      <c r="QPE13" s="87"/>
      <c r="QPF13" s="87"/>
      <c r="QPG13" s="87"/>
      <c r="QPH13" s="87"/>
      <c r="QPI13" s="87"/>
      <c r="QPJ13" s="87"/>
      <c r="QPK13" s="87"/>
      <c r="QPL13" s="87"/>
      <c r="QPM13" s="87"/>
      <c r="QPN13" s="87"/>
      <c r="QPO13" s="87"/>
      <c r="QPP13" s="87"/>
      <c r="QPQ13" s="87"/>
      <c r="QPR13" s="87"/>
      <c r="QPS13" s="87"/>
      <c r="QPT13" s="87"/>
      <c r="QPU13" s="87"/>
      <c r="QPV13" s="87"/>
      <c r="QPW13" s="87"/>
      <c r="QPX13" s="87"/>
      <c r="QPY13" s="87"/>
      <c r="QPZ13" s="87"/>
      <c r="QQA13" s="87"/>
      <c r="QQB13" s="87"/>
      <c r="QQC13" s="87"/>
      <c r="QQD13" s="87"/>
      <c r="QQE13" s="87"/>
      <c r="QQF13" s="87"/>
      <c r="QQG13" s="87"/>
      <c r="QQH13" s="87"/>
      <c r="QQI13" s="87"/>
      <c r="QQJ13" s="87"/>
      <c r="QQK13" s="87"/>
      <c r="QQL13" s="87"/>
      <c r="QQM13" s="87"/>
      <c r="QQN13" s="87"/>
      <c r="QQO13" s="87"/>
      <c r="QQP13" s="87"/>
      <c r="QQQ13" s="87"/>
      <c r="QQR13" s="87"/>
      <c r="QQS13" s="87"/>
      <c r="QQT13" s="87"/>
      <c r="QQU13" s="87"/>
      <c r="QQV13" s="87"/>
      <c r="QQW13" s="87"/>
      <c r="QQX13" s="87"/>
      <c r="QQY13" s="87"/>
      <c r="QQZ13" s="87"/>
      <c r="QRA13" s="87"/>
      <c r="QRB13" s="87"/>
      <c r="QRC13" s="87"/>
      <c r="QRD13" s="87"/>
      <c r="QRE13" s="87"/>
      <c r="QRF13" s="87"/>
      <c r="QRG13" s="87"/>
      <c r="QRH13" s="87"/>
      <c r="QRI13" s="87"/>
      <c r="QRJ13" s="87"/>
      <c r="QRK13" s="87"/>
      <c r="QRL13" s="87"/>
      <c r="QRM13" s="87"/>
      <c r="QRN13" s="87"/>
      <c r="QRO13" s="87"/>
      <c r="QRP13" s="87"/>
      <c r="QRQ13" s="87"/>
      <c r="QRR13" s="87"/>
      <c r="QRS13" s="87"/>
      <c r="QRT13" s="87"/>
      <c r="QRU13" s="87"/>
      <c r="QRV13" s="87"/>
      <c r="QRW13" s="87"/>
      <c r="QRX13" s="87"/>
      <c r="QRY13" s="87"/>
      <c r="QRZ13" s="87"/>
      <c r="QSA13" s="87"/>
      <c r="QSB13" s="87"/>
      <c r="QSC13" s="87"/>
      <c r="QSD13" s="87"/>
      <c r="QSE13" s="87"/>
      <c r="QSF13" s="87"/>
      <c r="QSG13" s="87"/>
      <c r="QSH13" s="87"/>
      <c r="QSI13" s="87"/>
      <c r="QSJ13" s="87"/>
      <c r="QSK13" s="87"/>
      <c r="QSL13" s="87"/>
      <c r="QSM13" s="87"/>
      <c r="QSN13" s="87"/>
      <c r="QSO13" s="87"/>
      <c r="QSP13" s="87"/>
      <c r="QSQ13" s="87"/>
      <c r="QSR13" s="87"/>
      <c r="QSS13" s="87"/>
      <c r="QST13" s="87"/>
      <c r="QSU13" s="87"/>
      <c r="QSV13" s="87"/>
      <c r="QSW13" s="87"/>
      <c r="QSX13" s="87"/>
      <c r="QSY13" s="87"/>
      <c r="QSZ13" s="87"/>
      <c r="QTA13" s="87"/>
      <c r="QTB13" s="87"/>
      <c r="QTC13" s="87"/>
      <c r="QTD13" s="87"/>
      <c r="QTE13" s="87"/>
      <c r="QTF13" s="87"/>
      <c r="QTG13" s="87"/>
      <c r="QTH13" s="87"/>
      <c r="QTI13" s="87"/>
      <c r="QTJ13" s="87"/>
      <c r="QTK13" s="87"/>
      <c r="QTL13" s="87"/>
      <c r="QTM13" s="87"/>
      <c r="QTN13" s="87"/>
      <c r="QTO13" s="87"/>
      <c r="QTP13" s="87"/>
      <c r="QTQ13" s="87"/>
      <c r="QTR13" s="87"/>
      <c r="QTS13" s="87"/>
      <c r="QTT13" s="87"/>
      <c r="QTU13" s="87"/>
      <c r="QTV13" s="87"/>
      <c r="QTW13" s="87"/>
      <c r="QTX13" s="87"/>
      <c r="QTY13" s="87"/>
      <c r="QTZ13" s="87"/>
      <c r="QUA13" s="87"/>
      <c r="QUB13" s="87"/>
      <c r="QUC13" s="87"/>
      <c r="QUD13" s="87"/>
      <c r="QUE13" s="87"/>
      <c r="QUF13" s="87"/>
      <c r="QUG13" s="87"/>
      <c r="QUH13" s="87"/>
      <c r="QUI13" s="87"/>
      <c r="QUJ13" s="87"/>
      <c r="QUK13" s="87"/>
      <c r="QUL13" s="87"/>
      <c r="QUM13" s="87"/>
      <c r="QUN13" s="87"/>
      <c r="QUO13" s="87"/>
      <c r="QUP13" s="87"/>
      <c r="QUQ13" s="87"/>
      <c r="QUR13" s="87"/>
      <c r="QUS13" s="87"/>
      <c r="QUT13" s="87"/>
      <c r="QUU13" s="87"/>
      <c r="QUV13" s="87"/>
      <c r="QUW13" s="87"/>
      <c r="QUX13" s="87"/>
      <c r="QUY13" s="87"/>
      <c r="QUZ13" s="87"/>
      <c r="QVA13" s="87"/>
      <c r="QVB13" s="87"/>
      <c r="QVC13" s="87"/>
      <c r="QVD13" s="87"/>
      <c r="QVE13" s="87"/>
      <c r="QVF13" s="87"/>
      <c r="QVG13" s="87"/>
      <c r="QVH13" s="87"/>
      <c r="QVI13" s="87"/>
      <c r="QVJ13" s="87"/>
      <c r="QVK13" s="87"/>
      <c r="QVL13" s="87"/>
      <c r="QVM13" s="87"/>
      <c r="QVN13" s="87"/>
      <c r="QVO13" s="87"/>
      <c r="QVP13" s="87"/>
      <c r="QVQ13" s="87"/>
      <c r="QVR13" s="87"/>
      <c r="QVS13" s="87"/>
      <c r="QVT13" s="87"/>
      <c r="QVU13" s="87"/>
      <c r="QVV13" s="87"/>
      <c r="QVW13" s="87"/>
      <c r="QVX13" s="87"/>
      <c r="QVY13" s="87"/>
      <c r="QVZ13" s="87"/>
      <c r="QWA13" s="87"/>
      <c r="QWB13" s="87"/>
      <c r="QWC13" s="87"/>
      <c r="QWD13" s="87"/>
      <c r="QWE13" s="87"/>
      <c r="QWF13" s="87"/>
      <c r="QWG13" s="87"/>
      <c r="QWH13" s="87"/>
      <c r="QWI13" s="87"/>
      <c r="QWJ13" s="87"/>
      <c r="QWK13" s="87"/>
      <c r="QWL13" s="87"/>
      <c r="QWM13" s="87"/>
      <c r="QWN13" s="87"/>
      <c r="QWO13" s="87"/>
      <c r="QWP13" s="87"/>
      <c r="QWQ13" s="87"/>
      <c r="QWR13" s="87"/>
      <c r="QWS13" s="87"/>
      <c r="QWT13" s="87"/>
      <c r="QWU13" s="87"/>
      <c r="QWV13" s="87"/>
      <c r="QWW13" s="87"/>
      <c r="QWX13" s="87"/>
      <c r="QWY13" s="87"/>
      <c r="QWZ13" s="87"/>
      <c r="QXA13" s="87"/>
      <c r="QXB13" s="87"/>
      <c r="QXC13" s="87"/>
      <c r="QXD13" s="87"/>
      <c r="QXE13" s="87"/>
      <c r="QXF13" s="87"/>
      <c r="QXG13" s="87"/>
      <c r="QXH13" s="87"/>
      <c r="QXI13" s="87"/>
      <c r="QXJ13" s="87"/>
      <c r="QXK13" s="87"/>
      <c r="QXL13" s="87"/>
      <c r="QXM13" s="87"/>
      <c r="QXN13" s="87"/>
      <c r="QXO13" s="87"/>
      <c r="QXP13" s="87"/>
      <c r="QXQ13" s="87"/>
      <c r="QXR13" s="87"/>
      <c r="QXS13" s="87"/>
      <c r="QXT13" s="87"/>
      <c r="QXU13" s="87"/>
      <c r="QXV13" s="87"/>
      <c r="QXW13" s="87"/>
      <c r="QXX13" s="87"/>
      <c r="QXY13" s="87"/>
      <c r="QXZ13" s="87"/>
      <c r="QYA13" s="87"/>
      <c r="QYB13" s="87"/>
      <c r="QYC13" s="87"/>
      <c r="QYD13" s="87"/>
      <c r="QYE13" s="87"/>
      <c r="QYF13" s="87"/>
      <c r="QYG13" s="87"/>
      <c r="QYH13" s="87"/>
      <c r="QYI13" s="87"/>
      <c r="QYJ13" s="87"/>
      <c r="QYK13" s="87"/>
      <c r="QYL13" s="87"/>
      <c r="QYM13" s="87"/>
      <c r="QYN13" s="87"/>
      <c r="QYO13" s="87"/>
      <c r="QYP13" s="87"/>
      <c r="QYQ13" s="87"/>
      <c r="QYR13" s="87"/>
      <c r="QYS13" s="87"/>
      <c r="QYT13" s="87"/>
      <c r="QYU13" s="87"/>
      <c r="QYV13" s="87"/>
      <c r="QYW13" s="87"/>
      <c r="QYX13" s="87"/>
      <c r="QYY13" s="87"/>
      <c r="QYZ13" s="87"/>
      <c r="QZA13" s="87"/>
      <c r="QZB13" s="87"/>
      <c r="QZC13" s="87"/>
      <c r="QZD13" s="87"/>
      <c r="QZE13" s="87"/>
      <c r="QZF13" s="87"/>
      <c r="QZG13" s="87"/>
      <c r="QZH13" s="87"/>
      <c r="QZI13" s="87"/>
      <c r="QZJ13" s="87"/>
      <c r="QZK13" s="87"/>
      <c r="QZL13" s="87"/>
      <c r="QZM13" s="87"/>
      <c r="QZN13" s="87"/>
      <c r="QZO13" s="87"/>
      <c r="QZP13" s="87"/>
      <c r="QZQ13" s="87"/>
      <c r="QZR13" s="87"/>
      <c r="QZS13" s="87"/>
      <c r="QZT13" s="87"/>
      <c r="QZU13" s="87"/>
      <c r="QZV13" s="87"/>
      <c r="QZW13" s="87"/>
      <c r="QZX13" s="87"/>
      <c r="QZY13" s="87"/>
      <c r="QZZ13" s="87"/>
      <c r="RAA13" s="87"/>
      <c r="RAB13" s="87"/>
      <c r="RAC13" s="87"/>
      <c r="RAD13" s="87"/>
      <c r="RAE13" s="87"/>
      <c r="RAF13" s="87"/>
      <c r="RAG13" s="87"/>
      <c r="RAH13" s="87"/>
      <c r="RAI13" s="87"/>
      <c r="RAJ13" s="87"/>
      <c r="RAK13" s="87"/>
      <c r="RAL13" s="87"/>
      <c r="RAM13" s="87"/>
      <c r="RAN13" s="87"/>
      <c r="RAO13" s="87"/>
      <c r="RAP13" s="87"/>
      <c r="RAQ13" s="87"/>
      <c r="RAR13" s="87"/>
      <c r="RAS13" s="87"/>
      <c r="RAT13" s="87"/>
      <c r="RAU13" s="87"/>
      <c r="RAV13" s="87"/>
      <c r="RAW13" s="87"/>
      <c r="RAX13" s="87"/>
      <c r="RAY13" s="87"/>
      <c r="RAZ13" s="87"/>
      <c r="RBA13" s="87"/>
      <c r="RBB13" s="87"/>
      <c r="RBC13" s="87"/>
      <c r="RBD13" s="87"/>
      <c r="RBE13" s="87"/>
      <c r="RBF13" s="87"/>
      <c r="RBG13" s="87"/>
      <c r="RBH13" s="87"/>
      <c r="RBI13" s="87"/>
      <c r="RBJ13" s="87"/>
      <c r="RBK13" s="87"/>
      <c r="RBL13" s="87"/>
      <c r="RBM13" s="87"/>
      <c r="RBN13" s="87"/>
      <c r="RBO13" s="87"/>
      <c r="RBP13" s="87"/>
      <c r="RBQ13" s="87"/>
      <c r="RBR13" s="87"/>
      <c r="RBS13" s="87"/>
      <c r="RBT13" s="87"/>
      <c r="RBU13" s="87"/>
      <c r="RBV13" s="87"/>
      <c r="RBW13" s="87"/>
      <c r="RBX13" s="87"/>
      <c r="RBY13" s="87"/>
      <c r="RBZ13" s="87"/>
      <c r="RCA13" s="87"/>
      <c r="RCB13" s="87"/>
      <c r="RCC13" s="87"/>
      <c r="RCD13" s="87"/>
      <c r="RCE13" s="87"/>
      <c r="RCF13" s="87"/>
      <c r="RCG13" s="87"/>
      <c r="RCH13" s="87"/>
      <c r="RCI13" s="87"/>
      <c r="RCJ13" s="87"/>
      <c r="RCK13" s="87"/>
      <c r="RCL13" s="87"/>
      <c r="RCM13" s="87"/>
      <c r="RCN13" s="87"/>
      <c r="RCO13" s="87"/>
      <c r="RCP13" s="87"/>
      <c r="RCQ13" s="87"/>
      <c r="RCR13" s="87"/>
      <c r="RCS13" s="87"/>
      <c r="RCT13" s="87"/>
      <c r="RCU13" s="87"/>
      <c r="RCV13" s="87"/>
      <c r="RCW13" s="87"/>
      <c r="RCX13" s="87"/>
      <c r="RCY13" s="87"/>
      <c r="RCZ13" s="87"/>
      <c r="RDA13" s="87"/>
      <c r="RDB13" s="87"/>
      <c r="RDC13" s="87"/>
      <c r="RDD13" s="87"/>
      <c r="RDE13" s="87"/>
      <c r="RDF13" s="87"/>
      <c r="RDG13" s="87"/>
      <c r="RDH13" s="87"/>
      <c r="RDI13" s="87"/>
      <c r="RDJ13" s="87"/>
      <c r="RDK13" s="87"/>
      <c r="RDL13" s="87"/>
      <c r="RDM13" s="87"/>
      <c r="RDN13" s="87"/>
      <c r="RDO13" s="87"/>
      <c r="RDP13" s="87"/>
      <c r="RDQ13" s="87"/>
      <c r="RDR13" s="87"/>
      <c r="RDS13" s="87"/>
      <c r="RDT13" s="87"/>
      <c r="RDU13" s="87"/>
      <c r="RDV13" s="87"/>
      <c r="RDW13" s="87"/>
      <c r="RDX13" s="87"/>
      <c r="RDY13" s="87"/>
      <c r="RDZ13" s="87"/>
      <c r="REA13" s="87"/>
      <c r="REB13" s="87"/>
      <c r="REC13" s="87"/>
      <c r="RED13" s="87"/>
      <c r="REE13" s="87"/>
      <c r="REF13" s="87"/>
      <c r="REG13" s="87"/>
      <c r="REH13" s="87"/>
      <c r="REI13" s="87"/>
      <c r="REJ13" s="87"/>
      <c r="REK13" s="87"/>
      <c r="REL13" s="87"/>
      <c r="REM13" s="87"/>
      <c r="REN13" s="87"/>
      <c r="REO13" s="87"/>
      <c r="REP13" s="87"/>
      <c r="REQ13" s="87"/>
      <c r="RER13" s="87"/>
      <c r="RES13" s="87"/>
      <c r="RET13" s="87"/>
      <c r="REU13" s="87"/>
      <c r="REV13" s="87"/>
      <c r="REW13" s="87"/>
      <c r="REX13" s="87"/>
      <c r="REY13" s="87"/>
      <c r="REZ13" s="87"/>
      <c r="RFA13" s="87"/>
      <c r="RFB13" s="87"/>
      <c r="RFC13" s="87"/>
      <c r="RFD13" s="87"/>
      <c r="RFE13" s="87"/>
      <c r="RFF13" s="87"/>
      <c r="RFG13" s="87"/>
      <c r="RFH13" s="87"/>
      <c r="RFI13" s="87"/>
      <c r="RFJ13" s="87"/>
      <c r="RFK13" s="87"/>
      <c r="RFL13" s="87"/>
      <c r="RFM13" s="87"/>
      <c r="RFN13" s="87"/>
      <c r="RFO13" s="87"/>
      <c r="RFP13" s="87"/>
      <c r="RFQ13" s="87"/>
      <c r="RFR13" s="87"/>
      <c r="RFS13" s="87"/>
      <c r="RFT13" s="87"/>
      <c r="RFU13" s="87"/>
      <c r="RFV13" s="87"/>
      <c r="RFW13" s="87"/>
      <c r="RFX13" s="87"/>
      <c r="RFY13" s="87"/>
      <c r="RFZ13" s="87"/>
      <c r="RGA13" s="87"/>
      <c r="RGB13" s="87"/>
      <c r="RGC13" s="87"/>
      <c r="RGD13" s="87"/>
      <c r="RGE13" s="87"/>
      <c r="RGF13" s="87"/>
      <c r="RGG13" s="87"/>
      <c r="RGH13" s="87"/>
      <c r="RGI13" s="87"/>
      <c r="RGJ13" s="87"/>
      <c r="RGK13" s="87"/>
      <c r="RGL13" s="87"/>
      <c r="RGM13" s="87"/>
      <c r="RGN13" s="87"/>
      <c r="RGO13" s="87"/>
      <c r="RGP13" s="87"/>
      <c r="RGQ13" s="87"/>
      <c r="RGR13" s="87"/>
      <c r="RGS13" s="87"/>
      <c r="RGT13" s="87"/>
      <c r="RGU13" s="87"/>
      <c r="RGV13" s="87"/>
      <c r="RGW13" s="87"/>
      <c r="RGX13" s="87"/>
      <c r="RGY13" s="87"/>
      <c r="RGZ13" s="87"/>
      <c r="RHA13" s="87"/>
      <c r="RHB13" s="87"/>
      <c r="RHC13" s="87"/>
      <c r="RHD13" s="87"/>
      <c r="RHE13" s="87"/>
      <c r="RHF13" s="87"/>
      <c r="RHG13" s="87"/>
      <c r="RHH13" s="87"/>
      <c r="RHI13" s="87"/>
      <c r="RHJ13" s="87"/>
      <c r="RHK13" s="87"/>
      <c r="RHL13" s="87"/>
      <c r="RHM13" s="87"/>
      <c r="RHN13" s="87"/>
      <c r="RHO13" s="87"/>
      <c r="RHP13" s="87"/>
      <c r="RHQ13" s="87"/>
      <c r="RHR13" s="87"/>
      <c r="RHS13" s="87"/>
      <c r="RHT13" s="87"/>
      <c r="RHU13" s="87"/>
      <c r="RHV13" s="87"/>
      <c r="RHW13" s="87"/>
      <c r="RHX13" s="87"/>
      <c r="RHY13" s="87"/>
      <c r="RHZ13" s="87"/>
      <c r="RIA13" s="87"/>
      <c r="RIB13" s="87"/>
      <c r="RIC13" s="87"/>
      <c r="RID13" s="87"/>
      <c r="RIE13" s="87"/>
      <c r="RIF13" s="87"/>
      <c r="RIG13" s="87"/>
      <c r="RIH13" s="87"/>
      <c r="RII13" s="87"/>
      <c r="RIJ13" s="87"/>
      <c r="RIK13" s="87"/>
      <c r="RIL13" s="87"/>
      <c r="RIM13" s="87"/>
      <c r="RIN13" s="87"/>
      <c r="RIO13" s="87"/>
      <c r="RIP13" s="87"/>
      <c r="RIQ13" s="87"/>
      <c r="RIR13" s="87"/>
      <c r="RIS13" s="87"/>
      <c r="RIT13" s="87"/>
      <c r="RIU13" s="87"/>
      <c r="RIV13" s="87"/>
      <c r="RIW13" s="87"/>
      <c r="RIX13" s="87"/>
      <c r="RIY13" s="87"/>
      <c r="RIZ13" s="87"/>
      <c r="RJA13" s="87"/>
      <c r="RJB13" s="87"/>
      <c r="RJC13" s="87"/>
      <c r="RJD13" s="87"/>
      <c r="RJE13" s="87"/>
      <c r="RJF13" s="87"/>
      <c r="RJG13" s="87"/>
      <c r="RJH13" s="87"/>
      <c r="RJI13" s="87"/>
      <c r="RJJ13" s="87"/>
      <c r="RJK13" s="87"/>
      <c r="RJL13" s="87"/>
      <c r="RJM13" s="87"/>
      <c r="RJN13" s="87"/>
      <c r="RJO13" s="87"/>
      <c r="RJP13" s="87"/>
      <c r="RJQ13" s="87"/>
      <c r="RJR13" s="87"/>
      <c r="RJS13" s="87"/>
      <c r="RJT13" s="87"/>
      <c r="RJU13" s="87"/>
      <c r="RJV13" s="87"/>
      <c r="RJW13" s="87"/>
      <c r="RJX13" s="87"/>
      <c r="RJY13" s="87"/>
      <c r="RJZ13" s="87"/>
      <c r="RKA13" s="87"/>
      <c r="RKB13" s="87"/>
      <c r="RKC13" s="87"/>
      <c r="RKD13" s="87"/>
      <c r="RKE13" s="87"/>
      <c r="RKF13" s="87"/>
      <c r="RKG13" s="87"/>
      <c r="RKH13" s="87"/>
      <c r="RKI13" s="87"/>
      <c r="RKJ13" s="87"/>
      <c r="RKK13" s="87"/>
      <c r="RKL13" s="87"/>
      <c r="RKM13" s="87"/>
      <c r="RKN13" s="87"/>
      <c r="RKO13" s="87"/>
      <c r="RKP13" s="87"/>
      <c r="RKQ13" s="87"/>
      <c r="RKR13" s="87"/>
      <c r="RKS13" s="87"/>
      <c r="RKT13" s="87"/>
      <c r="RKU13" s="87"/>
      <c r="RKV13" s="87"/>
      <c r="RKW13" s="87"/>
      <c r="RKX13" s="87"/>
      <c r="RKY13" s="87"/>
      <c r="RKZ13" s="87"/>
      <c r="RLA13" s="87"/>
      <c r="RLB13" s="87"/>
      <c r="RLC13" s="87"/>
      <c r="RLD13" s="87"/>
      <c r="RLE13" s="87"/>
      <c r="RLF13" s="87"/>
      <c r="RLG13" s="87"/>
      <c r="RLH13" s="87"/>
      <c r="RLI13" s="87"/>
      <c r="RLJ13" s="87"/>
      <c r="RLK13" s="87"/>
      <c r="RLL13" s="87"/>
      <c r="RLM13" s="87"/>
      <c r="RLN13" s="87"/>
      <c r="RLO13" s="87"/>
      <c r="RLP13" s="87"/>
      <c r="RLQ13" s="87"/>
      <c r="RLR13" s="87"/>
      <c r="RLS13" s="87"/>
      <c r="RLT13" s="87"/>
      <c r="RLU13" s="87"/>
      <c r="RLV13" s="87"/>
      <c r="RLW13" s="87"/>
      <c r="RLX13" s="87"/>
      <c r="RLY13" s="87"/>
      <c r="RLZ13" s="87"/>
      <c r="RMA13" s="87"/>
      <c r="RMB13" s="87"/>
      <c r="RMC13" s="87"/>
      <c r="RMD13" s="87"/>
      <c r="RME13" s="87"/>
      <c r="RMF13" s="87"/>
      <c r="RMG13" s="87"/>
      <c r="RMH13" s="87"/>
      <c r="RMI13" s="87"/>
      <c r="RMJ13" s="87"/>
      <c r="RMK13" s="87"/>
      <c r="RML13" s="87"/>
      <c r="RMM13" s="87"/>
      <c r="RMN13" s="87"/>
      <c r="RMO13" s="87"/>
      <c r="RMP13" s="87"/>
      <c r="RMQ13" s="87"/>
      <c r="RMR13" s="87"/>
      <c r="RMS13" s="87"/>
      <c r="RMT13" s="87"/>
      <c r="RMU13" s="87"/>
      <c r="RMV13" s="87"/>
      <c r="RMW13" s="87"/>
      <c r="RMX13" s="87"/>
      <c r="RMY13" s="87"/>
      <c r="RMZ13" s="87"/>
      <c r="RNA13" s="87"/>
      <c r="RNB13" s="87"/>
      <c r="RNC13" s="87"/>
      <c r="RND13" s="87"/>
      <c r="RNE13" s="87"/>
      <c r="RNF13" s="87"/>
      <c r="RNG13" s="87"/>
      <c r="RNH13" s="87"/>
      <c r="RNI13" s="87"/>
      <c r="RNJ13" s="87"/>
      <c r="RNK13" s="87"/>
      <c r="RNL13" s="87"/>
      <c r="RNM13" s="87"/>
      <c r="RNN13" s="87"/>
      <c r="RNO13" s="87"/>
      <c r="RNP13" s="87"/>
      <c r="RNQ13" s="87"/>
      <c r="RNR13" s="87"/>
      <c r="RNS13" s="87"/>
      <c r="RNT13" s="87"/>
      <c r="RNU13" s="87"/>
      <c r="RNV13" s="87"/>
      <c r="RNW13" s="87"/>
      <c r="RNX13" s="87"/>
      <c r="RNY13" s="87"/>
      <c r="RNZ13" s="87"/>
      <c r="ROA13" s="87"/>
      <c r="ROB13" s="87"/>
      <c r="ROC13" s="87"/>
      <c r="ROD13" s="87"/>
      <c r="ROE13" s="87"/>
      <c r="ROF13" s="87"/>
      <c r="ROG13" s="87"/>
      <c r="ROH13" s="87"/>
      <c r="ROI13" s="87"/>
      <c r="ROJ13" s="87"/>
      <c r="ROK13" s="87"/>
      <c r="ROL13" s="87"/>
      <c r="ROM13" s="87"/>
      <c r="RON13" s="87"/>
      <c r="ROO13" s="87"/>
      <c r="ROP13" s="87"/>
      <c r="ROQ13" s="87"/>
      <c r="ROR13" s="87"/>
      <c r="ROS13" s="87"/>
      <c r="ROT13" s="87"/>
      <c r="ROU13" s="87"/>
      <c r="ROV13" s="87"/>
      <c r="ROW13" s="87"/>
      <c r="ROX13" s="87"/>
      <c r="ROY13" s="87"/>
      <c r="ROZ13" s="87"/>
      <c r="RPA13" s="87"/>
      <c r="RPB13" s="87"/>
      <c r="RPC13" s="87"/>
      <c r="RPD13" s="87"/>
      <c r="RPE13" s="87"/>
      <c r="RPF13" s="87"/>
      <c r="RPG13" s="87"/>
      <c r="RPH13" s="87"/>
      <c r="RPI13" s="87"/>
      <c r="RPJ13" s="87"/>
      <c r="RPK13" s="87"/>
      <c r="RPL13" s="87"/>
      <c r="RPM13" s="87"/>
      <c r="RPN13" s="87"/>
      <c r="RPO13" s="87"/>
      <c r="RPP13" s="87"/>
      <c r="RPQ13" s="87"/>
      <c r="RPR13" s="87"/>
      <c r="RPS13" s="87"/>
      <c r="RPT13" s="87"/>
      <c r="RPU13" s="87"/>
      <c r="RPV13" s="87"/>
      <c r="RPW13" s="87"/>
      <c r="RPX13" s="87"/>
      <c r="RPY13" s="87"/>
      <c r="RPZ13" s="87"/>
      <c r="RQA13" s="87"/>
      <c r="RQB13" s="87"/>
      <c r="RQC13" s="87"/>
      <c r="RQD13" s="87"/>
      <c r="RQE13" s="87"/>
      <c r="RQF13" s="87"/>
      <c r="RQG13" s="87"/>
      <c r="RQH13" s="87"/>
      <c r="RQI13" s="87"/>
      <c r="RQJ13" s="87"/>
      <c r="RQK13" s="87"/>
      <c r="RQL13" s="87"/>
      <c r="RQM13" s="87"/>
      <c r="RQN13" s="87"/>
      <c r="RQO13" s="87"/>
      <c r="RQP13" s="87"/>
      <c r="RQQ13" s="87"/>
      <c r="RQR13" s="87"/>
      <c r="RQS13" s="87"/>
      <c r="RQT13" s="87"/>
      <c r="RQU13" s="87"/>
      <c r="RQV13" s="87"/>
      <c r="RQW13" s="87"/>
      <c r="RQX13" s="87"/>
      <c r="RQY13" s="87"/>
      <c r="RQZ13" s="87"/>
      <c r="RRA13" s="87"/>
      <c r="RRB13" s="87"/>
      <c r="RRC13" s="87"/>
      <c r="RRD13" s="87"/>
      <c r="RRE13" s="87"/>
      <c r="RRF13" s="87"/>
      <c r="RRG13" s="87"/>
      <c r="RRH13" s="87"/>
      <c r="RRI13" s="87"/>
      <c r="RRJ13" s="87"/>
      <c r="RRK13" s="87"/>
      <c r="RRL13" s="87"/>
      <c r="RRM13" s="87"/>
      <c r="RRN13" s="87"/>
      <c r="RRO13" s="87"/>
      <c r="RRP13" s="87"/>
      <c r="RRQ13" s="87"/>
      <c r="RRR13" s="87"/>
      <c r="RRS13" s="87"/>
      <c r="RRT13" s="87"/>
      <c r="RRU13" s="87"/>
      <c r="RRV13" s="87"/>
      <c r="RRW13" s="87"/>
      <c r="RRX13" s="87"/>
      <c r="RRY13" s="87"/>
      <c r="RRZ13" s="87"/>
      <c r="RSA13" s="87"/>
      <c r="RSB13" s="87"/>
      <c r="RSC13" s="87"/>
      <c r="RSD13" s="87"/>
      <c r="RSE13" s="87"/>
      <c r="RSF13" s="87"/>
      <c r="RSG13" s="87"/>
      <c r="RSH13" s="87"/>
      <c r="RSI13" s="87"/>
      <c r="RSJ13" s="87"/>
      <c r="RSK13" s="87"/>
      <c r="RSL13" s="87"/>
      <c r="RSM13" s="87"/>
      <c r="RSN13" s="87"/>
      <c r="RSO13" s="87"/>
      <c r="RSP13" s="87"/>
      <c r="RSQ13" s="87"/>
      <c r="RSR13" s="87"/>
      <c r="RSS13" s="87"/>
      <c r="RST13" s="87"/>
      <c r="RSU13" s="87"/>
      <c r="RSV13" s="87"/>
      <c r="RSW13" s="87"/>
      <c r="RSX13" s="87"/>
      <c r="RSY13" s="87"/>
      <c r="RSZ13" s="87"/>
      <c r="RTA13" s="87"/>
      <c r="RTB13" s="87"/>
      <c r="RTC13" s="87"/>
      <c r="RTD13" s="87"/>
      <c r="RTE13" s="87"/>
      <c r="RTF13" s="87"/>
      <c r="RTG13" s="87"/>
      <c r="RTH13" s="87"/>
      <c r="RTI13" s="87"/>
      <c r="RTJ13" s="87"/>
      <c r="RTK13" s="87"/>
      <c r="RTL13" s="87"/>
      <c r="RTM13" s="87"/>
      <c r="RTN13" s="87"/>
      <c r="RTO13" s="87"/>
      <c r="RTP13" s="87"/>
      <c r="RTQ13" s="87"/>
      <c r="RTR13" s="87"/>
      <c r="RTS13" s="87"/>
      <c r="RTT13" s="87"/>
      <c r="RTU13" s="87"/>
      <c r="RTV13" s="87"/>
      <c r="RTW13" s="87"/>
      <c r="RTX13" s="87"/>
      <c r="RTY13" s="87"/>
      <c r="RTZ13" s="87"/>
      <c r="RUA13" s="87"/>
      <c r="RUB13" s="87"/>
      <c r="RUC13" s="87"/>
      <c r="RUD13" s="87"/>
      <c r="RUE13" s="87"/>
      <c r="RUF13" s="87"/>
      <c r="RUG13" s="87"/>
      <c r="RUH13" s="87"/>
      <c r="RUI13" s="87"/>
      <c r="RUJ13" s="87"/>
      <c r="RUK13" s="87"/>
      <c r="RUL13" s="87"/>
      <c r="RUM13" s="87"/>
      <c r="RUN13" s="87"/>
      <c r="RUO13" s="87"/>
      <c r="RUP13" s="87"/>
      <c r="RUQ13" s="87"/>
      <c r="RUR13" s="87"/>
      <c r="RUS13" s="87"/>
      <c r="RUT13" s="87"/>
      <c r="RUU13" s="87"/>
      <c r="RUV13" s="87"/>
      <c r="RUW13" s="87"/>
      <c r="RUX13" s="87"/>
      <c r="RUY13" s="87"/>
      <c r="RUZ13" s="87"/>
      <c r="RVA13" s="87"/>
      <c r="RVB13" s="87"/>
      <c r="RVC13" s="87"/>
      <c r="RVD13" s="87"/>
      <c r="RVE13" s="87"/>
      <c r="RVF13" s="87"/>
      <c r="RVG13" s="87"/>
      <c r="RVH13" s="87"/>
      <c r="RVI13" s="87"/>
      <c r="RVJ13" s="87"/>
      <c r="RVK13" s="87"/>
      <c r="RVL13" s="87"/>
      <c r="RVM13" s="87"/>
      <c r="RVN13" s="87"/>
      <c r="RVO13" s="87"/>
      <c r="RVP13" s="87"/>
      <c r="RVQ13" s="87"/>
      <c r="RVR13" s="87"/>
      <c r="RVS13" s="87"/>
      <c r="RVT13" s="87"/>
      <c r="RVU13" s="87"/>
      <c r="RVV13" s="87"/>
      <c r="RVW13" s="87"/>
      <c r="RVX13" s="87"/>
      <c r="RVY13" s="87"/>
      <c r="RVZ13" s="87"/>
      <c r="RWA13" s="87"/>
      <c r="RWB13" s="87"/>
      <c r="RWC13" s="87"/>
      <c r="RWD13" s="87"/>
      <c r="RWE13" s="87"/>
      <c r="RWF13" s="87"/>
      <c r="RWG13" s="87"/>
      <c r="RWH13" s="87"/>
      <c r="RWI13" s="87"/>
      <c r="RWJ13" s="87"/>
      <c r="RWK13" s="87"/>
      <c r="RWL13" s="87"/>
      <c r="RWM13" s="87"/>
      <c r="RWN13" s="87"/>
      <c r="RWO13" s="87"/>
      <c r="RWP13" s="87"/>
      <c r="RWQ13" s="87"/>
      <c r="RWR13" s="87"/>
      <c r="RWS13" s="87"/>
      <c r="RWT13" s="87"/>
      <c r="RWU13" s="87"/>
      <c r="RWV13" s="87"/>
      <c r="RWW13" s="87"/>
      <c r="RWX13" s="87"/>
      <c r="RWY13" s="87"/>
      <c r="RWZ13" s="87"/>
      <c r="RXA13" s="87"/>
      <c r="RXB13" s="87"/>
      <c r="RXC13" s="87"/>
      <c r="RXD13" s="87"/>
      <c r="RXE13" s="87"/>
      <c r="RXF13" s="87"/>
      <c r="RXG13" s="87"/>
      <c r="RXH13" s="87"/>
      <c r="RXI13" s="87"/>
      <c r="RXJ13" s="87"/>
      <c r="RXK13" s="87"/>
      <c r="RXL13" s="87"/>
      <c r="RXM13" s="87"/>
      <c r="RXN13" s="87"/>
      <c r="RXO13" s="87"/>
      <c r="RXP13" s="87"/>
      <c r="RXQ13" s="87"/>
      <c r="RXR13" s="87"/>
      <c r="RXS13" s="87"/>
      <c r="RXT13" s="87"/>
      <c r="RXU13" s="87"/>
      <c r="RXV13" s="87"/>
      <c r="RXW13" s="87"/>
      <c r="RXX13" s="87"/>
      <c r="RXY13" s="87"/>
      <c r="RXZ13" s="87"/>
      <c r="RYA13" s="87"/>
      <c r="RYB13" s="87"/>
      <c r="RYC13" s="87"/>
      <c r="RYD13" s="87"/>
      <c r="RYE13" s="87"/>
      <c r="RYF13" s="87"/>
      <c r="RYG13" s="87"/>
      <c r="RYH13" s="87"/>
      <c r="RYI13" s="87"/>
      <c r="RYJ13" s="87"/>
      <c r="RYK13" s="87"/>
      <c r="RYL13" s="87"/>
      <c r="RYM13" s="87"/>
      <c r="RYN13" s="87"/>
      <c r="RYO13" s="87"/>
      <c r="RYP13" s="87"/>
      <c r="RYQ13" s="87"/>
      <c r="RYR13" s="87"/>
      <c r="RYS13" s="87"/>
      <c r="RYT13" s="87"/>
      <c r="RYU13" s="87"/>
      <c r="RYV13" s="87"/>
      <c r="RYW13" s="87"/>
      <c r="RYX13" s="87"/>
      <c r="RYY13" s="87"/>
      <c r="RYZ13" s="87"/>
      <c r="RZA13" s="87"/>
      <c r="RZB13" s="87"/>
      <c r="RZC13" s="87"/>
      <c r="RZD13" s="87"/>
      <c r="RZE13" s="87"/>
      <c r="RZF13" s="87"/>
      <c r="RZG13" s="87"/>
      <c r="RZH13" s="87"/>
      <c r="RZI13" s="87"/>
      <c r="RZJ13" s="87"/>
      <c r="RZK13" s="87"/>
      <c r="RZL13" s="87"/>
      <c r="RZM13" s="87"/>
      <c r="RZN13" s="87"/>
      <c r="RZO13" s="87"/>
      <c r="RZP13" s="87"/>
      <c r="RZQ13" s="87"/>
      <c r="RZR13" s="87"/>
      <c r="RZS13" s="87"/>
      <c r="RZT13" s="87"/>
      <c r="RZU13" s="87"/>
      <c r="RZV13" s="87"/>
      <c r="RZW13" s="87"/>
      <c r="RZX13" s="87"/>
      <c r="RZY13" s="87"/>
      <c r="RZZ13" s="87"/>
      <c r="SAA13" s="87"/>
      <c r="SAB13" s="87"/>
      <c r="SAC13" s="87"/>
      <c r="SAD13" s="87"/>
      <c r="SAE13" s="87"/>
      <c r="SAF13" s="87"/>
      <c r="SAG13" s="87"/>
      <c r="SAH13" s="87"/>
      <c r="SAI13" s="87"/>
      <c r="SAJ13" s="87"/>
      <c r="SAK13" s="87"/>
      <c r="SAL13" s="87"/>
      <c r="SAM13" s="87"/>
      <c r="SAN13" s="87"/>
      <c r="SAO13" s="87"/>
      <c r="SAP13" s="87"/>
      <c r="SAQ13" s="87"/>
      <c r="SAR13" s="87"/>
      <c r="SAS13" s="87"/>
      <c r="SAT13" s="87"/>
      <c r="SAU13" s="87"/>
      <c r="SAV13" s="87"/>
      <c r="SAW13" s="87"/>
      <c r="SAX13" s="87"/>
      <c r="SAY13" s="87"/>
      <c r="SAZ13" s="87"/>
      <c r="SBA13" s="87"/>
      <c r="SBB13" s="87"/>
      <c r="SBC13" s="87"/>
      <c r="SBD13" s="87"/>
      <c r="SBE13" s="87"/>
      <c r="SBF13" s="87"/>
      <c r="SBG13" s="87"/>
      <c r="SBH13" s="87"/>
      <c r="SBI13" s="87"/>
      <c r="SBJ13" s="87"/>
      <c r="SBK13" s="87"/>
      <c r="SBL13" s="87"/>
      <c r="SBM13" s="87"/>
      <c r="SBN13" s="87"/>
      <c r="SBO13" s="87"/>
      <c r="SBP13" s="87"/>
      <c r="SBQ13" s="87"/>
      <c r="SBR13" s="87"/>
      <c r="SBS13" s="87"/>
      <c r="SBT13" s="87"/>
      <c r="SBU13" s="87"/>
      <c r="SBV13" s="87"/>
      <c r="SBW13" s="87"/>
      <c r="SBX13" s="87"/>
      <c r="SBY13" s="87"/>
      <c r="SBZ13" s="87"/>
      <c r="SCA13" s="87"/>
      <c r="SCB13" s="87"/>
      <c r="SCC13" s="87"/>
      <c r="SCD13" s="87"/>
      <c r="SCE13" s="87"/>
      <c r="SCF13" s="87"/>
      <c r="SCG13" s="87"/>
      <c r="SCH13" s="87"/>
      <c r="SCI13" s="87"/>
      <c r="SCJ13" s="87"/>
      <c r="SCK13" s="87"/>
      <c r="SCL13" s="87"/>
      <c r="SCM13" s="87"/>
      <c r="SCN13" s="87"/>
      <c r="SCO13" s="87"/>
      <c r="SCP13" s="87"/>
      <c r="SCQ13" s="87"/>
      <c r="SCR13" s="87"/>
      <c r="SCS13" s="87"/>
      <c r="SCT13" s="87"/>
      <c r="SCU13" s="87"/>
      <c r="SCV13" s="87"/>
      <c r="SCW13" s="87"/>
      <c r="SCX13" s="87"/>
      <c r="SCY13" s="87"/>
      <c r="SCZ13" s="87"/>
      <c r="SDA13" s="87"/>
      <c r="SDB13" s="87"/>
      <c r="SDC13" s="87"/>
      <c r="SDD13" s="87"/>
      <c r="SDE13" s="87"/>
      <c r="SDF13" s="87"/>
      <c r="SDG13" s="87"/>
      <c r="SDH13" s="87"/>
      <c r="SDI13" s="87"/>
      <c r="SDJ13" s="87"/>
      <c r="SDK13" s="87"/>
      <c r="SDL13" s="87"/>
      <c r="SDM13" s="87"/>
      <c r="SDN13" s="87"/>
      <c r="SDO13" s="87"/>
      <c r="SDP13" s="87"/>
      <c r="SDQ13" s="87"/>
      <c r="SDR13" s="87"/>
      <c r="SDS13" s="87"/>
      <c r="SDT13" s="87"/>
      <c r="SDU13" s="87"/>
      <c r="SDV13" s="87"/>
      <c r="SDW13" s="87"/>
      <c r="SDX13" s="87"/>
      <c r="SDY13" s="87"/>
      <c r="SDZ13" s="87"/>
      <c r="SEA13" s="87"/>
      <c r="SEB13" s="87"/>
      <c r="SEC13" s="87"/>
      <c r="SED13" s="87"/>
      <c r="SEE13" s="87"/>
      <c r="SEF13" s="87"/>
      <c r="SEG13" s="87"/>
      <c r="SEH13" s="87"/>
      <c r="SEI13" s="87"/>
      <c r="SEJ13" s="87"/>
      <c r="SEK13" s="87"/>
      <c r="SEL13" s="87"/>
      <c r="SEM13" s="87"/>
      <c r="SEN13" s="87"/>
      <c r="SEO13" s="87"/>
      <c r="SEP13" s="87"/>
      <c r="SEQ13" s="87"/>
      <c r="SER13" s="87"/>
      <c r="SES13" s="87"/>
      <c r="SET13" s="87"/>
      <c r="SEU13" s="87"/>
      <c r="SEV13" s="87"/>
      <c r="SEW13" s="87"/>
      <c r="SEX13" s="87"/>
      <c r="SEY13" s="87"/>
      <c r="SEZ13" s="87"/>
      <c r="SFA13" s="87"/>
      <c r="SFB13" s="87"/>
      <c r="SFC13" s="87"/>
      <c r="SFD13" s="87"/>
      <c r="SFE13" s="87"/>
      <c r="SFF13" s="87"/>
      <c r="SFG13" s="87"/>
      <c r="SFH13" s="87"/>
      <c r="SFI13" s="87"/>
      <c r="SFJ13" s="87"/>
      <c r="SFK13" s="87"/>
      <c r="SFL13" s="87"/>
      <c r="SFM13" s="87"/>
      <c r="SFN13" s="87"/>
      <c r="SFO13" s="87"/>
      <c r="SFP13" s="87"/>
      <c r="SFQ13" s="87"/>
      <c r="SFR13" s="87"/>
      <c r="SFS13" s="87"/>
      <c r="SFT13" s="87"/>
      <c r="SFU13" s="87"/>
      <c r="SFV13" s="87"/>
      <c r="SFW13" s="87"/>
      <c r="SFX13" s="87"/>
      <c r="SFY13" s="87"/>
      <c r="SFZ13" s="87"/>
      <c r="SGA13" s="87"/>
      <c r="SGB13" s="87"/>
      <c r="SGC13" s="87"/>
      <c r="SGD13" s="87"/>
      <c r="SGE13" s="87"/>
      <c r="SGF13" s="87"/>
      <c r="SGG13" s="87"/>
      <c r="SGH13" s="87"/>
      <c r="SGI13" s="87"/>
      <c r="SGJ13" s="87"/>
      <c r="SGK13" s="87"/>
      <c r="SGL13" s="87"/>
      <c r="SGM13" s="87"/>
      <c r="SGN13" s="87"/>
      <c r="SGO13" s="87"/>
      <c r="SGP13" s="87"/>
      <c r="SGQ13" s="87"/>
      <c r="SGR13" s="87"/>
      <c r="SGS13" s="87"/>
      <c r="SGT13" s="87"/>
      <c r="SGU13" s="87"/>
      <c r="SGV13" s="87"/>
      <c r="SGW13" s="87"/>
      <c r="SGX13" s="87"/>
      <c r="SGY13" s="87"/>
      <c r="SGZ13" s="87"/>
      <c r="SHA13" s="87"/>
      <c r="SHB13" s="87"/>
      <c r="SHC13" s="87"/>
      <c r="SHD13" s="87"/>
      <c r="SHE13" s="87"/>
      <c r="SHF13" s="87"/>
      <c r="SHG13" s="87"/>
      <c r="SHH13" s="87"/>
      <c r="SHI13" s="87"/>
      <c r="SHJ13" s="87"/>
      <c r="SHK13" s="87"/>
      <c r="SHL13" s="87"/>
      <c r="SHM13" s="87"/>
      <c r="SHN13" s="87"/>
      <c r="SHO13" s="87"/>
      <c r="SHP13" s="87"/>
      <c r="SHQ13" s="87"/>
      <c r="SHR13" s="87"/>
      <c r="SHS13" s="87"/>
      <c r="SHT13" s="87"/>
      <c r="SHU13" s="87"/>
      <c r="SHV13" s="87"/>
      <c r="SHW13" s="87"/>
      <c r="SHX13" s="87"/>
      <c r="SHY13" s="87"/>
      <c r="SHZ13" s="87"/>
      <c r="SIA13" s="87"/>
      <c r="SIB13" s="87"/>
      <c r="SIC13" s="87"/>
      <c r="SID13" s="87"/>
      <c r="SIE13" s="87"/>
      <c r="SIF13" s="87"/>
      <c r="SIG13" s="87"/>
      <c r="SIH13" s="87"/>
      <c r="SII13" s="87"/>
      <c r="SIJ13" s="87"/>
      <c r="SIK13" s="87"/>
      <c r="SIL13" s="87"/>
      <c r="SIM13" s="87"/>
      <c r="SIN13" s="87"/>
      <c r="SIO13" s="87"/>
      <c r="SIP13" s="87"/>
      <c r="SIQ13" s="87"/>
      <c r="SIR13" s="87"/>
      <c r="SIS13" s="87"/>
      <c r="SIT13" s="87"/>
      <c r="SIU13" s="87"/>
      <c r="SIV13" s="87"/>
      <c r="SIW13" s="87"/>
      <c r="SIX13" s="87"/>
      <c r="SIY13" s="87"/>
      <c r="SIZ13" s="87"/>
      <c r="SJA13" s="87"/>
      <c r="SJB13" s="87"/>
      <c r="SJC13" s="87"/>
      <c r="SJD13" s="87"/>
      <c r="SJE13" s="87"/>
      <c r="SJF13" s="87"/>
      <c r="SJG13" s="87"/>
      <c r="SJH13" s="87"/>
      <c r="SJI13" s="87"/>
      <c r="SJJ13" s="87"/>
      <c r="SJK13" s="87"/>
      <c r="SJL13" s="87"/>
      <c r="SJM13" s="87"/>
      <c r="SJN13" s="87"/>
      <c r="SJO13" s="87"/>
      <c r="SJP13" s="87"/>
      <c r="SJQ13" s="87"/>
      <c r="SJR13" s="87"/>
      <c r="SJS13" s="87"/>
      <c r="SJT13" s="87"/>
      <c r="SJU13" s="87"/>
      <c r="SJV13" s="87"/>
      <c r="SJW13" s="87"/>
      <c r="SJX13" s="87"/>
      <c r="SJY13" s="87"/>
      <c r="SJZ13" s="87"/>
      <c r="SKA13" s="87"/>
      <c r="SKB13" s="87"/>
      <c r="SKC13" s="87"/>
      <c r="SKD13" s="87"/>
      <c r="SKE13" s="87"/>
      <c r="SKF13" s="87"/>
      <c r="SKG13" s="87"/>
      <c r="SKH13" s="87"/>
      <c r="SKI13" s="87"/>
      <c r="SKJ13" s="87"/>
      <c r="SKK13" s="87"/>
      <c r="SKL13" s="87"/>
      <c r="SKM13" s="87"/>
      <c r="SKN13" s="87"/>
      <c r="SKO13" s="87"/>
      <c r="SKP13" s="87"/>
      <c r="SKQ13" s="87"/>
      <c r="SKR13" s="87"/>
      <c r="SKS13" s="87"/>
      <c r="SKT13" s="87"/>
      <c r="SKU13" s="87"/>
      <c r="SKV13" s="87"/>
      <c r="SKW13" s="87"/>
      <c r="SKX13" s="87"/>
      <c r="SKY13" s="87"/>
      <c r="SKZ13" s="87"/>
      <c r="SLA13" s="87"/>
      <c r="SLB13" s="87"/>
      <c r="SLC13" s="87"/>
      <c r="SLD13" s="87"/>
      <c r="SLE13" s="87"/>
      <c r="SLF13" s="87"/>
      <c r="SLG13" s="87"/>
      <c r="SLH13" s="87"/>
      <c r="SLI13" s="87"/>
      <c r="SLJ13" s="87"/>
      <c r="SLK13" s="87"/>
      <c r="SLL13" s="87"/>
      <c r="SLM13" s="87"/>
      <c r="SLN13" s="87"/>
      <c r="SLO13" s="87"/>
      <c r="SLP13" s="87"/>
      <c r="SLQ13" s="87"/>
      <c r="SLR13" s="87"/>
      <c r="SLS13" s="87"/>
      <c r="SLT13" s="87"/>
      <c r="SLU13" s="87"/>
      <c r="SLV13" s="87"/>
      <c r="SLW13" s="87"/>
      <c r="SLX13" s="87"/>
      <c r="SLY13" s="87"/>
      <c r="SLZ13" s="87"/>
      <c r="SMA13" s="87"/>
      <c r="SMB13" s="87"/>
      <c r="SMC13" s="87"/>
      <c r="SMD13" s="87"/>
      <c r="SME13" s="87"/>
      <c r="SMF13" s="87"/>
      <c r="SMG13" s="87"/>
      <c r="SMH13" s="87"/>
      <c r="SMI13" s="87"/>
      <c r="SMJ13" s="87"/>
      <c r="SMK13" s="87"/>
      <c r="SML13" s="87"/>
      <c r="SMM13" s="87"/>
      <c r="SMN13" s="87"/>
      <c r="SMO13" s="87"/>
      <c r="SMP13" s="87"/>
      <c r="SMQ13" s="87"/>
      <c r="SMR13" s="87"/>
      <c r="SMS13" s="87"/>
      <c r="SMT13" s="87"/>
      <c r="SMU13" s="87"/>
      <c r="SMV13" s="87"/>
      <c r="SMW13" s="87"/>
      <c r="SMX13" s="87"/>
      <c r="SMY13" s="87"/>
      <c r="SMZ13" s="87"/>
      <c r="SNA13" s="87"/>
      <c r="SNB13" s="87"/>
      <c r="SNC13" s="87"/>
      <c r="SND13" s="87"/>
      <c r="SNE13" s="87"/>
      <c r="SNF13" s="87"/>
      <c r="SNG13" s="87"/>
      <c r="SNH13" s="87"/>
      <c r="SNI13" s="87"/>
      <c r="SNJ13" s="87"/>
      <c r="SNK13" s="87"/>
      <c r="SNL13" s="87"/>
      <c r="SNM13" s="87"/>
      <c r="SNN13" s="87"/>
      <c r="SNO13" s="87"/>
      <c r="SNP13" s="87"/>
      <c r="SNQ13" s="87"/>
      <c r="SNR13" s="87"/>
      <c r="SNS13" s="87"/>
      <c r="SNT13" s="87"/>
      <c r="SNU13" s="87"/>
      <c r="SNV13" s="87"/>
      <c r="SNW13" s="87"/>
      <c r="SNX13" s="87"/>
      <c r="SNY13" s="87"/>
      <c r="SNZ13" s="87"/>
      <c r="SOA13" s="87"/>
      <c r="SOB13" s="87"/>
      <c r="SOC13" s="87"/>
      <c r="SOD13" s="87"/>
      <c r="SOE13" s="87"/>
      <c r="SOF13" s="87"/>
      <c r="SOG13" s="87"/>
      <c r="SOH13" s="87"/>
      <c r="SOI13" s="87"/>
      <c r="SOJ13" s="87"/>
      <c r="SOK13" s="87"/>
      <c r="SOL13" s="87"/>
      <c r="SOM13" s="87"/>
      <c r="SON13" s="87"/>
      <c r="SOO13" s="87"/>
      <c r="SOP13" s="87"/>
      <c r="SOQ13" s="87"/>
      <c r="SOR13" s="87"/>
      <c r="SOS13" s="87"/>
      <c r="SOT13" s="87"/>
      <c r="SOU13" s="87"/>
      <c r="SOV13" s="87"/>
      <c r="SOW13" s="87"/>
      <c r="SOX13" s="87"/>
      <c r="SOY13" s="87"/>
      <c r="SOZ13" s="87"/>
      <c r="SPA13" s="87"/>
      <c r="SPB13" s="87"/>
      <c r="SPC13" s="87"/>
      <c r="SPD13" s="87"/>
      <c r="SPE13" s="87"/>
      <c r="SPF13" s="87"/>
      <c r="SPG13" s="87"/>
      <c r="SPH13" s="87"/>
      <c r="SPI13" s="87"/>
      <c r="SPJ13" s="87"/>
      <c r="SPK13" s="87"/>
      <c r="SPL13" s="87"/>
      <c r="SPM13" s="87"/>
      <c r="SPN13" s="87"/>
      <c r="SPO13" s="87"/>
      <c r="SPP13" s="87"/>
      <c r="SPQ13" s="87"/>
      <c r="SPR13" s="87"/>
      <c r="SPS13" s="87"/>
      <c r="SPT13" s="87"/>
      <c r="SPU13" s="87"/>
      <c r="SPV13" s="87"/>
      <c r="SPW13" s="87"/>
      <c r="SPX13" s="87"/>
      <c r="SPY13" s="87"/>
      <c r="SPZ13" s="87"/>
      <c r="SQA13" s="87"/>
      <c r="SQB13" s="87"/>
      <c r="SQC13" s="87"/>
      <c r="SQD13" s="87"/>
      <c r="SQE13" s="87"/>
      <c r="SQF13" s="87"/>
      <c r="SQG13" s="87"/>
      <c r="SQH13" s="87"/>
      <c r="SQI13" s="87"/>
      <c r="SQJ13" s="87"/>
      <c r="SQK13" s="87"/>
      <c r="SQL13" s="87"/>
      <c r="SQM13" s="87"/>
      <c r="SQN13" s="87"/>
      <c r="SQO13" s="87"/>
      <c r="SQP13" s="87"/>
      <c r="SQQ13" s="87"/>
      <c r="SQR13" s="87"/>
      <c r="SQS13" s="87"/>
      <c r="SQT13" s="87"/>
      <c r="SQU13" s="87"/>
      <c r="SQV13" s="87"/>
      <c r="SQW13" s="87"/>
      <c r="SQX13" s="87"/>
      <c r="SQY13" s="87"/>
      <c r="SQZ13" s="87"/>
      <c r="SRA13" s="87"/>
      <c r="SRB13" s="87"/>
      <c r="SRC13" s="87"/>
      <c r="SRD13" s="87"/>
      <c r="SRE13" s="87"/>
      <c r="SRF13" s="87"/>
      <c r="SRG13" s="87"/>
      <c r="SRH13" s="87"/>
      <c r="SRI13" s="87"/>
      <c r="SRJ13" s="87"/>
      <c r="SRK13" s="87"/>
      <c r="SRL13" s="87"/>
      <c r="SRM13" s="87"/>
      <c r="SRN13" s="87"/>
      <c r="SRO13" s="87"/>
      <c r="SRP13" s="87"/>
      <c r="SRQ13" s="87"/>
      <c r="SRR13" s="87"/>
      <c r="SRS13" s="87"/>
      <c r="SRT13" s="87"/>
      <c r="SRU13" s="87"/>
      <c r="SRV13" s="87"/>
      <c r="SRW13" s="87"/>
      <c r="SRX13" s="87"/>
      <c r="SRY13" s="87"/>
      <c r="SRZ13" s="87"/>
      <c r="SSA13" s="87"/>
      <c r="SSB13" s="87"/>
      <c r="SSC13" s="87"/>
      <c r="SSD13" s="87"/>
      <c r="SSE13" s="87"/>
      <c r="SSF13" s="87"/>
      <c r="SSG13" s="87"/>
      <c r="SSH13" s="87"/>
      <c r="SSI13" s="87"/>
      <c r="SSJ13" s="87"/>
      <c r="SSK13" s="87"/>
      <c r="SSL13" s="87"/>
      <c r="SSM13" s="87"/>
      <c r="SSN13" s="87"/>
      <c r="SSO13" s="87"/>
      <c r="SSP13" s="87"/>
      <c r="SSQ13" s="87"/>
      <c r="SSR13" s="87"/>
      <c r="SSS13" s="87"/>
      <c r="SST13" s="87"/>
      <c r="SSU13" s="87"/>
      <c r="SSV13" s="87"/>
      <c r="SSW13" s="87"/>
      <c r="SSX13" s="87"/>
      <c r="SSY13" s="87"/>
      <c r="SSZ13" s="87"/>
      <c r="STA13" s="87"/>
      <c r="STB13" s="87"/>
      <c r="STC13" s="87"/>
      <c r="STD13" s="87"/>
      <c r="STE13" s="87"/>
      <c r="STF13" s="87"/>
      <c r="STG13" s="87"/>
      <c r="STH13" s="87"/>
      <c r="STI13" s="87"/>
      <c r="STJ13" s="87"/>
      <c r="STK13" s="87"/>
      <c r="STL13" s="87"/>
      <c r="STM13" s="87"/>
      <c r="STN13" s="87"/>
      <c r="STO13" s="87"/>
      <c r="STP13" s="87"/>
      <c r="STQ13" s="87"/>
      <c r="STR13" s="87"/>
      <c r="STS13" s="87"/>
      <c r="STT13" s="87"/>
      <c r="STU13" s="87"/>
      <c r="STV13" s="87"/>
      <c r="STW13" s="87"/>
      <c r="STX13" s="87"/>
      <c r="STY13" s="87"/>
      <c r="STZ13" s="87"/>
      <c r="SUA13" s="87"/>
      <c r="SUB13" s="87"/>
      <c r="SUC13" s="87"/>
      <c r="SUD13" s="87"/>
      <c r="SUE13" s="87"/>
      <c r="SUF13" s="87"/>
      <c r="SUG13" s="87"/>
      <c r="SUH13" s="87"/>
      <c r="SUI13" s="87"/>
      <c r="SUJ13" s="87"/>
      <c r="SUK13" s="87"/>
      <c r="SUL13" s="87"/>
      <c r="SUM13" s="87"/>
      <c r="SUN13" s="87"/>
      <c r="SUO13" s="87"/>
      <c r="SUP13" s="87"/>
      <c r="SUQ13" s="87"/>
      <c r="SUR13" s="87"/>
      <c r="SUS13" s="87"/>
      <c r="SUT13" s="87"/>
      <c r="SUU13" s="87"/>
      <c r="SUV13" s="87"/>
      <c r="SUW13" s="87"/>
      <c r="SUX13" s="87"/>
      <c r="SUY13" s="87"/>
      <c r="SUZ13" s="87"/>
      <c r="SVA13" s="87"/>
      <c r="SVB13" s="87"/>
      <c r="SVC13" s="87"/>
      <c r="SVD13" s="87"/>
      <c r="SVE13" s="87"/>
      <c r="SVF13" s="87"/>
      <c r="SVG13" s="87"/>
      <c r="SVH13" s="87"/>
      <c r="SVI13" s="87"/>
      <c r="SVJ13" s="87"/>
      <c r="SVK13" s="87"/>
      <c r="SVL13" s="87"/>
      <c r="SVM13" s="87"/>
      <c r="SVN13" s="87"/>
      <c r="SVO13" s="87"/>
      <c r="SVP13" s="87"/>
      <c r="SVQ13" s="87"/>
      <c r="SVR13" s="87"/>
      <c r="SVS13" s="87"/>
      <c r="SVT13" s="87"/>
      <c r="SVU13" s="87"/>
      <c r="SVV13" s="87"/>
      <c r="SVW13" s="87"/>
      <c r="SVX13" s="87"/>
      <c r="SVY13" s="87"/>
      <c r="SVZ13" s="87"/>
      <c r="SWA13" s="87"/>
      <c r="SWB13" s="87"/>
      <c r="SWC13" s="87"/>
      <c r="SWD13" s="87"/>
      <c r="SWE13" s="87"/>
      <c r="SWF13" s="87"/>
      <c r="SWG13" s="87"/>
      <c r="SWH13" s="87"/>
      <c r="SWI13" s="87"/>
      <c r="SWJ13" s="87"/>
      <c r="SWK13" s="87"/>
      <c r="SWL13" s="87"/>
      <c r="SWM13" s="87"/>
      <c r="SWN13" s="87"/>
      <c r="SWO13" s="87"/>
      <c r="SWP13" s="87"/>
      <c r="SWQ13" s="87"/>
      <c r="SWR13" s="87"/>
      <c r="SWS13" s="87"/>
      <c r="SWT13" s="87"/>
      <c r="SWU13" s="87"/>
      <c r="SWV13" s="87"/>
      <c r="SWW13" s="87"/>
      <c r="SWX13" s="87"/>
      <c r="SWY13" s="87"/>
      <c r="SWZ13" s="87"/>
      <c r="SXA13" s="87"/>
      <c r="SXB13" s="87"/>
      <c r="SXC13" s="87"/>
      <c r="SXD13" s="87"/>
      <c r="SXE13" s="87"/>
      <c r="SXF13" s="87"/>
      <c r="SXG13" s="87"/>
      <c r="SXH13" s="87"/>
      <c r="SXI13" s="87"/>
      <c r="SXJ13" s="87"/>
      <c r="SXK13" s="87"/>
      <c r="SXL13" s="87"/>
      <c r="SXM13" s="87"/>
      <c r="SXN13" s="87"/>
      <c r="SXO13" s="87"/>
      <c r="SXP13" s="87"/>
      <c r="SXQ13" s="87"/>
      <c r="SXR13" s="87"/>
      <c r="SXS13" s="87"/>
      <c r="SXT13" s="87"/>
      <c r="SXU13" s="87"/>
      <c r="SXV13" s="87"/>
      <c r="SXW13" s="87"/>
      <c r="SXX13" s="87"/>
      <c r="SXY13" s="87"/>
      <c r="SXZ13" s="87"/>
      <c r="SYA13" s="87"/>
      <c r="SYB13" s="87"/>
      <c r="SYC13" s="87"/>
      <c r="SYD13" s="87"/>
      <c r="SYE13" s="87"/>
      <c r="SYF13" s="87"/>
      <c r="SYG13" s="87"/>
      <c r="SYH13" s="87"/>
      <c r="SYI13" s="87"/>
      <c r="SYJ13" s="87"/>
      <c r="SYK13" s="87"/>
      <c r="SYL13" s="87"/>
      <c r="SYM13" s="87"/>
      <c r="SYN13" s="87"/>
      <c r="SYO13" s="87"/>
      <c r="SYP13" s="87"/>
      <c r="SYQ13" s="87"/>
      <c r="SYR13" s="87"/>
      <c r="SYS13" s="87"/>
      <c r="SYT13" s="87"/>
      <c r="SYU13" s="87"/>
      <c r="SYV13" s="87"/>
      <c r="SYW13" s="87"/>
      <c r="SYX13" s="87"/>
      <c r="SYY13" s="87"/>
      <c r="SYZ13" s="87"/>
      <c r="SZA13" s="87"/>
      <c r="SZB13" s="87"/>
      <c r="SZC13" s="87"/>
      <c r="SZD13" s="87"/>
      <c r="SZE13" s="87"/>
      <c r="SZF13" s="87"/>
      <c r="SZG13" s="87"/>
      <c r="SZH13" s="87"/>
      <c r="SZI13" s="87"/>
      <c r="SZJ13" s="87"/>
      <c r="SZK13" s="87"/>
      <c r="SZL13" s="87"/>
      <c r="SZM13" s="87"/>
      <c r="SZN13" s="87"/>
      <c r="SZO13" s="87"/>
      <c r="SZP13" s="87"/>
      <c r="SZQ13" s="87"/>
      <c r="SZR13" s="87"/>
      <c r="SZS13" s="87"/>
      <c r="SZT13" s="87"/>
      <c r="SZU13" s="87"/>
      <c r="SZV13" s="87"/>
      <c r="SZW13" s="87"/>
      <c r="SZX13" s="87"/>
      <c r="SZY13" s="87"/>
      <c r="SZZ13" s="87"/>
      <c r="TAA13" s="87"/>
      <c r="TAB13" s="87"/>
      <c r="TAC13" s="87"/>
      <c r="TAD13" s="87"/>
      <c r="TAE13" s="87"/>
      <c r="TAF13" s="87"/>
      <c r="TAG13" s="87"/>
      <c r="TAH13" s="87"/>
      <c r="TAI13" s="87"/>
      <c r="TAJ13" s="87"/>
      <c r="TAK13" s="87"/>
      <c r="TAL13" s="87"/>
      <c r="TAM13" s="87"/>
      <c r="TAN13" s="87"/>
      <c r="TAO13" s="87"/>
      <c r="TAP13" s="87"/>
      <c r="TAQ13" s="87"/>
      <c r="TAR13" s="87"/>
      <c r="TAS13" s="87"/>
      <c r="TAT13" s="87"/>
      <c r="TAU13" s="87"/>
      <c r="TAV13" s="87"/>
      <c r="TAW13" s="87"/>
      <c r="TAX13" s="87"/>
      <c r="TAY13" s="87"/>
      <c r="TAZ13" s="87"/>
      <c r="TBA13" s="87"/>
      <c r="TBB13" s="87"/>
      <c r="TBC13" s="87"/>
      <c r="TBD13" s="87"/>
      <c r="TBE13" s="87"/>
      <c r="TBF13" s="87"/>
      <c r="TBG13" s="87"/>
      <c r="TBH13" s="87"/>
      <c r="TBI13" s="87"/>
      <c r="TBJ13" s="87"/>
      <c r="TBK13" s="87"/>
      <c r="TBL13" s="87"/>
      <c r="TBM13" s="87"/>
      <c r="TBN13" s="87"/>
      <c r="TBO13" s="87"/>
      <c r="TBP13" s="87"/>
      <c r="TBQ13" s="87"/>
      <c r="TBR13" s="87"/>
      <c r="TBS13" s="87"/>
      <c r="TBT13" s="87"/>
      <c r="TBU13" s="87"/>
      <c r="TBV13" s="87"/>
      <c r="TBW13" s="87"/>
      <c r="TBX13" s="87"/>
      <c r="TBY13" s="87"/>
      <c r="TBZ13" s="87"/>
      <c r="TCA13" s="87"/>
      <c r="TCB13" s="87"/>
      <c r="TCC13" s="87"/>
      <c r="TCD13" s="87"/>
      <c r="TCE13" s="87"/>
      <c r="TCF13" s="87"/>
      <c r="TCG13" s="87"/>
      <c r="TCH13" s="87"/>
      <c r="TCI13" s="87"/>
      <c r="TCJ13" s="87"/>
      <c r="TCK13" s="87"/>
      <c r="TCL13" s="87"/>
      <c r="TCM13" s="87"/>
      <c r="TCN13" s="87"/>
      <c r="TCO13" s="87"/>
      <c r="TCP13" s="87"/>
      <c r="TCQ13" s="87"/>
      <c r="TCR13" s="87"/>
      <c r="TCS13" s="87"/>
      <c r="TCT13" s="87"/>
      <c r="TCU13" s="87"/>
      <c r="TCV13" s="87"/>
      <c r="TCW13" s="87"/>
      <c r="TCX13" s="87"/>
      <c r="TCY13" s="87"/>
      <c r="TCZ13" s="87"/>
      <c r="TDA13" s="87"/>
      <c r="TDB13" s="87"/>
      <c r="TDC13" s="87"/>
      <c r="TDD13" s="87"/>
      <c r="TDE13" s="87"/>
      <c r="TDF13" s="87"/>
      <c r="TDG13" s="87"/>
      <c r="TDH13" s="87"/>
      <c r="TDI13" s="87"/>
      <c r="TDJ13" s="87"/>
      <c r="TDK13" s="87"/>
      <c r="TDL13" s="87"/>
      <c r="TDM13" s="87"/>
      <c r="TDN13" s="87"/>
      <c r="TDO13" s="87"/>
      <c r="TDP13" s="87"/>
      <c r="TDQ13" s="87"/>
      <c r="TDR13" s="87"/>
      <c r="TDS13" s="87"/>
      <c r="TDT13" s="87"/>
      <c r="TDU13" s="87"/>
      <c r="TDV13" s="87"/>
      <c r="TDW13" s="87"/>
      <c r="TDX13" s="87"/>
      <c r="TDY13" s="87"/>
      <c r="TDZ13" s="87"/>
      <c r="TEA13" s="87"/>
      <c r="TEB13" s="87"/>
      <c r="TEC13" s="87"/>
      <c r="TED13" s="87"/>
      <c r="TEE13" s="87"/>
      <c r="TEF13" s="87"/>
      <c r="TEG13" s="87"/>
      <c r="TEH13" s="87"/>
      <c r="TEI13" s="87"/>
      <c r="TEJ13" s="87"/>
      <c r="TEK13" s="87"/>
      <c r="TEL13" s="87"/>
      <c r="TEM13" s="87"/>
      <c r="TEN13" s="87"/>
      <c r="TEO13" s="87"/>
      <c r="TEP13" s="87"/>
      <c r="TEQ13" s="87"/>
      <c r="TER13" s="87"/>
      <c r="TES13" s="87"/>
      <c r="TET13" s="87"/>
      <c r="TEU13" s="87"/>
      <c r="TEV13" s="87"/>
      <c r="TEW13" s="87"/>
      <c r="TEX13" s="87"/>
      <c r="TEY13" s="87"/>
      <c r="TEZ13" s="87"/>
      <c r="TFA13" s="87"/>
      <c r="TFB13" s="87"/>
      <c r="TFC13" s="87"/>
      <c r="TFD13" s="87"/>
      <c r="TFE13" s="87"/>
      <c r="TFF13" s="87"/>
      <c r="TFG13" s="87"/>
      <c r="TFH13" s="87"/>
      <c r="TFI13" s="87"/>
      <c r="TFJ13" s="87"/>
      <c r="TFK13" s="87"/>
      <c r="TFL13" s="87"/>
      <c r="TFM13" s="87"/>
      <c r="TFN13" s="87"/>
      <c r="TFO13" s="87"/>
      <c r="TFP13" s="87"/>
      <c r="TFQ13" s="87"/>
      <c r="TFR13" s="87"/>
      <c r="TFS13" s="87"/>
      <c r="TFT13" s="87"/>
      <c r="TFU13" s="87"/>
      <c r="TFV13" s="87"/>
      <c r="TFW13" s="87"/>
      <c r="TFX13" s="87"/>
      <c r="TFY13" s="87"/>
      <c r="TFZ13" s="87"/>
      <c r="TGA13" s="87"/>
      <c r="TGB13" s="87"/>
      <c r="TGC13" s="87"/>
      <c r="TGD13" s="87"/>
      <c r="TGE13" s="87"/>
      <c r="TGF13" s="87"/>
      <c r="TGG13" s="87"/>
      <c r="TGH13" s="87"/>
      <c r="TGI13" s="87"/>
      <c r="TGJ13" s="87"/>
      <c r="TGK13" s="87"/>
      <c r="TGL13" s="87"/>
      <c r="TGM13" s="87"/>
      <c r="TGN13" s="87"/>
      <c r="TGO13" s="87"/>
      <c r="TGP13" s="87"/>
      <c r="TGQ13" s="87"/>
      <c r="TGR13" s="87"/>
      <c r="TGS13" s="87"/>
      <c r="TGT13" s="87"/>
      <c r="TGU13" s="87"/>
      <c r="TGV13" s="87"/>
      <c r="TGW13" s="87"/>
      <c r="TGX13" s="87"/>
      <c r="TGY13" s="87"/>
      <c r="TGZ13" s="87"/>
      <c r="THA13" s="87"/>
      <c r="THB13" s="87"/>
      <c r="THC13" s="87"/>
      <c r="THD13" s="87"/>
      <c r="THE13" s="87"/>
      <c r="THF13" s="87"/>
      <c r="THG13" s="87"/>
      <c r="THH13" s="87"/>
      <c r="THI13" s="87"/>
      <c r="THJ13" s="87"/>
      <c r="THK13" s="87"/>
      <c r="THL13" s="87"/>
      <c r="THM13" s="87"/>
      <c r="THN13" s="87"/>
      <c r="THO13" s="87"/>
      <c r="THP13" s="87"/>
      <c r="THQ13" s="87"/>
      <c r="THR13" s="87"/>
      <c r="THS13" s="87"/>
      <c r="THT13" s="87"/>
      <c r="THU13" s="87"/>
      <c r="THV13" s="87"/>
      <c r="THW13" s="87"/>
      <c r="THX13" s="87"/>
      <c r="THY13" s="87"/>
      <c r="THZ13" s="87"/>
      <c r="TIA13" s="87"/>
      <c r="TIB13" s="87"/>
      <c r="TIC13" s="87"/>
      <c r="TID13" s="87"/>
      <c r="TIE13" s="87"/>
      <c r="TIF13" s="87"/>
      <c r="TIG13" s="87"/>
      <c r="TIH13" s="87"/>
      <c r="TII13" s="87"/>
      <c r="TIJ13" s="87"/>
      <c r="TIK13" s="87"/>
      <c r="TIL13" s="87"/>
      <c r="TIM13" s="87"/>
      <c r="TIN13" s="87"/>
      <c r="TIO13" s="87"/>
      <c r="TIP13" s="87"/>
      <c r="TIQ13" s="87"/>
      <c r="TIR13" s="87"/>
      <c r="TIS13" s="87"/>
      <c r="TIT13" s="87"/>
      <c r="TIU13" s="87"/>
      <c r="TIV13" s="87"/>
      <c r="TIW13" s="87"/>
      <c r="TIX13" s="87"/>
      <c r="TIY13" s="87"/>
      <c r="TIZ13" s="87"/>
      <c r="TJA13" s="87"/>
      <c r="TJB13" s="87"/>
      <c r="TJC13" s="87"/>
      <c r="TJD13" s="87"/>
      <c r="TJE13" s="87"/>
      <c r="TJF13" s="87"/>
      <c r="TJG13" s="87"/>
      <c r="TJH13" s="87"/>
      <c r="TJI13" s="87"/>
      <c r="TJJ13" s="87"/>
      <c r="TJK13" s="87"/>
      <c r="TJL13" s="87"/>
      <c r="TJM13" s="87"/>
      <c r="TJN13" s="87"/>
      <c r="TJO13" s="87"/>
      <c r="TJP13" s="87"/>
      <c r="TJQ13" s="87"/>
      <c r="TJR13" s="87"/>
      <c r="TJS13" s="87"/>
      <c r="TJT13" s="87"/>
      <c r="TJU13" s="87"/>
      <c r="TJV13" s="87"/>
      <c r="TJW13" s="87"/>
      <c r="TJX13" s="87"/>
      <c r="TJY13" s="87"/>
      <c r="TJZ13" s="87"/>
      <c r="TKA13" s="87"/>
      <c r="TKB13" s="87"/>
      <c r="TKC13" s="87"/>
      <c r="TKD13" s="87"/>
      <c r="TKE13" s="87"/>
      <c r="TKF13" s="87"/>
      <c r="TKG13" s="87"/>
      <c r="TKH13" s="87"/>
      <c r="TKI13" s="87"/>
      <c r="TKJ13" s="87"/>
      <c r="TKK13" s="87"/>
      <c r="TKL13" s="87"/>
      <c r="TKM13" s="87"/>
      <c r="TKN13" s="87"/>
      <c r="TKO13" s="87"/>
      <c r="TKP13" s="87"/>
      <c r="TKQ13" s="87"/>
      <c r="TKR13" s="87"/>
      <c r="TKS13" s="87"/>
      <c r="TKT13" s="87"/>
      <c r="TKU13" s="87"/>
      <c r="TKV13" s="87"/>
      <c r="TKW13" s="87"/>
      <c r="TKX13" s="87"/>
      <c r="TKY13" s="87"/>
      <c r="TKZ13" s="87"/>
      <c r="TLA13" s="87"/>
      <c r="TLB13" s="87"/>
      <c r="TLC13" s="87"/>
      <c r="TLD13" s="87"/>
      <c r="TLE13" s="87"/>
      <c r="TLF13" s="87"/>
      <c r="TLG13" s="87"/>
      <c r="TLH13" s="87"/>
      <c r="TLI13" s="87"/>
      <c r="TLJ13" s="87"/>
      <c r="TLK13" s="87"/>
      <c r="TLL13" s="87"/>
      <c r="TLM13" s="87"/>
      <c r="TLN13" s="87"/>
      <c r="TLO13" s="87"/>
      <c r="TLP13" s="87"/>
      <c r="TLQ13" s="87"/>
      <c r="TLR13" s="87"/>
      <c r="TLS13" s="87"/>
      <c r="TLT13" s="87"/>
      <c r="TLU13" s="87"/>
      <c r="TLV13" s="87"/>
      <c r="TLW13" s="87"/>
      <c r="TLX13" s="87"/>
      <c r="TLY13" s="87"/>
      <c r="TLZ13" s="87"/>
      <c r="TMA13" s="87"/>
      <c r="TMB13" s="87"/>
      <c r="TMC13" s="87"/>
      <c r="TMD13" s="87"/>
      <c r="TME13" s="87"/>
      <c r="TMF13" s="87"/>
      <c r="TMG13" s="87"/>
      <c r="TMH13" s="87"/>
      <c r="TMI13" s="87"/>
      <c r="TMJ13" s="87"/>
      <c r="TMK13" s="87"/>
      <c r="TML13" s="87"/>
      <c r="TMM13" s="87"/>
      <c r="TMN13" s="87"/>
      <c r="TMO13" s="87"/>
      <c r="TMP13" s="87"/>
      <c r="TMQ13" s="87"/>
      <c r="TMR13" s="87"/>
      <c r="TMS13" s="87"/>
      <c r="TMT13" s="87"/>
      <c r="TMU13" s="87"/>
      <c r="TMV13" s="87"/>
      <c r="TMW13" s="87"/>
      <c r="TMX13" s="87"/>
      <c r="TMY13" s="87"/>
      <c r="TMZ13" s="87"/>
      <c r="TNA13" s="87"/>
      <c r="TNB13" s="87"/>
      <c r="TNC13" s="87"/>
      <c r="TND13" s="87"/>
      <c r="TNE13" s="87"/>
      <c r="TNF13" s="87"/>
      <c r="TNG13" s="87"/>
      <c r="TNH13" s="87"/>
      <c r="TNI13" s="87"/>
      <c r="TNJ13" s="87"/>
      <c r="TNK13" s="87"/>
      <c r="TNL13" s="87"/>
      <c r="TNM13" s="87"/>
      <c r="TNN13" s="87"/>
      <c r="TNO13" s="87"/>
      <c r="TNP13" s="87"/>
      <c r="TNQ13" s="87"/>
      <c r="TNR13" s="87"/>
      <c r="TNS13" s="87"/>
      <c r="TNT13" s="87"/>
      <c r="TNU13" s="87"/>
      <c r="TNV13" s="87"/>
      <c r="TNW13" s="87"/>
      <c r="TNX13" s="87"/>
      <c r="TNY13" s="87"/>
      <c r="TNZ13" s="87"/>
      <c r="TOA13" s="87"/>
      <c r="TOB13" s="87"/>
      <c r="TOC13" s="87"/>
      <c r="TOD13" s="87"/>
      <c r="TOE13" s="87"/>
      <c r="TOF13" s="87"/>
      <c r="TOG13" s="87"/>
      <c r="TOH13" s="87"/>
      <c r="TOI13" s="87"/>
      <c r="TOJ13" s="87"/>
      <c r="TOK13" s="87"/>
      <c r="TOL13" s="87"/>
      <c r="TOM13" s="87"/>
      <c r="TON13" s="87"/>
      <c r="TOO13" s="87"/>
      <c r="TOP13" s="87"/>
      <c r="TOQ13" s="87"/>
      <c r="TOR13" s="87"/>
      <c r="TOS13" s="87"/>
      <c r="TOT13" s="87"/>
      <c r="TOU13" s="87"/>
      <c r="TOV13" s="87"/>
      <c r="TOW13" s="87"/>
      <c r="TOX13" s="87"/>
      <c r="TOY13" s="87"/>
      <c r="TOZ13" s="87"/>
      <c r="TPA13" s="87"/>
      <c r="TPB13" s="87"/>
      <c r="TPC13" s="87"/>
      <c r="TPD13" s="87"/>
      <c r="TPE13" s="87"/>
      <c r="TPF13" s="87"/>
      <c r="TPG13" s="87"/>
      <c r="TPH13" s="87"/>
      <c r="TPI13" s="87"/>
      <c r="TPJ13" s="87"/>
      <c r="TPK13" s="87"/>
      <c r="TPL13" s="87"/>
      <c r="TPM13" s="87"/>
      <c r="TPN13" s="87"/>
      <c r="TPO13" s="87"/>
      <c r="TPP13" s="87"/>
      <c r="TPQ13" s="87"/>
      <c r="TPR13" s="87"/>
      <c r="TPS13" s="87"/>
      <c r="TPT13" s="87"/>
      <c r="TPU13" s="87"/>
      <c r="TPV13" s="87"/>
      <c r="TPW13" s="87"/>
      <c r="TPX13" s="87"/>
      <c r="TPY13" s="87"/>
      <c r="TPZ13" s="87"/>
      <c r="TQA13" s="87"/>
      <c r="TQB13" s="87"/>
      <c r="TQC13" s="87"/>
      <c r="TQD13" s="87"/>
      <c r="TQE13" s="87"/>
      <c r="TQF13" s="87"/>
      <c r="TQG13" s="87"/>
      <c r="TQH13" s="87"/>
      <c r="TQI13" s="87"/>
      <c r="TQJ13" s="87"/>
      <c r="TQK13" s="87"/>
      <c r="TQL13" s="87"/>
      <c r="TQM13" s="87"/>
      <c r="TQN13" s="87"/>
      <c r="TQO13" s="87"/>
      <c r="TQP13" s="87"/>
      <c r="TQQ13" s="87"/>
      <c r="TQR13" s="87"/>
      <c r="TQS13" s="87"/>
      <c r="TQT13" s="87"/>
      <c r="TQU13" s="87"/>
      <c r="TQV13" s="87"/>
      <c r="TQW13" s="87"/>
      <c r="TQX13" s="87"/>
      <c r="TQY13" s="87"/>
      <c r="TQZ13" s="87"/>
      <c r="TRA13" s="87"/>
      <c r="TRB13" s="87"/>
      <c r="TRC13" s="87"/>
      <c r="TRD13" s="87"/>
      <c r="TRE13" s="87"/>
      <c r="TRF13" s="87"/>
      <c r="TRG13" s="87"/>
      <c r="TRH13" s="87"/>
      <c r="TRI13" s="87"/>
      <c r="TRJ13" s="87"/>
      <c r="TRK13" s="87"/>
      <c r="TRL13" s="87"/>
      <c r="TRM13" s="87"/>
      <c r="TRN13" s="87"/>
      <c r="TRO13" s="87"/>
      <c r="TRP13" s="87"/>
      <c r="TRQ13" s="87"/>
      <c r="TRR13" s="87"/>
      <c r="TRS13" s="87"/>
      <c r="TRT13" s="87"/>
      <c r="TRU13" s="87"/>
      <c r="TRV13" s="87"/>
      <c r="TRW13" s="87"/>
      <c r="TRX13" s="87"/>
      <c r="TRY13" s="87"/>
      <c r="TRZ13" s="87"/>
      <c r="TSA13" s="87"/>
      <c r="TSB13" s="87"/>
      <c r="TSC13" s="87"/>
      <c r="TSD13" s="87"/>
      <c r="TSE13" s="87"/>
      <c r="TSF13" s="87"/>
      <c r="TSG13" s="87"/>
      <c r="TSH13" s="87"/>
      <c r="TSI13" s="87"/>
      <c r="TSJ13" s="87"/>
      <c r="TSK13" s="87"/>
      <c r="TSL13" s="87"/>
      <c r="TSM13" s="87"/>
      <c r="TSN13" s="87"/>
      <c r="TSO13" s="87"/>
      <c r="TSP13" s="87"/>
      <c r="TSQ13" s="87"/>
      <c r="TSR13" s="87"/>
      <c r="TSS13" s="87"/>
      <c r="TST13" s="87"/>
      <c r="TSU13" s="87"/>
      <c r="TSV13" s="87"/>
      <c r="TSW13" s="87"/>
      <c r="TSX13" s="87"/>
      <c r="TSY13" s="87"/>
      <c r="TSZ13" s="87"/>
      <c r="TTA13" s="87"/>
      <c r="TTB13" s="87"/>
      <c r="TTC13" s="87"/>
      <c r="TTD13" s="87"/>
      <c r="TTE13" s="87"/>
      <c r="TTF13" s="87"/>
      <c r="TTG13" s="87"/>
      <c r="TTH13" s="87"/>
      <c r="TTI13" s="87"/>
      <c r="TTJ13" s="87"/>
      <c r="TTK13" s="87"/>
      <c r="TTL13" s="87"/>
      <c r="TTM13" s="87"/>
      <c r="TTN13" s="87"/>
      <c r="TTO13" s="87"/>
      <c r="TTP13" s="87"/>
      <c r="TTQ13" s="87"/>
      <c r="TTR13" s="87"/>
      <c r="TTS13" s="87"/>
      <c r="TTT13" s="87"/>
      <c r="TTU13" s="87"/>
      <c r="TTV13" s="87"/>
      <c r="TTW13" s="87"/>
      <c r="TTX13" s="87"/>
      <c r="TTY13" s="87"/>
      <c r="TTZ13" s="87"/>
      <c r="TUA13" s="87"/>
      <c r="TUB13" s="87"/>
      <c r="TUC13" s="87"/>
      <c r="TUD13" s="87"/>
      <c r="TUE13" s="87"/>
      <c r="TUF13" s="87"/>
      <c r="TUG13" s="87"/>
      <c r="TUH13" s="87"/>
      <c r="TUI13" s="87"/>
      <c r="TUJ13" s="87"/>
      <c r="TUK13" s="87"/>
      <c r="TUL13" s="87"/>
      <c r="TUM13" s="87"/>
      <c r="TUN13" s="87"/>
      <c r="TUO13" s="87"/>
      <c r="TUP13" s="87"/>
      <c r="TUQ13" s="87"/>
      <c r="TUR13" s="87"/>
      <c r="TUS13" s="87"/>
      <c r="TUT13" s="87"/>
      <c r="TUU13" s="87"/>
      <c r="TUV13" s="87"/>
      <c r="TUW13" s="87"/>
      <c r="TUX13" s="87"/>
      <c r="TUY13" s="87"/>
      <c r="TUZ13" s="87"/>
      <c r="TVA13" s="87"/>
      <c r="TVB13" s="87"/>
      <c r="TVC13" s="87"/>
      <c r="TVD13" s="87"/>
      <c r="TVE13" s="87"/>
      <c r="TVF13" s="87"/>
      <c r="TVG13" s="87"/>
      <c r="TVH13" s="87"/>
      <c r="TVI13" s="87"/>
      <c r="TVJ13" s="87"/>
      <c r="TVK13" s="87"/>
      <c r="TVL13" s="87"/>
      <c r="TVM13" s="87"/>
      <c r="TVN13" s="87"/>
      <c r="TVO13" s="87"/>
      <c r="TVP13" s="87"/>
      <c r="TVQ13" s="87"/>
      <c r="TVR13" s="87"/>
      <c r="TVS13" s="87"/>
      <c r="TVT13" s="87"/>
      <c r="TVU13" s="87"/>
      <c r="TVV13" s="87"/>
      <c r="TVW13" s="87"/>
      <c r="TVX13" s="87"/>
      <c r="TVY13" s="87"/>
      <c r="TVZ13" s="87"/>
      <c r="TWA13" s="87"/>
      <c r="TWB13" s="87"/>
      <c r="TWC13" s="87"/>
      <c r="TWD13" s="87"/>
      <c r="TWE13" s="87"/>
      <c r="TWF13" s="87"/>
      <c r="TWG13" s="87"/>
      <c r="TWH13" s="87"/>
      <c r="TWI13" s="87"/>
      <c r="TWJ13" s="87"/>
      <c r="TWK13" s="87"/>
      <c r="TWL13" s="87"/>
      <c r="TWM13" s="87"/>
      <c r="TWN13" s="87"/>
      <c r="TWO13" s="87"/>
      <c r="TWP13" s="87"/>
      <c r="TWQ13" s="87"/>
      <c r="TWR13" s="87"/>
      <c r="TWS13" s="87"/>
      <c r="TWT13" s="87"/>
      <c r="TWU13" s="87"/>
      <c r="TWV13" s="87"/>
      <c r="TWW13" s="87"/>
      <c r="TWX13" s="87"/>
      <c r="TWY13" s="87"/>
      <c r="TWZ13" s="87"/>
      <c r="TXA13" s="87"/>
      <c r="TXB13" s="87"/>
      <c r="TXC13" s="87"/>
      <c r="TXD13" s="87"/>
      <c r="TXE13" s="87"/>
      <c r="TXF13" s="87"/>
      <c r="TXG13" s="87"/>
      <c r="TXH13" s="87"/>
      <c r="TXI13" s="87"/>
      <c r="TXJ13" s="87"/>
      <c r="TXK13" s="87"/>
      <c r="TXL13" s="87"/>
      <c r="TXM13" s="87"/>
      <c r="TXN13" s="87"/>
      <c r="TXO13" s="87"/>
      <c r="TXP13" s="87"/>
      <c r="TXQ13" s="87"/>
      <c r="TXR13" s="87"/>
      <c r="TXS13" s="87"/>
      <c r="TXT13" s="87"/>
      <c r="TXU13" s="87"/>
      <c r="TXV13" s="87"/>
      <c r="TXW13" s="87"/>
      <c r="TXX13" s="87"/>
      <c r="TXY13" s="87"/>
      <c r="TXZ13" s="87"/>
      <c r="TYA13" s="87"/>
      <c r="TYB13" s="87"/>
      <c r="TYC13" s="87"/>
      <c r="TYD13" s="87"/>
      <c r="TYE13" s="87"/>
      <c r="TYF13" s="87"/>
      <c r="TYG13" s="87"/>
      <c r="TYH13" s="87"/>
      <c r="TYI13" s="87"/>
      <c r="TYJ13" s="87"/>
      <c r="TYK13" s="87"/>
      <c r="TYL13" s="87"/>
      <c r="TYM13" s="87"/>
      <c r="TYN13" s="87"/>
      <c r="TYO13" s="87"/>
      <c r="TYP13" s="87"/>
      <c r="TYQ13" s="87"/>
      <c r="TYR13" s="87"/>
      <c r="TYS13" s="87"/>
      <c r="TYT13" s="87"/>
      <c r="TYU13" s="87"/>
      <c r="TYV13" s="87"/>
      <c r="TYW13" s="87"/>
      <c r="TYX13" s="87"/>
      <c r="TYY13" s="87"/>
      <c r="TYZ13" s="87"/>
      <c r="TZA13" s="87"/>
      <c r="TZB13" s="87"/>
      <c r="TZC13" s="87"/>
      <c r="TZD13" s="87"/>
      <c r="TZE13" s="87"/>
      <c r="TZF13" s="87"/>
      <c r="TZG13" s="87"/>
      <c r="TZH13" s="87"/>
      <c r="TZI13" s="87"/>
      <c r="TZJ13" s="87"/>
      <c r="TZK13" s="87"/>
      <c r="TZL13" s="87"/>
      <c r="TZM13" s="87"/>
      <c r="TZN13" s="87"/>
      <c r="TZO13" s="87"/>
      <c r="TZP13" s="87"/>
      <c r="TZQ13" s="87"/>
      <c r="TZR13" s="87"/>
      <c r="TZS13" s="87"/>
      <c r="TZT13" s="87"/>
      <c r="TZU13" s="87"/>
      <c r="TZV13" s="87"/>
      <c r="TZW13" s="87"/>
      <c r="TZX13" s="87"/>
      <c r="TZY13" s="87"/>
      <c r="TZZ13" s="87"/>
      <c r="UAA13" s="87"/>
      <c r="UAB13" s="87"/>
      <c r="UAC13" s="87"/>
      <c r="UAD13" s="87"/>
      <c r="UAE13" s="87"/>
      <c r="UAF13" s="87"/>
      <c r="UAG13" s="87"/>
      <c r="UAH13" s="87"/>
      <c r="UAI13" s="87"/>
      <c r="UAJ13" s="87"/>
      <c r="UAK13" s="87"/>
      <c r="UAL13" s="87"/>
      <c r="UAM13" s="87"/>
      <c r="UAN13" s="87"/>
      <c r="UAO13" s="87"/>
      <c r="UAP13" s="87"/>
      <c r="UAQ13" s="87"/>
      <c r="UAR13" s="87"/>
      <c r="UAS13" s="87"/>
      <c r="UAT13" s="87"/>
      <c r="UAU13" s="87"/>
      <c r="UAV13" s="87"/>
      <c r="UAW13" s="87"/>
      <c r="UAX13" s="87"/>
      <c r="UAY13" s="87"/>
      <c r="UAZ13" s="87"/>
      <c r="UBA13" s="87"/>
      <c r="UBB13" s="87"/>
      <c r="UBC13" s="87"/>
      <c r="UBD13" s="87"/>
      <c r="UBE13" s="87"/>
      <c r="UBF13" s="87"/>
      <c r="UBG13" s="87"/>
      <c r="UBH13" s="87"/>
      <c r="UBI13" s="87"/>
      <c r="UBJ13" s="87"/>
      <c r="UBK13" s="87"/>
      <c r="UBL13" s="87"/>
      <c r="UBM13" s="87"/>
      <c r="UBN13" s="87"/>
      <c r="UBO13" s="87"/>
      <c r="UBP13" s="87"/>
      <c r="UBQ13" s="87"/>
      <c r="UBR13" s="87"/>
      <c r="UBS13" s="87"/>
      <c r="UBT13" s="87"/>
      <c r="UBU13" s="87"/>
      <c r="UBV13" s="87"/>
      <c r="UBW13" s="87"/>
      <c r="UBX13" s="87"/>
      <c r="UBY13" s="87"/>
      <c r="UBZ13" s="87"/>
      <c r="UCA13" s="87"/>
      <c r="UCB13" s="87"/>
      <c r="UCC13" s="87"/>
      <c r="UCD13" s="87"/>
      <c r="UCE13" s="87"/>
      <c r="UCF13" s="87"/>
      <c r="UCG13" s="87"/>
      <c r="UCH13" s="87"/>
      <c r="UCI13" s="87"/>
      <c r="UCJ13" s="87"/>
      <c r="UCK13" s="87"/>
      <c r="UCL13" s="87"/>
      <c r="UCM13" s="87"/>
      <c r="UCN13" s="87"/>
      <c r="UCO13" s="87"/>
      <c r="UCP13" s="87"/>
      <c r="UCQ13" s="87"/>
      <c r="UCR13" s="87"/>
      <c r="UCS13" s="87"/>
      <c r="UCT13" s="87"/>
      <c r="UCU13" s="87"/>
      <c r="UCV13" s="87"/>
      <c r="UCW13" s="87"/>
      <c r="UCX13" s="87"/>
      <c r="UCY13" s="87"/>
      <c r="UCZ13" s="87"/>
      <c r="UDA13" s="87"/>
      <c r="UDB13" s="87"/>
      <c r="UDC13" s="87"/>
      <c r="UDD13" s="87"/>
      <c r="UDE13" s="87"/>
      <c r="UDF13" s="87"/>
      <c r="UDG13" s="87"/>
      <c r="UDH13" s="87"/>
      <c r="UDI13" s="87"/>
      <c r="UDJ13" s="87"/>
      <c r="UDK13" s="87"/>
      <c r="UDL13" s="87"/>
      <c r="UDM13" s="87"/>
      <c r="UDN13" s="87"/>
      <c r="UDO13" s="87"/>
      <c r="UDP13" s="87"/>
      <c r="UDQ13" s="87"/>
      <c r="UDR13" s="87"/>
      <c r="UDS13" s="87"/>
      <c r="UDT13" s="87"/>
      <c r="UDU13" s="87"/>
      <c r="UDV13" s="87"/>
      <c r="UDW13" s="87"/>
      <c r="UDX13" s="87"/>
      <c r="UDY13" s="87"/>
      <c r="UDZ13" s="87"/>
      <c r="UEA13" s="87"/>
      <c r="UEB13" s="87"/>
      <c r="UEC13" s="87"/>
      <c r="UED13" s="87"/>
      <c r="UEE13" s="87"/>
      <c r="UEF13" s="87"/>
      <c r="UEG13" s="87"/>
      <c r="UEH13" s="87"/>
      <c r="UEI13" s="87"/>
      <c r="UEJ13" s="87"/>
      <c r="UEK13" s="87"/>
      <c r="UEL13" s="87"/>
      <c r="UEM13" s="87"/>
      <c r="UEN13" s="87"/>
      <c r="UEO13" s="87"/>
      <c r="UEP13" s="87"/>
      <c r="UEQ13" s="87"/>
      <c r="UER13" s="87"/>
      <c r="UES13" s="87"/>
      <c r="UET13" s="87"/>
      <c r="UEU13" s="87"/>
      <c r="UEV13" s="87"/>
      <c r="UEW13" s="87"/>
      <c r="UEX13" s="87"/>
      <c r="UEY13" s="87"/>
      <c r="UEZ13" s="87"/>
      <c r="UFA13" s="87"/>
      <c r="UFB13" s="87"/>
      <c r="UFC13" s="87"/>
      <c r="UFD13" s="87"/>
      <c r="UFE13" s="87"/>
      <c r="UFF13" s="87"/>
      <c r="UFG13" s="87"/>
      <c r="UFH13" s="87"/>
      <c r="UFI13" s="87"/>
      <c r="UFJ13" s="87"/>
      <c r="UFK13" s="87"/>
      <c r="UFL13" s="87"/>
      <c r="UFM13" s="87"/>
      <c r="UFN13" s="87"/>
      <c r="UFO13" s="87"/>
      <c r="UFP13" s="87"/>
      <c r="UFQ13" s="87"/>
      <c r="UFR13" s="87"/>
      <c r="UFS13" s="87"/>
      <c r="UFT13" s="87"/>
      <c r="UFU13" s="87"/>
      <c r="UFV13" s="87"/>
      <c r="UFW13" s="87"/>
      <c r="UFX13" s="87"/>
      <c r="UFY13" s="87"/>
      <c r="UFZ13" s="87"/>
      <c r="UGA13" s="87"/>
      <c r="UGB13" s="87"/>
      <c r="UGC13" s="87"/>
      <c r="UGD13" s="87"/>
      <c r="UGE13" s="87"/>
      <c r="UGF13" s="87"/>
      <c r="UGG13" s="87"/>
      <c r="UGH13" s="87"/>
      <c r="UGI13" s="87"/>
      <c r="UGJ13" s="87"/>
      <c r="UGK13" s="87"/>
      <c r="UGL13" s="87"/>
      <c r="UGM13" s="87"/>
      <c r="UGN13" s="87"/>
      <c r="UGO13" s="87"/>
      <c r="UGP13" s="87"/>
      <c r="UGQ13" s="87"/>
      <c r="UGR13" s="87"/>
      <c r="UGS13" s="87"/>
      <c r="UGT13" s="87"/>
      <c r="UGU13" s="87"/>
      <c r="UGV13" s="87"/>
      <c r="UGW13" s="87"/>
      <c r="UGX13" s="87"/>
      <c r="UGY13" s="87"/>
      <c r="UGZ13" s="87"/>
      <c r="UHA13" s="87"/>
      <c r="UHB13" s="87"/>
      <c r="UHC13" s="87"/>
      <c r="UHD13" s="87"/>
      <c r="UHE13" s="87"/>
      <c r="UHF13" s="87"/>
      <c r="UHG13" s="87"/>
      <c r="UHH13" s="87"/>
      <c r="UHI13" s="87"/>
      <c r="UHJ13" s="87"/>
      <c r="UHK13" s="87"/>
      <c r="UHL13" s="87"/>
      <c r="UHM13" s="87"/>
      <c r="UHN13" s="87"/>
      <c r="UHO13" s="87"/>
      <c r="UHP13" s="87"/>
      <c r="UHQ13" s="87"/>
      <c r="UHR13" s="87"/>
      <c r="UHS13" s="87"/>
      <c r="UHT13" s="87"/>
      <c r="UHU13" s="87"/>
      <c r="UHV13" s="87"/>
      <c r="UHW13" s="87"/>
      <c r="UHX13" s="87"/>
      <c r="UHY13" s="87"/>
      <c r="UHZ13" s="87"/>
      <c r="UIA13" s="87"/>
      <c r="UIB13" s="87"/>
      <c r="UIC13" s="87"/>
      <c r="UID13" s="87"/>
      <c r="UIE13" s="87"/>
      <c r="UIF13" s="87"/>
      <c r="UIG13" s="87"/>
      <c r="UIH13" s="87"/>
      <c r="UII13" s="87"/>
      <c r="UIJ13" s="87"/>
      <c r="UIK13" s="87"/>
      <c r="UIL13" s="87"/>
      <c r="UIM13" s="87"/>
      <c r="UIN13" s="87"/>
      <c r="UIO13" s="87"/>
      <c r="UIP13" s="87"/>
      <c r="UIQ13" s="87"/>
      <c r="UIR13" s="87"/>
      <c r="UIS13" s="87"/>
      <c r="UIT13" s="87"/>
      <c r="UIU13" s="87"/>
      <c r="UIV13" s="87"/>
      <c r="UIW13" s="87"/>
      <c r="UIX13" s="87"/>
      <c r="UIY13" s="87"/>
      <c r="UIZ13" s="87"/>
      <c r="UJA13" s="87"/>
      <c r="UJB13" s="87"/>
      <c r="UJC13" s="87"/>
      <c r="UJD13" s="87"/>
      <c r="UJE13" s="87"/>
      <c r="UJF13" s="87"/>
      <c r="UJG13" s="87"/>
      <c r="UJH13" s="87"/>
      <c r="UJI13" s="87"/>
      <c r="UJJ13" s="87"/>
      <c r="UJK13" s="87"/>
      <c r="UJL13" s="87"/>
      <c r="UJM13" s="87"/>
      <c r="UJN13" s="87"/>
      <c r="UJO13" s="87"/>
      <c r="UJP13" s="87"/>
      <c r="UJQ13" s="87"/>
      <c r="UJR13" s="87"/>
      <c r="UJS13" s="87"/>
      <c r="UJT13" s="87"/>
      <c r="UJU13" s="87"/>
      <c r="UJV13" s="87"/>
      <c r="UJW13" s="87"/>
      <c r="UJX13" s="87"/>
      <c r="UJY13" s="87"/>
      <c r="UJZ13" s="87"/>
      <c r="UKA13" s="87"/>
      <c r="UKB13" s="87"/>
      <c r="UKC13" s="87"/>
      <c r="UKD13" s="87"/>
      <c r="UKE13" s="87"/>
      <c r="UKF13" s="87"/>
      <c r="UKG13" s="87"/>
      <c r="UKH13" s="87"/>
      <c r="UKI13" s="87"/>
      <c r="UKJ13" s="87"/>
      <c r="UKK13" s="87"/>
      <c r="UKL13" s="87"/>
      <c r="UKM13" s="87"/>
      <c r="UKN13" s="87"/>
      <c r="UKO13" s="87"/>
      <c r="UKP13" s="87"/>
      <c r="UKQ13" s="87"/>
      <c r="UKR13" s="87"/>
      <c r="UKS13" s="87"/>
      <c r="UKT13" s="87"/>
      <c r="UKU13" s="87"/>
      <c r="UKV13" s="87"/>
      <c r="UKW13" s="87"/>
      <c r="UKX13" s="87"/>
      <c r="UKY13" s="87"/>
      <c r="UKZ13" s="87"/>
      <c r="ULA13" s="87"/>
      <c r="ULB13" s="87"/>
      <c r="ULC13" s="87"/>
      <c r="ULD13" s="87"/>
      <c r="ULE13" s="87"/>
      <c r="ULF13" s="87"/>
      <c r="ULG13" s="87"/>
      <c r="ULH13" s="87"/>
      <c r="ULI13" s="87"/>
      <c r="ULJ13" s="87"/>
      <c r="ULK13" s="87"/>
      <c r="ULL13" s="87"/>
      <c r="ULM13" s="87"/>
      <c r="ULN13" s="87"/>
      <c r="ULO13" s="87"/>
      <c r="ULP13" s="87"/>
      <c r="ULQ13" s="87"/>
      <c r="ULR13" s="87"/>
      <c r="ULS13" s="87"/>
      <c r="ULT13" s="87"/>
      <c r="ULU13" s="87"/>
      <c r="ULV13" s="87"/>
      <c r="ULW13" s="87"/>
      <c r="ULX13" s="87"/>
      <c r="ULY13" s="87"/>
      <c r="ULZ13" s="87"/>
      <c r="UMA13" s="87"/>
      <c r="UMB13" s="87"/>
      <c r="UMC13" s="87"/>
      <c r="UMD13" s="87"/>
      <c r="UME13" s="87"/>
      <c r="UMF13" s="87"/>
      <c r="UMG13" s="87"/>
      <c r="UMH13" s="87"/>
      <c r="UMI13" s="87"/>
      <c r="UMJ13" s="87"/>
      <c r="UMK13" s="87"/>
      <c r="UML13" s="87"/>
      <c r="UMM13" s="87"/>
      <c r="UMN13" s="87"/>
      <c r="UMO13" s="87"/>
      <c r="UMP13" s="87"/>
      <c r="UMQ13" s="87"/>
      <c r="UMR13" s="87"/>
      <c r="UMS13" s="87"/>
      <c r="UMT13" s="87"/>
      <c r="UMU13" s="87"/>
      <c r="UMV13" s="87"/>
      <c r="UMW13" s="87"/>
      <c r="UMX13" s="87"/>
      <c r="UMY13" s="87"/>
      <c r="UMZ13" s="87"/>
      <c r="UNA13" s="87"/>
      <c r="UNB13" s="87"/>
      <c r="UNC13" s="87"/>
      <c r="UND13" s="87"/>
      <c r="UNE13" s="87"/>
      <c r="UNF13" s="87"/>
      <c r="UNG13" s="87"/>
      <c r="UNH13" s="87"/>
      <c r="UNI13" s="87"/>
      <c r="UNJ13" s="87"/>
      <c r="UNK13" s="87"/>
      <c r="UNL13" s="87"/>
      <c r="UNM13" s="87"/>
      <c r="UNN13" s="87"/>
      <c r="UNO13" s="87"/>
      <c r="UNP13" s="87"/>
      <c r="UNQ13" s="87"/>
      <c r="UNR13" s="87"/>
      <c r="UNS13" s="87"/>
      <c r="UNT13" s="87"/>
      <c r="UNU13" s="87"/>
      <c r="UNV13" s="87"/>
      <c r="UNW13" s="87"/>
      <c r="UNX13" s="87"/>
      <c r="UNY13" s="87"/>
      <c r="UNZ13" s="87"/>
      <c r="UOA13" s="87"/>
      <c r="UOB13" s="87"/>
      <c r="UOC13" s="87"/>
      <c r="UOD13" s="87"/>
      <c r="UOE13" s="87"/>
      <c r="UOF13" s="87"/>
      <c r="UOG13" s="87"/>
      <c r="UOH13" s="87"/>
      <c r="UOI13" s="87"/>
      <c r="UOJ13" s="87"/>
      <c r="UOK13" s="87"/>
      <c r="UOL13" s="87"/>
      <c r="UOM13" s="87"/>
      <c r="UON13" s="87"/>
      <c r="UOO13" s="87"/>
      <c r="UOP13" s="87"/>
      <c r="UOQ13" s="87"/>
      <c r="UOR13" s="87"/>
      <c r="UOS13" s="87"/>
      <c r="UOT13" s="87"/>
      <c r="UOU13" s="87"/>
      <c r="UOV13" s="87"/>
      <c r="UOW13" s="87"/>
      <c r="UOX13" s="87"/>
      <c r="UOY13" s="87"/>
      <c r="UOZ13" s="87"/>
      <c r="UPA13" s="87"/>
      <c r="UPB13" s="87"/>
      <c r="UPC13" s="87"/>
      <c r="UPD13" s="87"/>
      <c r="UPE13" s="87"/>
      <c r="UPF13" s="87"/>
      <c r="UPG13" s="87"/>
      <c r="UPH13" s="87"/>
      <c r="UPI13" s="87"/>
      <c r="UPJ13" s="87"/>
      <c r="UPK13" s="87"/>
      <c r="UPL13" s="87"/>
      <c r="UPM13" s="87"/>
      <c r="UPN13" s="87"/>
      <c r="UPO13" s="87"/>
      <c r="UPP13" s="87"/>
      <c r="UPQ13" s="87"/>
      <c r="UPR13" s="87"/>
      <c r="UPS13" s="87"/>
      <c r="UPT13" s="87"/>
      <c r="UPU13" s="87"/>
      <c r="UPV13" s="87"/>
      <c r="UPW13" s="87"/>
      <c r="UPX13" s="87"/>
      <c r="UPY13" s="87"/>
      <c r="UPZ13" s="87"/>
      <c r="UQA13" s="87"/>
      <c r="UQB13" s="87"/>
      <c r="UQC13" s="87"/>
      <c r="UQD13" s="87"/>
      <c r="UQE13" s="87"/>
      <c r="UQF13" s="87"/>
      <c r="UQG13" s="87"/>
      <c r="UQH13" s="87"/>
      <c r="UQI13" s="87"/>
      <c r="UQJ13" s="87"/>
      <c r="UQK13" s="87"/>
      <c r="UQL13" s="87"/>
      <c r="UQM13" s="87"/>
      <c r="UQN13" s="87"/>
      <c r="UQO13" s="87"/>
      <c r="UQP13" s="87"/>
      <c r="UQQ13" s="87"/>
      <c r="UQR13" s="87"/>
      <c r="UQS13" s="87"/>
      <c r="UQT13" s="87"/>
      <c r="UQU13" s="87"/>
      <c r="UQV13" s="87"/>
      <c r="UQW13" s="87"/>
      <c r="UQX13" s="87"/>
      <c r="UQY13" s="87"/>
      <c r="UQZ13" s="87"/>
      <c r="URA13" s="87"/>
      <c r="URB13" s="87"/>
      <c r="URC13" s="87"/>
      <c r="URD13" s="87"/>
      <c r="URE13" s="87"/>
      <c r="URF13" s="87"/>
      <c r="URG13" s="87"/>
      <c r="URH13" s="87"/>
      <c r="URI13" s="87"/>
      <c r="URJ13" s="87"/>
      <c r="URK13" s="87"/>
      <c r="URL13" s="87"/>
      <c r="URM13" s="87"/>
      <c r="URN13" s="87"/>
      <c r="URO13" s="87"/>
      <c r="URP13" s="87"/>
      <c r="URQ13" s="87"/>
      <c r="URR13" s="87"/>
      <c r="URS13" s="87"/>
      <c r="URT13" s="87"/>
      <c r="URU13" s="87"/>
      <c r="URV13" s="87"/>
      <c r="URW13" s="87"/>
      <c r="URX13" s="87"/>
      <c r="URY13" s="87"/>
      <c r="URZ13" s="87"/>
      <c r="USA13" s="87"/>
      <c r="USB13" s="87"/>
      <c r="USC13" s="87"/>
      <c r="USD13" s="87"/>
      <c r="USE13" s="87"/>
      <c r="USF13" s="87"/>
      <c r="USG13" s="87"/>
      <c r="USH13" s="87"/>
      <c r="USI13" s="87"/>
      <c r="USJ13" s="87"/>
      <c r="USK13" s="87"/>
      <c r="USL13" s="87"/>
      <c r="USM13" s="87"/>
      <c r="USN13" s="87"/>
      <c r="USO13" s="87"/>
      <c r="USP13" s="87"/>
      <c r="USQ13" s="87"/>
      <c r="USR13" s="87"/>
      <c r="USS13" s="87"/>
      <c r="UST13" s="87"/>
      <c r="USU13" s="87"/>
      <c r="USV13" s="87"/>
      <c r="USW13" s="87"/>
      <c r="USX13" s="87"/>
      <c r="USY13" s="87"/>
      <c r="USZ13" s="87"/>
      <c r="UTA13" s="87"/>
      <c r="UTB13" s="87"/>
      <c r="UTC13" s="87"/>
      <c r="UTD13" s="87"/>
      <c r="UTE13" s="87"/>
      <c r="UTF13" s="87"/>
      <c r="UTG13" s="87"/>
      <c r="UTH13" s="87"/>
      <c r="UTI13" s="87"/>
      <c r="UTJ13" s="87"/>
      <c r="UTK13" s="87"/>
      <c r="UTL13" s="87"/>
      <c r="UTM13" s="87"/>
      <c r="UTN13" s="87"/>
      <c r="UTO13" s="87"/>
      <c r="UTP13" s="87"/>
      <c r="UTQ13" s="87"/>
      <c r="UTR13" s="87"/>
      <c r="UTS13" s="87"/>
      <c r="UTT13" s="87"/>
      <c r="UTU13" s="87"/>
      <c r="UTV13" s="87"/>
      <c r="UTW13" s="87"/>
      <c r="UTX13" s="87"/>
      <c r="UTY13" s="87"/>
      <c r="UTZ13" s="87"/>
      <c r="UUA13" s="87"/>
      <c r="UUB13" s="87"/>
      <c r="UUC13" s="87"/>
      <c r="UUD13" s="87"/>
      <c r="UUE13" s="87"/>
      <c r="UUF13" s="87"/>
      <c r="UUG13" s="87"/>
      <c r="UUH13" s="87"/>
      <c r="UUI13" s="87"/>
      <c r="UUJ13" s="87"/>
      <c r="UUK13" s="87"/>
      <c r="UUL13" s="87"/>
      <c r="UUM13" s="87"/>
      <c r="UUN13" s="87"/>
      <c r="UUO13" s="87"/>
      <c r="UUP13" s="87"/>
      <c r="UUQ13" s="87"/>
      <c r="UUR13" s="87"/>
      <c r="UUS13" s="87"/>
      <c r="UUT13" s="87"/>
      <c r="UUU13" s="87"/>
      <c r="UUV13" s="87"/>
      <c r="UUW13" s="87"/>
      <c r="UUX13" s="87"/>
      <c r="UUY13" s="87"/>
      <c r="UUZ13" s="87"/>
      <c r="UVA13" s="87"/>
      <c r="UVB13" s="87"/>
      <c r="UVC13" s="87"/>
      <c r="UVD13" s="87"/>
      <c r="UVE13" s="87"/>
      <c r="UVF13" s="87"/>
      <c r="UVG13" s="87"/>
      <c r="UVH13" s="87"/>
      <c r="UVI13" s="87"/>
      <c r="UVJ13" s="87"/>
      <c r="UVK13" s="87"/>
      <c r="UVL13" s="87"/>
      <c r="UVM13" s="87"/>
      <c r="UVN13" s="87"/>
      <c r="UVO13" s="87"/>
      <c r="UVP13" s="87"/>
      <c r="UVQ13" s="87"/>
      <c r="UVR13" s="87"/>
      <c r="UVS13" s="87"/>
      <c r="UVT13" s="87"/>
      <c r="UVU13" s="87"/>
      <c r="UVV13" s="87"/>
      <c r="UVW13" s="87"/>
      <c r="UVX13" s="87"/>
      <c r="UVY13" s="87"/>
      <c r="UVZ13" s="87"/>
      <c r="UWA13" s="87"/>
      <c r="UWB13" s="87"/>
      <c r="UWC13" s="87"/>
      <c r="UWD13" s="87"/>
      <c r="UWE13" s="87"/>
      <c r="UWF13" s="87"/>
      <c r="UWG13" s="87"/>
      <c r="UWH13" s="87"/>
      <c r="UWI13" s="87"/>
      <c r="UWJ13" s="87"/>
      <c r="UWK13" s="87"/>
      <c r="UWL13" s="87"/>
      <c r="UWM13" s="87"/>
      <c r="UWN13" s="87"/>
      <c r="UWO13" s="87"/>
      <c r="UWP13" s="87"/>
      <c r="UWQ13" s="87"/>
      <c r="UWR13" s="87"/>
      <c r="UWS13" s="87"/>
      <c r="UWT13" s="87"/>
      <c r="UWU13" s="87"/>
      <c r="UWV13" s="87"/>
      <c r="UWW13" s="87"/>
      <c r="UWX13" s="87"/>
      <c r="UWY13" s="87"/>
      <c r="UWZ13" s="87"/>
      <c r="UXA13" s="87"/>
      <c r="UXB13" s="87"/>
      <c r="UXC13" s="87"/>
      <c r="UXD13" s="87"/>
      <c r="UXE13" s="87"/>
      <c r="UXF13" s="87"/>
      <c r="UXG13" s="87"/>
      <c r="UXH13" s="87"/>
      <c r="UXI13" s="87"/>
      <c r="UXJ13" s="87"/>
      <c r="UXK13" s="87"/>
      <c r="UXL13" s="87"/>
      <c r="UXM13" s="87"/>
      <c r="UXN13" s="87"/>
      <c r="UXO13" s="87"/>
      <c r="UXP13" s="87"/>
      <c r="UXQ13" s="87"/>
      <c r="UXR13" s="87"/>
      <c r="UXS13" s="87"/>
      <c r="UXT13" s="87"/>
      <c r="UXU13" s="87"/>
      <c r="UXV13" s="87"/>
      <c r="UXW13" s="87"/>
      <c r="UXX13" s="87"/>
      <c r="UXY13" s="87"/>
      <c r="UXZ13" s="87"/>
      <c r="UYA13" s="87"/>
      <c r="UYB13" s="87"/>
      <c r="UYC13" s="87"/>
      <c r="UYD13" s="87"/>
      <c r="UYE13" s="87"/>
      <c r="UYF13" s="87"/>
      <c r="UYG13" s="87"/>
      <c r="UYH13" s="87"/>
      <c r="UYI13" s="87"/>
      <c r="UYJ13" s="87"/>
      <c r="UYK13" s="87"/>
      <c r="UYL13" s="87"/>
      <c r="UYM13" s="87"/>
      <c r="UYN13" s="87"/>
      <c r="UYO13" s="87"/>
      <c r="UYP13" s="87"/>
      <c r="UYQ13" s="87"/>
      <c r="UYR13" s="87"/>
      <c r="UYS13" s="87"/>
      <c r="UYT13" s="87"/>
      <c r="UYU13" s="87"/>
      <c r="UYV13" s="87"/>
      <c r="UYW13" s="87"/>
      <c r="UYX13" s="87"/>
      <c r="UYY13" s="87"/>
      <c r="UYZ13" s="87"/>
      <c r="UZA13" s="87"/>
      <c r="UZB13" s="87"/>
      <c r="UZC13" s="87"/>
      <c r="UZD13" s="87"/>
      <c r="UZE13" s="87"/>
      <c r="UZF13" s="87"/>
      <c r="UZG13" s="87"/>
      <c r="UZH13" s="87"/>
      <c r="UZI13" s="87"/>
      <c r="UZJ13" s="87"/>
      <c r="UZK13" s="87"/>
      <c r="UZL13" s="87"/>
      <c r="UZM13" s="87"/>
      <c r="UZN13" s="87"/>
      <c r="UZO13" s="87"/>
      <c r="UZP13" s="87"/>
      <c r="UZQ13" s="87"/>
      <c r="UZR13" s="87"/>
      <c r="UZS13" s="87"/>
      <c r="UZT13" s="87"/>
      <c r="UZU13" s="87"/>
      <c r="UZV13" s="87"/>
      <c r="UZW13" s="87"/>
      <c r="UZX13" s="87"/>
      <c r="UZY13" s="87"/>
      <c r="UZZ13" s="87"/>
      <c r="VAA13" s="87"/>
      <c r="VAB13" s="87"/>
      <c r="VAC13" s="87"/>
      <c r="VAD13" s="87"/>
      <c r="VAE13" s="87"/>
      <c r="VAF13" s="87"/>
      <c r="VAG13" s="87"/>
      <c r="VAH13" s="87"/>
      <c r="VAI13" s="87"/>
      <c r="VAJ13" s="87"/>
      <c r="VAK13" s="87"/>
      <c r="VAL13" s="87"/>
      <c r="VAM13" s="87"/>
      <c r="VAN13" s="87"/>
      <c r="VAO13" s="87"/>
      <c r="VAP13" s="87"/>
      <c r="VAQ13" s="87"/>
      <c r="VAR13" s="87"/>
      <c r="VAS13" s="87"/>
      <c r="VAT13" s="87"/>
      <c r="VAU13" s="87"/>
      <c r="VAV13" s="87"/>
      <c r="VAW13" s="87"/>
      <c r="VAX13" s="87"/>
      <c r="VAY13" s="87"/>
      <c r="VAZ13" s="87"/>
      <c r="VBA13" s="87"/>
      <c r="VBB13" s="87"/>
      <c r="VBC13" s="87"/>
      <c r="VBD13" s="87"/>
      <c r="VBE13" s="87"/>
      <c r="VBF13" s="87"/>
      <c r="VBG13" s="87"/>
      <c r="VBH13" s="87"/>
      <c r="VBI13" s="87"/>
      <c r="VBJ13" s="87"/>
      <c r="VBK13" s="87"/>
      <c r="VBL13" s="87"/>
      <c r="VBM13" s="87"/>
      <c r="VBN13" s="87"/>
      <c r="VBO13" s="87"/>
      <c r="VBP13" s="87"/>
      <c r="VBQ13" s="87"/>
      <c r="VBR13" s="87"/>
      <c r="VBS13" s="87"/>
      <c r="VBT13" s="87"/>
      <c r="VBU13" s="87"/>
      <c r="VBV13" s="87"/>
      <c r="VBW13" s="87"/>
      <c r="VBX13" s="87"/>
      <c r="VBY13" s="87"/>
      <c r="VBZ13" s="87"/>
      <c r="VCA13" s="87"/>
      <c r="VCB13" s="87"/>
      <c r="VCC13" s="87"/>
      <c r="VCD13" s="87"/>
      <c r="VCE13" s="87"/>
      <c r="VCF13" s="87"/>
      <c r="VCG13" s="87"/>
      <c r="VCH13" s="87"/>
      <c r="VCI13" s="87"/>
      <c r="VCJ13" s="87"/>
      <c r="VCK13" s="87"/>
      <c r="VCL13" s="87"/>
      <c r="VCM13" s="87"/>
      <c r="VCN13" s="87"/>
      <c r="VCO13" s="87"/>
      <c r="VCP13" s="87"/>
      <c r="VCQ13" s="87"/>
      <c r="VCR13" s="87"/>
      <c r="VCS13" s="87"/>
      <c r="VCT13" s="87"/>
      <c r="VCU13" s="87"/>
      <c r="VCV13" s="87"/>
      <c r="VCW13" s="87"/>
      <c r="VCX13" s="87"/>
      <c r="VCY13" s="87"/>
      <c r="VCZ13" s="87"/>
      <c r="VDA13" s="87"/>
      <c r="VDB13" s="87"/>
      <c r="VDC13" s="87"/>
      <c r="VDD13" s="87"/>
      <c r="VDE13" s="87"/>
      <c r="VDF13" s="87"/>
      <c r="VDG13" s="87"/>
      <c r="VDH13" s="87"/>
      <c r="VDI13" s="87"/>
      <c r="VDJ13" s="87"/>
      <c r="VDK13" s="87"/>
      <c r="VDL13" s="87"/>
      <c r="VDM13" s="87"/>
      <c r="VDN13" s="87"/>
      <c r="VDO13" s="87"/>
      <c r="VDP13" s="87"/>
      <c r="VDQ13" s="87"/>
      <c r="VDR13" s="87"/>
      <c r="VDS13" s="87"/>
      <c r="VDT13" s="87"/>
      <c r="VDU13" s="87"/>
      <c r="VDV13" s="87"/>
      <c r="VDW13" s="87"/>
      <c r="VDX13" s="87"/>
      <c r="VDY13" s="87"/>
      <c r="VDZ13" s="87"/>
      <c r="VEA13" s="87"/>
      <c r="VEB13" s="87"/>
      <c r="VEC13" s="87"/>
      <c r="VED13" s="87"/>
      <c r="VEE13" s="87"/>
      <c r="VEF13" s="87"/>
      <c r="VEG13" s="87"/>
      <c r="VEH13" s="87"/>
      <c r="VEI13" s="87"/>
      <c r="VEJ13" s="87"/>
      <c r="VEK13" s="87"/>
      <c r="VEL13" s="87"/>
      <c r="VEM13" s="87"/>
      <c r="VEN13" s="87"/>
      <c r="VEO13" s="87"/>
      <c r="VEP13" s="87"/>
      <c r="VEQ13" s="87"/>
      <c r="VER13" s="87"/>
      <c r="VES13" s="87"/>
      <c r="VET13" s="87"/>
      <c r="VEU13" s="87"/>
      <c r="VEV13" s="87"/>
      <c r="VEW13" s="87"/>
      <c r="VEX13" s="87"/>
      <c r="VEY13" s="87"/>
      <c r="VEZ13" s="87"/>
      <c r="VFA13" s="87"/>
      <c r="VFB13" s="87"/>
      <c r="VFC13" s="87"/>
      <c r="VFD13" s="87"/>
      <c r="VFE13" s="87"/>
      <c r="VFF13" s="87"/>
      <c r="VFG13" s="87"/>
      <c r="VFH13" s="87"/>
      <c r="VFI13" s="87"/>
      <c r="VFJ13" s="87"/>
      <c r="VFK13" s="87"/>
      <c r="VFL13" s="87"/>
      <c r="VFM13" s="87"/>
      <c r="VFN13" s="87"/>
      <c r="VFO13" s="87"/>
      <c r="VFP13" s="87"/>
      <c r="VFQ13" s="87"/>
      <c r="VFR13" s="87"/>
      <c r="VFS13" s="87"/>
      <c r="VFT13" s="87"/>
      <c r="VFU13" s="87"/>
      <c r="VFV13" s="87"/>
      <c r="VFW13" s="87"/>
      <c r="VFX13" s="87"/>
      <c r="VFY13" s="87"/>
      <c r="VFZ13" s="87"/>
      <c r="VGA13" s="87"/>
      <c r="VGB13" s="87"/>
      <c r="VGC13" s="87"/>
      <c r="VGD13" s="87"/>
      <c r="VGE13" s="87"/>
      <c r="VGF13" s="87"/>
      <c r="VGG13" s="87"/>
      <c r="VGH13" s="87"/>
      <c r="VGI13" s="87"/>
      <c r="VGJ13" s="87"/>
      <c r="VGK13" s="87"/>
      <c r="VGL13" s="87"/>
      <c r="VGM13" s="87"/>
      <c r="VGN13" s="87"/>
      <c r="VGO13" s="87"/>
      <c r="VGP13" s="87"/>
      <c r="VGQ13" s="87"/>
      <c r="VGR13" s="87"/>
      <c r="VGS13" s="87"/>
      <c r="VGT13" s="87"/>
      <c r="VGU13" s="87"/>
      <c r="VGV13" s="87"/>
      <c r="VGW13" s="87"/>
      <c r="VGX13" s="87"/>
      <c r="VGY13" s="87"/>
      <c r="VGZ13" s="87"/>
      <c r="VHA13" s="87"/>
      <c r="VHB13" s="87"/>
      <c r="VHC13" s="87"/>
      <c r="VHD13" s="87"/>
      <c r="VHE13" s="87"/>
      <c r="VHF13" s="87"/>
      <c r="VHG13" s="87"/>
      <c r="VHH13" s="87"/>
      <c r="VHI13" s="87"/>
      <c r="VHJ13" s="87"/>
      <c r="VHK13" s="87"/>
      <c r="VHL13" s="87"/>
      <c r="VHM13" s="87"/>
      <c r="VHN13" s="87"/>
      <c r="VHO13" s="87"/>
      <c r="VHP13" s="87"/>
      <c r="VHQ13" s="87"/>
      <c r="VHR13" s="87"/>
      <c r="VHS13" s="87"/>
      <c r="VHT13" s="87"/>
      <c r="VHU13" s="87"/>
      <c r="VHV13" s="87"/>
      <c r="VHW13" s="87"/>
      <c r="VHX13" s="87"/>
      <c r="VHY13" s="87"/>
      <c r="VHZ13" s="87"/>
      <c r="VIA13" s="87"/>
      <c r="VIB13" s="87"/>
      <c r="VIC13" s="87"/>
      <c r="VID13" s="87"/>
      <c r="VIE13" s="87"/>
      <c r="VIF13" s="87"/>
      <c r="VIG13" s="87"/>
      <c r="VIH13" s="87"/>
      <c r="VII13" s="87"/>
      <c r="VIJ13" s="87"/>
      <c r="VIK13" s="87"/>
      <c r="VIL13" s="87"/>
      <c r="VIM13" s="87"/>
      <c r="VIN13" s="87"/>
      <c r="VIO13" s="87"/>
      <c r="VIP13" s="87"/>
      <c r="VIQ13" s="87"/>
      <c r="VIR13" s="87"/>
      <c r="VIS13" s="87"/>
      <c r="VIT13" s="87"/>
      <c r="VIU13" s="87"/>
      <c r="VIV13" s="87"/>
      <c r="VIW13" s="87"/>
      <c r="VIX13" s="87"/>
      <c r="VIY13" s="87"/>
      <c r="VIZ13" s="87"/>
      <c r="VJA13" s="87"/>
      <c r="VJB13" s="87"/>
      <c r="VJC13" s="87"/>
      <c r="VJD13" s="87"/>
      <c r="VJE13" s="87"/>
      <c r="VJF13" s="87"/>
      <c r="VJG13" s="87"/>
      <c r="VJH13" s="87"/>
      <c r="VJI13" s="87"/>
      <c r="VJJ13" s="87"/>
      <c r="VJK13" s="87"/>
      <c r="VJL13" s="87"/>
      <c r="VJM13" s="87"/>
      <c r="VJN13" s="87"/>
      <c r="VJO13" s="87"/>
      <c r="VJP13" s="87"/>
      <c r="VJQ13" s="87"/>
      <c r="VJR13" s="87"/>
      <c r="VJS13" s="87"/>
      <c r="VJT13" s="87"/>
      <c r="VJU13" s="87"/>
      <c r="VJV13" s="87"/>
      <c r="VJW13" s="87"/>
      <c r="VJX13" s="87"/>
      <c r="VJY13" s="87"/>
      <c r="VJZ13" s="87"/>
      <c r="VKA13" s="87"/>
      <c r="VKB13" s="87"/>
      <c r="VKC13" s="87"/>
      <c r="VKD13" s="87"/>
      <c r="VKE13" s="87"/>
      <c r="VKF13" s="87"/>
      <c r="VKG13" s="87"/>
      <c r="VKH13" s="87"/>
      <c r="VKI13" s="87"/>
      <c r="VKJ13" s="87"/>
      <c r="VKK13" s="87"/>
      <c r="VKL13" s="87"/>
      <c r="VKM13" s="87"/>
      <c r="VKN13" s="87"/>
      <c r="VKO13" s="87"/>
      <c r="VKP13" s="87"/>
      <c r="VKQ13" s="87"/>
      <c r="VKR13" s="87"/>
      <c r="VKS13" s="87"/>
      <c r="VKT13" s="87"/>
      <c r="VKU13" s="87"/>
      <c r="VKV13" s="87"/>
      <c r="VKW13" s="87"/>
      <c r="VKX13" s="87"/>
      <c r="VKY13" s="87"/>
      <c r="VKZ13" s="87"/>
      <c r="VLA13" s="87"/>
      <c r="VLB13" s="87"/>
      <c r="VLC13" s="87"/>
      <c r="VLD13" s="87"/>
      <c r="VLE13" s="87"/>
      <c r="VLF13" s="87"/>
      <c r="VLG13" s="87"/>
      <c r="VLH13" s="87"/>
      <c r="VLI13" s="87"/>
      <c r="VLJ13" s="87"/>
      <c r="VLK13" s="87"/>
      <c r="VLL13" s="87"/>
      <c r="VLM13" s="87"/>
      <c r="VLN13" s="87"/>
      <c r="VLO13" s="87"/>
      <c r="VLP13" s="87"/>
      <c r="VLQ13" s="87"/>
      <c r="VLR13" s="87"/>
      <c r="VLS13" s="87"/>
      <c r="VLT13" s="87"/>
      <c r="VLU13" s="87"/>
      <c r="VLV13" s="87"/>
      <c r="VLW13" s="87"/>
      <c r="VLX13" s="87"/>
      <c r="VLY13" s="87"/>
      <c r="VLZ13" s="87"/>
      <c r="VMA13" s="87"/>
      <c r="VMB13" s="87"/>
      <c r="VMC13" s="87"/>
      <c r="VMD13" s="87"/>
      <c r="VME13" s="87"/>
      <c r="VMF13" s="87"/>
      <c r="VMG13" s="87"/>
      <c r="VMH13" s="87"/>
      <c r="VMI13" s="87"/>
      <c r="VMJ13" s="87"/>
      <c r="VMK13" s="87"/>
      <c r="VML13" s="87"/>
      <c r="VMM13" s="87"/>
      <c r="VMN13" s="87"/>
      <c r="VMO13" s="87"/>
      <c r="VMP13" s="87"/>
      <c r="VMQ13" s="87"/>
      <c r="VMR13" s="87"/>
      <c r="VMS13" s="87"/>
      <c r="VMT13" s="87"/>
      <c r="VMU13" s="87"/>
      <c r="VMV13" s="87"/>
      <c r="VMW13" s="87"/>
      <c r="VMX13" s="87"/>
      <c r="VMY13" s="87"/>
      <c r="VMZ13" s="87"/>
      <c r="VNA13" s="87"/>
      <c r="VNB13" s="87"/>
      <c r="VNC13" s="87"/>
      <c r="VND13" s="87"/>
      <c r="VNE13" s="87"/>
      <c r="VNF13" s="87"/>
      <c r="VNG13" s="87"/>
      <c r="VNH13" s="87"/>
      <c r="VNI13" s="87"/>
      <c r="VNJ13" s="87"/>
      <c r="VNK13" s="87"/>
      <c r="VNL13" s="87"/>
      <c r="VNM13" s="87"/>
      <c r="VNN13" s="87"/>
      <c r="VNO13" s="87"/>
      <c r="VNP13" s="87"/>
      <c r="VNQ13" s="87"/>
      <c r="VNR13" s="87"/>
      <c r="VNS13" s="87"/>
      <c r="VNT13" s="87"/>
      <c r="VNU13" s="87"/>
      <c r="VNV13" s="87"/>
      <c r="VNW13" s="87"/>
      <c r="VNX13" s="87"/>
      <c r="VNY13" s="87"/>
      <c r="VNZ13" s="87"/>
      <c r="VOA13" s="87"/>
      <c r="VOB13" s="87"/>
      <c r="VOC13" s="87"/>
      <c r="VOD13" s="87"/>
      <c r="VOE13" s="87"/>
      <c r="VOF13" s="87"/>
      <c r="VOG13" s="87"/>
      <c r="VOH13" s="87"/>
      <c r="VOI13" s="87"/>
      <c r="VOJ13" s="87"/>
      <c r="VOK13" s="87"/>
      <c r="VOL13" s="87"/>
      <c r="VOM13" s="87"/>
      <c r="VON13" s="87"/>
      <c r="VOO13" s="87"/>
      <c r="VOP13" s="87"/>
      <c r="VOQ13" s="87"/>
      <c r="VOR13" s="87"/>
      <c r="VOS13" s="87"/>
      <c r="VOT13" s="87"/>
      <c r="VOU13" s="87"/>
      <c r="VOV13" s="87"/>
      <c r="VOW13" s="87"/>
      <c r="VOX13" s="87"/>
      <c r="VOY13" s="87"/>
      <c r="VOZ13" s="87"/>
      <c r="VPA13" s="87"/>
      <c r="VPB13" s="87"/>
      <c r="VPC13" s="87"/>
      <c r="VPD13" s="87"/>
      <c r="VPE13" s="87"/>
      <c r="VPF13" s="87"/>
      <c r="VPG13" s="87"/>
      <c r="VPH13" s="87"/>
      <c r="VPI13" s="87"/>
      <c r="VPJ13" s="87"/>
      <c r="VPK13" s="87"/>
      <c r="VPL13" s="87"/>
      <c r="VPM13" s="87"/>
      <c r="VPN13" s="87"/>
      <c r="VPO13" s="87"/>
      <c r="VPP13" s="87"/>
      <c r="VPQ13" s="87"/>
      <c r="VPR13" s="87"/>
      <c r="VPS13" s="87"/>
      <c r="VPT13" s="87"/>
      <c r="VPU13" s="87"/>
      <c r="VPV13" s="87"/>
      <c r="VPW13" s="87"/>
      <c r="VPX13" s="87"/>
      <c r="VPY13" s="87"/>
      <c r="VPZ13" s="87"/>
      <c r="VQA13" s="87"/>
      <c r="VQB13" s="87"/>
      <c r="VQC13" s="87"/>
      <c r="VQD13" s="87"/>
      <c r="VQE13" s="87"/>
      <c r="VQF13" s="87"/>
      <c r="VQG13" s="87"/>
      <c r="VQH13" s="87"/>
      <c r="VQI13" s="87"/>
      <c r="VQJ13" s="87"/>
      <c r="VQK13" s="87"/>
      <c r="VQL13" s="87"/>
      <c r="VQM13" s="87"/>
      <c r="VQN13" s="87"/>
      <c r="VQO13" s="87"/>
      <c r="VQP13" s="87"/>
      <c r="VQQ13" s="87"/>
      <c r="VQR13" s="87"/>
      <c r="VQS13" s="87"/>
      <c r="VQT13" s="87"/>
      <c r="VQU13" s="87"/>
      <c r="VQV13" s="87"/>
      <c r="VQW13" s="87"/>
      <c r="VQX13" s="87"/>
      <c r="VQY13" s="87"/>
      <c r="VQZ13" s="87"/>
      <c r="VRA13" s="87"/>
      <c r="VRB13" s="87"/>
      <c r="VRC13" s="87"/>
      <c r="VRD13" s="87"/>
      <c r="VRE13" s="87"/>
      <c r="VRF13" s="87"/>
      <c r="VRG13" s="87"/>
      <c r="VRH13" s="87"/>
      <c r="VRI13" s="87"/>
      <c r="VRJ13" s="87"/>
      <c r="VRK13" s="87"/>
      <c r="VRL13" s="87"/>
      <c r="VRM13" s="87"/>
      <c r="VRN13" s="87"/>
      <c r="VRO13" s="87"/>
      <c r="VRP13" s="87"/>
      <c r="VRQ13" s="87"/>
      <c r="VRR13" s="87"/>
      <c r="VRS13" s="87"/>
      <c r="VRT13" s="87"/>
      <c r="VRU13" s="87"/>
      <c r="VRV13" s="87"/>
      <c r="VRW13" s="87"/>
      <c r="VRX13" s="87"/>
      <c r="VRY13" s="87"/>
      <c r="VRZ13" s="87"/>
      <c r="VSA13" s="87"/>
      <c r="VSB13" s="87"/>
      <c r="VSC13" s="87"/>
      <c r="VSD13" s="87"/>
      <c r="VSE13" s="87"/>
      <c r="VSF13" s="87"/>
      <c r="VSG13" s="87"/>
      <c r="VSH13" s="87"/>
      <c r="VSI13" s="87"/>
      <c r="VSJ13" s="87"/>
      <c r="VSK13" s="87"/>
      <c r="VSL13" s="87"/>
      <c r="VSM13" s="87"/>
      <c r="VSN13" s="87"/>
      <c r="VSO13" s="87"/>
      <c r="VSP13" s="87"/>
      <c r="VSQ13" s="87"/>
      <c r="VSR13" s="87"/>
      <c r="VSS13" s="87"/>
      <c r="VST13" s="87"/>
      <c r="VSU13" s="87"/>
      <c r="VSV13" s="87"/>
      <c r="VSW13" s="87"/>
      <c r="VSX13" s="87"/>
      <c r="VSY13" s="87"/>
      <c r="VSZ13" s="87"/>
      <c r="VTA13" s="87"/>
      <c r="VTB13" s="87"/>
      <c r="VTC13" s="87"/>
      <c r="VTD13" s="87"/>
      <c r="VTE13" s="87"/>
      <c r="VTF13" s="87"/>
      <c r="VTG13" s="87"/>
      <c r="VTH13" s="87"/>
      <c r="VTI13" s="87"/>
      <c r="VTJ13" s="87"/>
      <c r="VTK13" s="87"/>
      <c r="VTL13" s="87"/>
      <c r="VTM13" s="87"/>
      <c r="VTN13" s="87"/>
      <c r="VTO13" s="87"/>
      <c r="VTP13" s="87"/>
      <c r="VTQ13" s="87"/>
      <c r="VTR13" s="87"/>
      <c r="VTS13" s="87"/>
      <c r="VTT13" s="87"/>
      <c r="VTU13" s="87"/>
      <c r="VTV13" s="87"/>
      <c r="VTW13" s="87"/>
      <c r="VTX13" s="87"/>
      <c r="VTY13" s="87"/>
      <c r="VTZ13" s="87"/>
      <c r="VUA13" s="87"/>
      <c r="VUB13" s="87"/>
      <c r="VUC13" s="87"/>
      <c r="VUD13" s="87"/>
      <c r="VUE13" s="87"/>
      <c r="VUF13" s="87"/>
      <c r="VUG13" s="87"/>
      <c r="VUH13" s="87"/>
      <c r="VUI13" s="87"/>
      <c r="VUJ13" s="87"/>
      <c r="VUK13" s="87"/>
      <c r="VUL13" s="87"/>
      <c r="VUM13" s="87"/>
      <c r="VUN13" s="87"/>
      <c r="VUO13" s="87"/>
      <c r="VUP13" s="87"/>
      <c r="VUQ13" s="87"/>
      <c r="VUR13" s="87"/>
      <c r="VUS13" s="87"/>
      <c r="VUT13" s="87"/>
      <c r="VUU13" s="87"/>
      <c r="VUV13" s="87"/>
      <c r="VUW13" s="87"/>
      <c r="VUX13" s="87"/>
      <c r="VUY13" s="87"/>
      <c r="VUZ13" s="87"/>
      <c r="VVA13" s="87"/>
      <c r="VVB13" s="87"/>
      <c r="VVC13" s="87"/>
      <c r="VVD13" s="87"/>
      <c r="VVE13" s="87"/>
      <c r="VVF13" s="87"/>
      <c r="VVG13" s="87"/>
      <c r="VVH13" s="87"/>
      <c r="VVI13" s="87"/>
      <c r="VVJ13" s="87"/>
      <c r="VVK13" s="87"/>
      <c r="VVL13" s="87"/>
      <c r="VVM13" s="87"/>
      <c r="VVN13" s="87"/>
      <c r="VVO13" s="87"/>
      <c r="VVP13" s="87"/>
      <c r="VVQ13" s="87"/>
      <c r="VVR13" s="87"/>
      <c r="VVS13" s="87"/>
      <c r="VVT13" s="87"/>
      <c r="VVU13" s="87"/>
      <c r="VVV13" s="87"/>
      <c r="VVW13" s="87"/>
      <c r="VVX13" s="87"/>
      <c r="VVY13" s="87"/>
      <c r="VVZ13" s="87"/>
      <c r="VWA13" s="87"/>
      <c r="VWB13" s="87"/>
      <c r="VWC13" s="87"/>
      <c r="VWD13" s="87"/>
      <c r="VWE13" s="87"/>
      <c r="VWF13" s="87"/>
      <c r="VWG13" s="87"/>
      <c r="VWH13" s="87"/>
      <c r="VWI13" s="87"/>
      <c r="VWJ13" s="87"/>
      <c r="VWK13" s="87"/>
      <c r="VWL13" s="87"/>
      <c r="VWM13" s="87"/>
      <c r="VWN13" s="87"/>
      <c r="VWO13" s="87"/>
      <c r="VWP13" s="87"/>
      <c r="VWQ13" s="87"/>
      <c r="VWR13" s="87"/>
      <c r="VWS13" s="87"/>
      <c r="VWT13" s="87"/>
      <c r="VWU13" s="87"/>
      <c r="VWV13" s="87"/>
      <c r="VWW13" s="87"/>
      <c r="VWX13" s="87"/>
      <c r="VWY13" s="87"/>
      <c r="VWZ13" s="87"/>
      <c r="VXA13" s="87"/>
      <c r="VXB13" s="87"/>
      <c r="VXC13" s="87"/>
      <c r="VXD13" s="87"/>
      <c r="VXE13" s="87"/>
      <c r="VXF13" s="87"/>
      <c r="VXG13" s="87"/>
      <c r="VXH13" s="87"/>
      <c r="VXI13" s="87"/>
      <c r="VXJ13" s="87"/>
      <c r="VXK13" s="87"/>
      <c r="VXL13" s="87"/>
      <c r="VXM13" s="87"/>
      <c r="VXN13" s="87"/>
      <c r="VXO13" s="87"/>
      <c r="VXP13" s="87"/>
      <c r="VXQ13" s="87"/>
      <c r="VXR13" s="87"/>
      <c r="VXS13" s="87"/>
      <c r="VXT13" s="87"/>
      <c r="VXU13" s="87"/>
      <c r="VXV13" s="87"/>
      <c r="VXW13" s="87"/>
      <c r="VXX13" s="87"/>
      <c r="VXY13" s="87"/>
      <c r="VXZ13" s="87"/>
      <c r="VYA13" s="87"/>
      <c r="VYB13" s="87"/>
      <c r="VYC13" s="87"/>
      <c r="VYD13" s="87"/>
      <c r="VYE13" s="87"/>
      <c r="VYF13" s="87"/>
      <c r="VYG13" s="87"/>
      <c r="VYH13" s="87"/>
      <c r="VYI13" s="87"/>
      <c r="VYJ13" s="87"/>
      <c r="VYK13" s="87"/>
      <c r="VYL13" s="87"/>
      <c r="VYM13" s="87"/>
      <c r="VYN13" s="87"/>
      <c r="VYO13" s="87"/>
      <c r="VYP13" s="87"/>
      <c r="VYQ13" s="87"/>
      <c r="VYR13" s="87"/>
      <c r="VYS13" s="87"/>
      <c r="VYT13" s="87"/>
      <c r="VYU13" s="87"/>
      <c r="VYV13" s="87"/>
      <c r="VYW13" s="87"/>
      <c r="VYX13" s="87"/>
      <c r="VYY13" s="87"/>
      <c r="VYZ13" s="87"/>
      <c r="VZA13" s="87"/>
      <c r="VZB13" s="87"/>
      <c r="VZC13" s="87"/>
      <c r="VZD13" s="87"/>
      <c r="VZE13" s="87"/>
      <c r="VZF13" s="87"/>
      <c r="VZG13" s="87"/>
      <c r="VZH13" s="87"/>
      <c r="VZI13" s="87"/>
      <c r="VZJ13" s="87"/>
      <c r="VZK13" s="87"/>
      <c r="VZL13" s="87"/>
      <c r="VZM13" s="87"/>
      <c r="VZN13" s="87"/>
      <c r="VZO13" s="87"/>
      <c r="VZP13" s="87"/>
      <c r="VZQ13" s="87"/>
      <c r="VZR13" s="87"/>
      <c r="VZS13" s="87"/>
      <c r="VZT13" s="87"/>
      <c r="VZU13" s="87"/>
      <c r="VZV13" s="87"/>
      <c r="VZW13" s="87"/>
      <c r="VZX13" s="87"/>
      <c r="VZY13" s="87"/>
      <c r="VZZ13" s="87"/>
      <c r="WAA13" s="87"/>
      <c r="WAB13" s="87"/>
      <c r="WAC13" s="87"/>
      <c r="WAD13" s="87"/>
      <c r="WAE13" s="87"/>
      <c r="WAF13" s="87"/>
      <c r="WAG13" s="87"/>
      <c r="WAH13" s="87"/>
      <c r="WAI13" s="87"/>
      <c r="WAJ13" s="87"/>
      <c r="WAK13" s="87"/>
      <c r="WAL13" s="87"/>
      <c r="WAM13" s="87"/>
      <c r="WAN13" s="87"/>
      <c r="WAO13" s="87"/>
      <c r="WAP13" s="87"/>
      <c r="WAQ13" s="87"/>
      <c r="WAR13" s="87"/>
      <c r="WAS13" s="87"/>
      <c r="WAT13" s="87"/>
      <c r="WAU13" s="87"/>
      <c r="WAV13" s="87"/>
      <c r="WAW13" s="87"/>
      <c r="WAX13" s="87"/>
      <c r="WAY13" s="87"/>
      <c r="WAZ13" s="87"/>
      <c r="WBA13" s="87"/>
      <c r="WBB13" s="87"/>
      <c r="WBC13" s="87"/>
      <c r="WBD13" s="87"/>
      <c r="WBE13" s="87"/>
      <c r="WBF13" s="87"/>
      <c r="WBG13" s="87"/>
      <c r="WBH13" s="87"/>
      <c r="WBI13" s="87"/>
      <c r="WBJ13" s="87"/>
      <c r="WBK13" s="87"/>
      <c r="WBL13" s="87"/>
      <c r="WBM13" s="87"/>
      <c r="WBN13" s="87"/>
      <c r="WBO13" s="87"/>
      <c r="WBP13" s="87"/>
      <c r="WBQ13" s="87"/>
      <c r="WBR13" s="87"/>
      <c r="WBS13" s="87"/>
      <c r="WBT13" s="87"/>
      <c r="WBU13" s="87"/>
      <c r="WBV13" s="87"/>
      <c r="WBW13" s="87"/>
      <c r="WBX13" s="87"/>
      <c r="WBY13" s="87"/>
      <c r="WBZ13" s="87"/>
      <c r="WCA13" s="87"/>
      <c r="WCB13" s="87"/>
      <c r="WCC13" s="87"/>
      <c r="WCD13" s="87"/>
      <c r="WCE13" s="87"/>
      <c r="WCF13" s="87"/>
      <c r="WCG13" s="87"/>
      <c r="WCH13" s="87"/>
      <c r="WCI13" s="87"/>
      <c r="WCJ13" s="87"/>
      <c r="WCK13" s="87"/>
      <c r="WCL13" s="87"/>
      <c r="WCM13" s="87"/>
      <c r="WCN13" s="87"/>
      <c r="WCO13" s="87"/>
      <c r="WCP13" s="87"/>
      <c r="WCQ13" s="87"/>
      <c r="WCR13" s="87"/>
      <c r="WCS13" s="87"/>
      <c r="WCT13" s="87"/>
      <c r="WCU13" s="87"/>
      <c r="WCV13" s="87"/>
      <c r="WCW13" s="87"/>
      <c r="WCX13" s="87"/>
      <c r="WCY13" s="87"/>
      <c r="WCZ13" s="87"/>
      <c r="WDA13" s="87"/>
      <c r="WDB13" s="87"/>
      <c r="WDC13" s="87"/>
      <c r="WDD13" s="87"/>
      <c r="WDE13" s="87"/>
      <c r="WDF13" s="87"/>
      <c r="WDG13" s="87"/>
      <c r="WDH13" s="87"/>
      <c r="WDI13" s="87"/>
      <c r="WDJ13" s="87"/>
      <c r="WDK13" s="87"/>
      <c r="WDL13" s="87"/>
      <c r="WDM13" s="87"/>
      <c r="WDN13" s="87"/>
      <c r="WDO13" s="87"/>
      <c r="WDP13" s="87"/>
      <c r="WDQ13" s="87"/>
      <c r="WDR13" s="87"/>
      <c r="WDS13" s="87"/>
      <c r="WDT13" s="87"/>
      <c r="WDU13" s="87"/>
      <c r="WDV13" s="87"/>
      <c r="WDW13" s="87"/>
      <c r="WDX13" s="87"/>
      <c r="WDY13" s="87"/>
      <c r="WDZ13" s="87"/>
      <c r="WEA13" s="87"/>
      <c r="WEB13" s="87"/>
      <c r="WEC13" s="87"/>
      <c r="WED13" s="87"/>
      <c r="WEE13" s="87"/>
      <c r="WEF13" s="87"/>
      <c r="WEG13" s="87"/>
      <c r="WEH13" s="87"/>
      <c r="WEI13" s="87"/>
      <c r="WEJ13" s="87"/>
      <c r="WEK13" s="87"/>
      <c r="WEL13" s="87"/>
      <c r="WEM13" s="87"/>
      <c r="WEN13" s="87"/>
      <c r="WEO13" s="87"/>
      <c r="WEP13" s="87"/>
      <c r="WEQ13" s="87"/>
      <c r="WER13" s="87"/>
      <c r="WES13" s="87"/>
      <c r="WET13" s="87"/>
      <c r="WEU13" s="87"/>
      <c r="WEV13" s="87"/>
      <c r="WEW13" s="87"/>
      <c r="WEX13" s="87"/>
      <c r="WEY13" s="87"/>
      <c r="WEZ13" s="87"/>
      <c r="WFA13" s="87"/>
      <c r="WFB13" s="87"/>
      <c r="WFC13" s="87"/>
      <c r="WFD13" s="87"/>
      <c r="WFE13" s="87"/>
      <c r="WFF13" s="87"/>
      <c r="WFG13" s="87"/>
      <c r="WFH13" s="87"/>
      <c r="WFI13" s="87"/>
      <c r="WFJ13" s="87"/>
      <c r="WFK13" s="87"/>
      <c r="WFL13" s="87"/>
      <c r="WFM13" s="87"/>
      <c r="WFN13" s="87"/>
      <c r="WFO13" s="87"/>
      <c r="WFP13" s="87"/>
      <c r="WFQ13" s="87"/>
      <c r="WFR13" s="87"/>
      <c r="WFS13" s="87"/>
      <c r="WFT13" s="87"/>
      <c r="WFU13" s="87"/>
      <c r="WFV13" s="87"/>
      <c r="WFW13" s="87"/>
      <c r="WFX13" s="87"/>
      <c r="WFY13" s="87"/>
      <c r="WFZ13" s="87"/>
      <c r="WGA13" s="87"/>
      <c r="WGB13" s="87"/>
      <c r="WGC13" s="87"/>
      <c r="WGD13" s="87"/>
      <c r="WGE13" s="87"/>
      <c r="WGF13" s="87"/>
      <c r="WGG13" s="87"/>
      <c r="WGH13" s="87"/>
      <c r="WGI13" s="87"/>
      <c r="WGJ13" s="87"/>
      <c r="WGK13" s="87"/>
      <c r="WGL13" s="87"/>
      <c r="WGM13" s="87"/>
      <c r="WGN13" s="87"/>
      <c r="WGO13" s="87"/>
      <c r="WGP13" s="87"/>
      <c r="WGQ13" s="87"/>
      <c r="WGR13" s="87"/>
      <c r="WGS13" s="87"/>
      <c r="WGT13" s="87"/>
      <c r="WGU13" s="87"/>
      <c r="WGV13" s="87"/>
      <c r="WGW13" s="87"/>
      <c r="WGX13" s="87"/>
      <c r="WGY13" s="87"/>
      <c r="WGZ13" s="87"/>
      <c r="WHA13" s="87"/>
      <c r="WHB13" s="87"/>
      <c r="WHC13" s="87"/>
      <c r="WHD13" s="87"/>
      <c r="WHE13" s="87"/>
      <c r="WHF13" s="87"/>
      <c r="WHG13" s="87"/>
      <c r="WHH13" s="87"/>
      <c r="WHI13" s="87"/>
      <c r="WHJ13" s="87"/>
      <c r="WHK13" s="87"/>
      <c r="WHL13" s="87"/>
      <c r="WHM13" s="87"/>
      <c r="WHN13" s="87"/>
      <c r="WHO13" s="87"/>
      <c r="WHP13" s="87"/>
      <c r="WHQ13" s="87"/>
      <c r="WHR13" s="87"/>
      <c r="WHS13" s="87"/>
      <c r="WHT13" s="87"/>
      <c r="WHU13" s="87"/>
      <c r="WHV13" s="87"/>
      <c r="WHW13" s="87"/>
      <c r="WHX13" s="87"/>
      <c r="WHY13" s="87"/>
      <c r="WHZ13" s="87"/>
      <c r="WIA13" s="87"/>
      <c r="WIB13" s="87"/>
      <c r="WIC13" s="87"/>
      <c r="WID13" s="87"/>
      <c r="WIE13" s="87"/>
      <c r="WIF13" s="87"/>
      <c r="WIG13" s="87"/>
      <c r="WIH13" s="87"/>
      <c r="WII13" s="87"/>
      <c r="WIJ13" s="87"/>
      <c r="WIK13" s="87"/>
      <c r="WIL13" s="87"/>
      <c r="WIM13" s="87"/>
      <c r="WIN13" s="87"/>
      <c r="WIO13" s="87"/>
      <c r="WIP13" s="87"/>
      <c r="WIQ13" s="87"/>
      <c r="WIR13" s="87"/>
      <c r="WIS13" s="87"/>
      <c r="WIT13" s="87"/>
      <c r="WIU13" s="87"/>
      <c r="WIV13" s="87"/>
      <c r="WIW13" s="87"/>
      <c r="WIX13" s="87"/>
      <c r="WIY13" s="87"/>
      <c r="WIZ13" s="87"/>
      <c r="WJA13" s="87"/>
      <c r="WJB13" s="87"/>
      <c r="WJC13" s="87"/>
      <c r="WJD13" s="87"/>
      <c r="WJE13" s="87"/>
      <c r="WJF13" s="87"/>
      <c r="WJG13" s="87"/>
      <c r="WJH13" s="87"/>
      <c r="WJI13" s="87"/>
      <c r="WJJ13" s="87"/>
      <c r="WJK13" s="87"/>
      <c r="WJL13" s="87"/>
      <c r="WJM13" s="87"/>
      <c r="WJN13" s="87"/>
      <c r="WJO13" s="87"/>
      <c r="WJP13" s="87"/>
      <c r="WJQ13" s="87"/>
      <c r="WJR13" s="87"/>
      <c r="WJS13" s="87"/>
      <c r="WJT13" s="87"/>
      <c r="WJU13" s="87"/>
      <c r="WJV13" s="87"/>
      <c r="WJW13" s="87"/>
      <c r="WJX13" s="87"/>
      <c r="WJY13" s="87"/>
      <c r="WJZ13" s="87"/>
      <c r="WKA13" s="87"/>
      <c r="WKB13" s="87"/>
      <c r="WKC13" s="87"/>
      <c r="WKD13" s="87"/>
      <c r="WKE13" s="87"/>
      <c r="WKF13" s="87"/>
      <c r="WKG13" s="87"/>
      <c r="WKH13" s="87"/>
      <c r="WKI13" s="87"/>
      <c r="WKJ13" s="87"/>
      <c r="WKK13" s="87"/>
      <c r="WKL13" s="87"/>
      <c r="WKM13" s="87"/>
      <c r="WKN13" s="87"/>
      <c r="WKO13" s="87"/>
      <c r="WKP13" s="87"/>
      <c r="WKQ13" s="87"/>
      <c r="WKR13" s="87"/>
      <c r="WKS13" s="87"/>
      <c r="WKT13" s="87"/>
      <c r="WKU13" s="87"/>
      <c r="WKV13" s="87"/>
      <c r="WKW13" s="87"/>
      <c r="WKX13" s="87"/>
      <c r="WKY13" s="87"/>
      <c r="WKZ13" s="87"/>
      <c r="WLA13" s="87"/>
      <c r="WLB13" s="87"/>
      <c r="WLC13" s="87"/>
      <c r="WLD13" s="87"/>
      <c r="WLE13" s="87"/>
      <c r="WLF13" s="87"/>
      <c r="WLG13" s="87"/>
      <c r="WLH13" s="87"/>
      <c r="WLI13" s="87"/>
      <c r="WLJ13" s="87"/>
      <c r="WLK13" s="87"/>
      <c r="WLL13" s="87"/>
      <c r="WLM13" s="87"/>
      <c r="WLN13" s="87"/>
      <c r="WLO13" s="87"/>
      <c r="WLP13" s="87"/>
      <c r="WLQ13" s="87"/>
      <c r="WLR13" s="87"/>
      <c r="WLS13" s="87"/>
      <c r="WLT13" s="87"/>
      <c r="WLU13" s="87"/>
      <c r="WLV13" s="87"/>
      <c r="WLW13" s="87"/>
      <c r="WLX13" s="87"/>
      <c r="WLY13" s="87"/>
      <c r="WLZ13" s="87"/>
      <c r="WMA13" s="87"/>
      <c r="WMB13" s="87"/>
      <c r="WMC13" s="87"/>
      <c r="WMD13" s="87"/>
      <c r="WME13" s="87"/>
      <c r="WMF13" s="87"/>
      <c r="WMG13" s="87"/>
      <c r="WMH13" s="87"/>
      <c r="WMI13" s="87"/>
      <c r="WMJ13" s="87"/>
      <c r="WMK13" s="87"/>
      <c r="WML13" s="87"/>
      <c r="WMM13" s="87"/>
      <c r="WMN13" s="87"/>
      <c r="WMO13" s="87"/>
      <c r="WMP13" s="87"/>
      <c r="WMQ13" s="87"/>
      <c r="WMR13" s="87"/>
      <c r="WMS13" s="87"/>
      <c r="WMT13" s="87"/>
      <c r="WMU13" s="87"/>
      <c r="WMV13" s="87"/>
      <c r="WMW13" s="87"/>
      <c r="WMX13" s="87"/>
      <c r="WMY13" s="87"/>
      <c r="WMZ13" s="87"/>
      <c r="WNA13" s="87"/>
      <c r="WNB13" s="87"/>
      <c r="WNC13" s="87"/>
      <c r="WND13" s="87"/>
      <c r="WNE13" s="87"/>
      <c r="WNF13" s="87"/>
      <c r="WNG13" s="87"/>
      <c r="WNH13" s="87"/>
      <c r="WNI13" s="87"/>
      <c r="WNJ13" s="87"/>
      <c r="WNK13" s="87"/>
      <c r="WNL13" s="87"/>
      <c r="WNM13" s="87"/>
      <c r="WNN13" s="87"/>
      <c r="WNO13" s="87"/>
      <c r="WNP13" s="87"/>
      <c r="WNQ13" s="87"/>
      <c r="WNR13" s="87"/>
      <c r="WNS13" s="87"/>
      <c r="WNT13" s="87"/>
      <c r="WNU13" s="87"/>
      <c r="WNV13" s="87"/>
      <c r="WNW13" s="87"/>
      <c r="WNX13" s="87"/>
      <c r="WNY13" s="87"/>
      <c r="WNZ13" s="87"/>
      <c r="WOA13" s="87"/>
      <c r="WOB13" s="87"/>
      <c r="WOC13" s="87"/>
      <c r="WOD13" s="87"/>
      <c r="WOE13" s="87"/>
      <c r="WOF13" s="87"/>
      <c r="WOG13" s="87"/>
      <c r="WOH13" s="87"/>
      <c r="WOI13" s="87"/>
      <c r="WOJ13" s="87"/>
      <c r="WOK13" s="87"/>
      <c r="WOL13" s="87"/>
      <c r="WOM13" s="87"/>
      <c r="WON13" s="87"/>
      <c r="WOO13" s="87"/>
      <c r="WOP13" s="87"/>
      <c r="WOQ13" s="87"/>
      <c r="WOR13" s="87"/>
      <c r="WOS13" s="87"/>
      <c r="WOT13" s="87"/>
      <c r="WOU13" s="87"/>
      <c r="WOV13" s="87"/>
      <c r="WOW13" s="87"/>
      <c r="WOX13" s="87"/>
      <c r="WOY13" s="87"/>
      <c r="WOZ13" s="87"/>
      <c r="WPA13" s="87"/>
      <c r="WPB13" s="87"/>
      <c r="WPC13" s="87"/>
      <c r="WPD13" s="87"/>
      <c r="WPE13" s="87"/>
      <c r="WPF13" s="87"/>
      <c r="WPG13" s="87"/>
      <c r="WPH13" s="87"/>
      <c r="WPI13" s="87"/>
      <c r="WPJ13" s="87"/>
      <c r="WPK13" s="87"/>
      <c r="WPL13" s="87"/>
      <c r="WPM13" s="87"/>
      <c r="WPN13" s="87"/>
      <c r="WPO13" s="87"/>
      <c r="WPP13" s="87"/>
      <c r="WPQ13" s="87"/>
      <c r="WPR13" s="87"/>
      <c r="WPS13" s="87"/>
      <c r="WPT13" s="87"/>
      <c r="WPU13" s="87"/>
      <c r="WPV13" s="87"/>
      <c r="WPW13" s="87"/>
      <c r="WPX13" s="87"/>
      <c r="WPY13" s="87"/>
      <c r="WPZ13" s="87"/>
      <c r="WQA13" s="87"/>
      <c r="WQB13" s="87"/>
      <c r="WQC13" s="87"/>
      <c r="WQD13" s="87"/>
      <c r="WQE13" s="87"/>
      <c r="WQF13" s="87"/>
      <c r="WQG13" s="87"/>
      <c r="WQH13" s="87"/>
      <c r="WQI13" s="87"/>
      <c r="WQJ13" s="87"/>
      <c r="WQK13" s="87"/>
      <c r="WQL13" s="87"/>
      <c r="WQM13" s="87"/>
      <c r="WQN13" s="87"/>
      <c r="WQO13" s="87"/>
      <c r="WQP13" s="87"/>
      <c r="WQQ13" s="87"/>
      <c r="WQR13" s="87"/>
      <c r="WQS13" s="87"/>
      <c r="WQT13" s="87"/>
      <c r="WQU13" s="87"/>
      <c r="WQV13" s="87"/>
      <c r="WQW13" s="87"/>
      <c r="WQX13" s="87"/>
      <c r="WQY13" s="87"/>
      <c r="WQZ13" s="87"/>
      <c r="WRA13" s="87"/>
      <c r="WRB13" s="87"/>
      <c r="WRC13" s="87"/>
      <c r="WRD13" s="87"/>
      <c r="WRE13" s="87"/>
      <c r="WRF13" s="87"/>
      <c r="WRG13" s="87"/>
      <c r="WRH13" s="87"/>
      <c r="WRI13" s="87"/>
      <c r="WRJ13" s="87"/>
      <c r="WRK13" s="87"/>
      <c r="WRL13" s="87"/>
      <c r="WRM13" s="87"/>
      <c r="WRN13" s="87"/>
      <c r="WRO13" s="87"/>
      <c r="WRP13" s="87"/>
      <c r="WRQ13" s="87"/>
      <c r="WRR13" s="87"/>
      <c r="WRS13" s="87"/>
      <c r="WRT13" s="87"/>
      <c r="WRU13" s="87"/>
      <c r="WRV13" s="87"/>
      <c r="WRW13" s="87"/>
      <c r="WRX13" s="87"/>
      <c r="WRY13" s="87"/>
      <c r="WRZ13" s="87"/>
      <c r="WSA13" s="87"/>
      <c r="WSB13" s="87"/>
      <c r="WSC13" s="87"/>
      <c r="WSD13" s="87"/>
      <c r="WSE13" s="87"/>
      <c r="WSF13" s="87"/>
      <c r="WSG13" s="87"/>
      <c r="WSH13" s="87"/>
      <c r="WSI13" s="87"/>
      <c r="WSJ13" s="87"/>
      <c r="WSK13" s="87"/>
      <c r="WSL13" s="87"/>
      <c r="WSM13" s="87"/>
      <c r="WSN13" s="87"/>
      <c r="WSO13" s="87"/>
      <c r="WSP13" s="87"/>
      <c r="WSQ13" s="87"/>
      <c r="WSR13" s="87"/>
      <c r="WSS13" s="87"/>
      <c r="WST13" s="87"/>
      <c r="WSU13" s="87"/>
      <c r="WSV13" s="87"/>
      <c r="WSW13" s="87"/>
      <c r="WSX13" s="87"/>
      <c r="WSY13" s="87"/>
      <c r="WSZ13" s="87"/>
      <c r="WTA13" s="87"/>
      <c r="WTB13" s="87"/>
      <c r="WTC13" s="87"/>
      <c r="WTD13" s="87"/>
      <c r="WTE13" s="87"/>
      <c r="WTF13" s="87"/>
      <c r="WTG13" s="87"/>
      <c r="WTH13" s="87"/>
      <c r="WTI13" s="87"/>
      <c r="WTJ13" s="87"/>
      <c r="WTK13" s="87"/>
      <c r="WTL13" s="87"/>
      <c r="WTM13" s="87"/>
      <c r="WTN13" s="87"/>
      <c r="WTO13" s="87"/>
      <c r="WTP13" s="87"/>
      <c r="WTQ13" s="87"/>
      <c r="WTR13" s="87"/>
      <c r="WTS13" s="87"/>
      <c r="WTT13" s="87"/>
      <c r="WTU13" s="87"/>
      <c r="WTV13" s="87"/>
      <c r="WTW13" s="87"/>
      <c r="WTX13" s="87"/>
      <c r="WTY13" s="87"/>
      <c r="WTZ13" s="87"/>
      <c r="WUA13" s="87"/>
      <c r="WUB13" s="87"/>
      <c r="WUC13" s="87"/>
      <c r="WUD13" s="87"/>
      <c r="WUE13" s="87"/>
      <c r="WUF13" s="87"/>
      <c r="WUG13" s="87"/>
      <c r="WUH13" s="87"/>
      <c r="WUI13" s="87"/>
      <c r="WUJ13" s="87"/>
      <c r="WUK13" s="87"/>
      <c r="WUL13" s="87"/>
      <c r="WUM13" s="87"/>
      <c r="WUN13" s="87"/>
      <c r="WUO13" s="87"/>
      <c r="WUP13" s="87"/>
      <c r="WUQ13" s="87"/>
      <c r="WUR13" s="87"/>
      <c r="WUS13" s="87"/>
      <c r="WUT13" s="87"/>
      <c r="WUU13" s="87"/>
      <c r="WUV13" s="87"/>
      <c r="WUW13" s="87"/>
      <c r="WUX13" s="87"/>
      <c r="WUY13" s="87"/>
      <c r="WUZ13" s="87"/>
      <c r="WVA13" s="87"/>
      <c r="WVB13" s="87"/>
      <c r="WVC13" s="87"/>
      <c r="WVD13" s="87"/>
      <c r="WVE13" s="87"/>
      <c r="WVF13" s="87"/>
      <c r="WVG13" s="87"/>
      <c r="WVH13" s="87"/>
      <c r="WVI13" s="87"/>
      <c r="WVJ13" s="87"/>
      <c r="WVK13" s="87"/>
      <c r="WVL13" s="87"/>
      <c r="WVM13" s="87"/>
      <c r="WVN13" s="87"/>
      <c r="WVO13" s="87"/>
      <c r="WVP13" s="87"/>
      <c r="WVQ13" s="87"/>
      <c r="WVR13" s="87"/>
      <c r="WVS13" s="87"/>
      <c r="WVT13" s="87"/>
      <c r="WVU13" s="87"/>
      <c r="WVV13" s="87"/>
      <c r="WVW13" s="87"/>
      <c r="WVX13" s="87"/>
      <c r="WVY13" s="87"/>
      <c r="WVZ13" s="87"/>
      <c r="WWA13" s="87"/>
      <c r="WWB13" s="87"/>
      <c r="WWC13" s="87"/>
      <c r="WWD13" s="87"/>
      <c r="WWE13" s="87"/>
      <c r="WWF13" s="87"/>
      <c r="WWG13" s="87"/>
      <c r="WWH13" s="87"/>
      <c r="WWI13" s="87"/>
      <c r="WWJ13" s="87"/>
      <c r="WWK13" s="87"/>
      <c r="WWL13" s="87"/>
      <c r="WWM13" s="87"/>
      <c r="WWN13" s="87"/>
      <c r="WWO13" s="87"/>
      <c r="WWP13" s="87"/>
      <c r="WWQ13" s="87"/>
      <c r="WWR13" s="87"/>
      <c r="WWS13" s="87"/>
      <c r="WWT13" s="87"/>
      <c r="WWU13" s="87"/>
      <c r="WWV13" s="87"/>
      <c r="WWW13" s="87"/>
      <c r="WWX13" s="87"/>
      <c r="WWY13" s="87"/>
      <c r="WWZ13" s="87"/>
      <c r="WXA13" s="87"/>
      <c r="WXB13" s="87"/>
      <c r="WXC13" s="87"/>
      <c r="WXD13" s="87"/>
      <c r="WXE13" s="87"/>
      <c r="WXF13" s="87"/>
      <c r="WXG13" s="87"/>
      <c r="WXH13" s="87"/>
      <c r="WXI13" s="87"/>
      <c r="WXJ13" s="87"/>
      <c r="WXK13" s="87"/>
      <c r="WXL13" s="87"/>
      <c r="WXM13" s="87"/>
      <c r="WXN13" s="87"/>
      <c r="WXO13" s="87"/>
      <c r="WXP13" s="87"/>
      <c r="WXQ13" s="87"/>
      <c r="WXR13" s="87"/>
      <c r="WXS13" s="87"/>
      <c r="WXT13" s="87"/>
      <c r="WXU13" s="87"/>
      <c r="WXV13" s="87"/>
      <c r="WXW13" s="87"/>
      <c r="WXX13" s="87"/>
      <c r="WXY13" s="87"/>
      <c r="WXZ13" s="87"/>
      <c r="WYA13" s="87"/>
      <c r="WYB13" s="87"/>
      <c r="WYC13" s="87"/>
      <c r="WYD13" s="87"/>
      <c r="WYE13" s="87"/>
      <c r="WYF13" s="87"/>
      <c r="WYG13" s="87"/>
      <c r="WYH13" s="87"/>
      <c r="WYI13" s="87"/>
      <c r="WYJ13" s="87"/>
      <c r="WYK13" s="87"/>
      <c r="WYL13" s="87"/>
      <c r="WYM13" s="87"/>
      <c r="WYN13" s="87"/>
      <c r="WYO13" s="87"/>
      <c r="WYP13" s="87"/>
      <c r="WYQ13" s="87"/>
      <c r="WYR13" s="87"/>
      <c r="WYS13" s="87"/>
      <c r="WYT13" s="87"/>
      <c r="WYU13" s="87"/>
      <c r="WYV13" s="87"/>
      <c r="WYW13" s="87"/>
      <c r="WYX13" s="87"/>
      <c r="WYY13" s="87"/>
      <c r="WYZ13" s="87"/>
      <c r="WZA13" s="87"/>
      <c r="WZB13" s="87"/>
      <c r="WZC13" s="87"/>
      <c r="WZD13" s="87"/>
      <c r="WZE13" s="87"/>
      <c r="WZF13" s="87"/>
      <c r="WZG13" s="87"/>
      <c r="WZH13" s="87"/>
      <c r="WZI13" s="87"/>
      <c r="WZJ13" s="87"/>
      <c r="WZK13" s="87"/>
      <c r="WZL13" s="87"/>
      <c r="WZM13" s="87"/>
      <c r="WZN13" s="87"/>
      <c r="WZO13" s="87"/>
      <c r="WZP13" s="87"/>
      <c r="WZQ13" s="87"/>
      <c r="WZR13" s="87"/>
      <c r="WZS13" s="87"/>
      <c r="WZT13" s="87"/>
      <c r="WZU13" s="87"/>
      <c r="WZV13" s="87"/>
      <c r="WZW13" s="87"/>
      <c r="WZX13" s="87"/>
      <c r="WZY13" s="87"/>
      <c r="WZZ13" s="87"/>
      <c r="XAA13" s="87"/>
      <c r="XAB13" s="87"/>
      <c r="XAC13" s="87"/>
      <c r="XAD13" s="87"/>
      <c r="XAE13" s="87"/>
      <c r="XAF13" s="87"/>
      <c r="XAG13" s="87"/>
      <c r="XAH13" s="87"/>
      <c r="XAI13" s="87"/>
      <c r="XAJ13" s="87"/>
      <c r="XAK13" s="87"/>
      <c r="XAL13" s="87"/>
      <c r="XAM13" s="87"/>
      <c r="XAN13" s="87"/>
      <c r="XAO13" s="87"/>
      <c r="XAP13" s="87"/>
      <c r="XAQ13" s="87"/>
      <c r="XAR13" s="87"/>
      <c r="XAS13" s="87"/>
      <c r="XAT13" s="87"/>
      <c r="XAU13" s="87"/>
      <c r="XAV13" s="87"/>
      <c r="XAW13" s="87"/>
      <c r="XAX13" s="87"/>
      <c r="XAY13" s="87"/>
      <c r="XAZ13" s="87"/>
      <c r="XBA13" s="87"/>
      <c r="XBB13" s="87"/>
      <c r="XBC13" s="87"/>
      <c r="XBD13" s="87"/>
      <c r="XBE13" s="87"/>
      <c r="XBF13" s="87"/>
      <c r="XBG13" s="87"/>
      <c r="XBH13" s="87"/>
      <c r="XBI13" s="87"/>
      <c r="XBJ13" s="87"/>
      <c r="XBK13" s="87"/>
      <c r="XBL13" s="87"/>
      <c r="XBM13" s="87"/>
      <c r="XBN13" s="87"/>
      <c r="XBO13" s="87"/>
      <c r="XBP13" s="87"/>
      <c r="XBQ13" s="87"/>
      <c r="XBR13" s="87"/>
      <c r="XBS13" s="87"/>
      <c r="XBT13" s="87"/>
      <c r="XBU13" s="87"/>
      <c r="XBV13" s="87"/>
      <c r="XBW13" s="87"/>
      <c r="XBX13" s="87"/>
      <c r="XBY13" s="87"/>
      <c r="XBZ13" s="87"/>
      <c r="XCA13" s="87"/>
      <c r="XCB13" s="87"/>
      <c r="XCC13" s="87"/>
      <c r="XCD13" s="87"/>
      <c r="XCE13" s="87"/>
      <c r="XCF13" s="87"/>
      <c r="XCG13" s="87"/>
      <c r="XCH13" s="87"/>
      <c r="XCI13" s="87"/>
      <c r="XCJ13" s="87"/>
      <c r="XCK13" s="87"/>
      <c r="XCL13" s="87"/>
      <c r="XCM13" s="87"/>
      <c r="XCN13" s="87"/>
      <c r="XCO13" s="87"/>
      <c r="XCP13" s="87"/>
      <c r="XCQ13" s="87"/>
      <c r="XCR13" s="87"/>
      <c r="XCS13" s="87"/>
      <c r="XCT13" s="87"/>
      <c r="XCU13" s="87"/>
      <c r="XCV13" s="87"/>
      <c r="XCW13" s="87"/>
      <c r="XCX13" s="87"/>
      <c r="XCY13" s="87"/>
      <c r="XCZ13" s="87"/>
      <c r="XDA13" s="87"/>
      <c r="XDB13" s="87"/>
      <c r="XDC13" s="87"/>
      <c r="XDD13" s="87"/>
      <c r="XDE13" s="87"/>
      <c r="XDF13" s="87"/>
      <c r="XDG13" s="87"/>
      <c r="XDH13" s="87"/>
      <c r="XDI13" s="87"/>
      <c r="XDJ13" s="87"/>
      <c r="XDK13" s="87"/>
      <c r="XDL13" s="87"/>
      <c r="XDM13" s="87"/>
      <c r="XDN13" s="87"/>
      <c r="XDO13" s="87"/>
      <c r="XDP13" s="87"/>
      <c r="XDQ13" s="87"/>
      <c r="XDR13" s="87"/>
      <c r="XDS13" s="87"/>
      <c r="XDT13" s="87"/>
      <c r="XDU13" s="87"/>
      <c r="XDV13" s="87"/>
      <c r="XDW13" s="87"/>
      <c r="XDX13" s="87"/>
      <c r="XDY13" s="87"/>
      <c r="XDZ13" s="87"/>
      <c r="XEA13" s="87"/>
      <c r="XEB13" s="87"/>
      <c r="XEC13" s="87"/>
      <c r="XED13" s="87"/>
      <c r="XEE13" s="87"/>
      <c r="XEF13" s="87"/>
      <c r="XEG13" s="87"/>
      <c r="XEH13" s="87"/>
      <c r="XEI13" s="87"/>
      <c r="XEJ13" s="87"/>
      <c r="XEK13" s="87"/>
    </row>
    <row r="14" spans="1:16365" s="355" customFormat="1" ht="174" thickBot="1" x14ac:dyDescent="0.3">
      <c r="A14" s="476" t="s">
        <v>66</v>
      </c>
      <c r="B14" s="292" t="s">
        <v>117</v>
      </c>
      <c r="C14" s="292" t="s">
        <v>73</v>
      </c>
      <c r="D14" s="292" t="s">
        <v>94</v>
      </c>
      <c r="E14" s="292" t="s">
        <v>51</v>
      </c>
      <c r="F14" s="292" t="s">
        <v>299</v>
      </c>
      <c r="G14" s="290" t="s">
        <v>300</v>
      </c>
      <c r="H14" s="292" t="s">
        <v>301</v>
      </c>
      <c r="I14" s="292" t="s">
        <v>302</v>
      </c>
      <c r="J14" s="292" t="s">
        <v>48</v>
      </c>
      <c r="K14" s="292">
        <v>0</v>
      </c>
      <c r="L14" s="477">
        <f t="shared" si="4"/>
        <v>0</v>
      </c>
      <c r="M14" s="292" t="s">
        <v>88</v>
      </c>
      <c r="N14" s="350">
        <f t="shared" si="5"/>
        <v>0</v>
      </c>
      <c r="O14" s="292" t="s">
        <v>46</v>
      </c>
      <c r="P14" s="350">
        <f t="shared" si="6"/>
        <v>0.2</v>
      </c>
      <c r="Q14" s="292" t="s">
        <v>88</v>
      </c>
      <c r="R14" s="350">
        <f t="shared" si="7"/>
        <v>0</v>
      </c>
      <c r="S14" s="476" t="s">
        <v>88</v>
      </c>
      <c r="T14" s="476" t="s">
        <v>76</v>
      </c>
      <c r="U14" s="476">
        <f t="shared" si="8"/>
        <v>0.2</v>
      </c>
      <c r="V14" s="478" t="str">
        <f t="shared" si="14"/>
        <v>Muy baja</v>
      </c>
      <c r="W14" s="479">
        <f>+IFERROR(VLOOKUP(V14,[1]Fórmula!$F$1:$G$6,2,FALSE),"")</f>
        <v>0.2</v>
      </c>
      <c r="X14" s="480" t="str">
        <f t="shared" si="15"/>
        <v>Leve</v>
      </c>
      <c r="Y14" s="479">
        <f>+IFERROR(VLOOKUP(X10,formulas!$H$1:$I$6,2,FALSE),"")</f>
        <v>0.4</v>
      </c>
      <c r="Z14" s="480" t="str">
        <f>+IFERROR(VLOOKUP(V14&amp;X14,formulas!$C$2:$D$26,2,FALSE),"")</f>
        <v>Bajo</v>
      </c>
      <c r="AA14" s="481">
        <f t="shared" si="16"/>
        <v>0.25</v>
      </c>
      <c r="AB14" s="350"/>
      <c r="AC14" s="292" t="s">
        <v>303</v>
      </c>
      <c r="AD14" s="292" t="s">
        <v>304</v>
      </c>
      <c r="AE14" s="292" t="s">
        <v>72</v>
      </c>
      <c r="AF14" s="350">
        <v>0.25</v>
      </c>
      <c r="AG14" s="292" t="s">
        <v>217</v>
      </c>
      <c r="AH14" s="350">
        <v>0.15</v>
      </c>
      <c r="AI14" s="350">
        <v>0.4</v>
      </c>
      <c r="AJ14" s="292" t="s">
        <v>218</v>
      </c>
      <c r="AK14" s="292" t="s">
        <v>66</v>
      </c>
      <c r="AL14" s="292"/>
      <c r="AM14" s="292" t="s">
        <v>56</v>
      </c>
      <c r="AN14" s="292"/>
      <c r="AO14" s="292"/>
      <c r="AP14" s="292"/>
      <c r="AQ14" s="482"/>
      <c r="AR14" s="292"/>
      <c r="AS14" s="292"/>
      <c r="AT14" s="292"/>
      <c r="AU14" s="280">
        <f t="shared" si="10"/>
        <v>0.1</v>
      </c>
      <c r="AV14" s="280">
        <f t="shared" si="11"/>
        <v>0.15</v>
      </c>
      <c r="AW14" s="480" t="str">
        <f t="shared" si="13"/>
        <v>Moderado</v>
      </c>
      <c r="AX14" s="548"/>
      <c r="AY14" s="483"/>
      <c r="AZ14" s="482"/>
      <c r="BA14" s="292"/>
      <c r="BB14" s="484"/>
      <c r="BC14" s="484"/>
      <c r="BD14" s="292"/>
      <c r="BE14" s="485"/>
      <c r="BF14" s="485"/>
      <c r="BG14" s="485"/>
      <c r="BH14" s="485"/>
      <c r="BI14" s="485"/>
      <c r="BJ14" s="485"/>
      <c r="BK14" s="485"/>
      <c r="BL14" s="485"/>
      <c r="BM14" s="485"/>
      <c r="BN14" s="485"/>
      <c r="BO14" s="485"/>
      <c r="BP14" s="485"/>
      <c r="BQ14" s="485"/>
      <c r="BR14" s="485"/>
      <c r="BS14" s="485"/>
      <c r="BT14" s="485"/>
      <c r="BU14" s="485"/>
      <c r="BV14" s="485"/>
      <c r="BW14" s="485"/>
      <c r="BX14" s="485"/>
    </row>
    <row r="15" spans="1:16365" s="83" customFormat="1" ht="89.25" customHeight="1" x14ac:dyDescent="0.25">
      <c r="A15" s="823" t="s">
        <v>66</v>
      </c>
      <c r="B15" s="826" t="s">
        <v>121</v>
      </c>
      <c r="C15" s="826" t="s">
        <v>73</v>
      </c>
      <c r="D15" s="826" t="s">
        <v>94</v>
      </c>
      <c r="E15" s="826" t="s">
        <v>95</v>
      </c>
      <c r="F15" s="826" t="s">
        <v>305</v>
      </c>
      <c r="G15" s="859" t="s">
        <v>306</v>
      </c>
      <c r="H15" s="826" t="s">
        <v>307</v>
      </c>
      <c r="I15" s="826" t="s">
        <v>308</v>
      </c>
      <c r="J15" s="826" t="s">
        <v>65</v>
      </c>
      <c r="K15" s="826">
        <v>0</v>
      </c>
      <c r="L15" s="806">
        <f t="shared" si="4"/>
        <v>0</v>
      </c>
      <c r="M15" s="826" t="s">
        <v>62</v>
      </c>
      <c r="N15" s="806">
        <f t="shared" si="5"/>
        <v>0.4</v>
      </c>
      <c r="O15" s="826" t="s">
        <v>63</v>
      </c>
      <c r="P15" s="806">
        <f t="shared" si="6"/>
        <v>0.4</v>
      </c>
      <c r="Q15" s="826" t="s">
        <v>88</v>
      </c>
      <c r="R15" s="806">
        <f t="shared" si="7"/>
        <v>0</v>
      </c>
      <c r="S15" s="823" t="s">
        <v>75</v>
      </c>
      <c r="T15" s="823" t="s">
        <v>43</v>
      </c>
      <c r="U15" s="823">
        <f t="shared" si="8"/>
        <v>0.4</v>
      </c>
      <c r="V15" s="832" t="str">
        <f t="shared" si="14"/>
        <v>Muy baja</v>
      </c>
      <c r="W15" s="810">
        <f>+IFERROR(VLOOKUP(V15,[1]Fórmula!$F$1:$G$6,2,FALSE),"")</f>
        <v>0.2</v>
      </c>
      <c r="X15" s="808" t="str">
        <f t="shared" si="15"/>
        <v>Menor</v>
      </c>
      <c r="Y15" s="810">
        <f>+IFERROR(VLOOKUP(X10,formulas!$H$1:$I$6,2,FALSE),"")</f>
        <v>0.4</v>
      </c>
      <c r="Z15" s="813" t="str">
        <f>+IFERROR(VLOOKUP(V15&amp;X15,formulas!$C$2:$D$26,2,FALSE),"")</f>
        <v>Bajo</v>
      </c>
      <c r="AA15" s="816">
        <f t="shared" si="16"/>
        <v>0.25</v>
      </c>
      <c r="AB15" s="806" t="s">
        <v>309</v>
      </c>
      <c r="AC15" s="235" t="s">
        <v>310</v>
      </c>
      <c r="AD15" s="235" t="s">
        <v>311</v>
      </c>
      <c r="AE15" s="235" t="s">
        <v>72</v>
      </c>
      <c r="AF15" s="237">
        <f t="shared" ref="AF15:AF29" si="17">IF(AE15="Preventivo",25%,IF(AE15="Detectivo",15%,IF(AE15="Correctivo",10%,"")))</f>
        <v>0.25</v>
      </c>
      <c r="AG15" s="235" t="s">
        <v>217</v>
      </c>
      <c r="AH15" s="237">
        <f t="shared" ref="AH15:AH17" si="18">IF(AG15="Manual",15%,IF(AG15="Automático",25%,""))</f>
        <v>0.15</v>
      </c>
      <c r="AI15" s="237">
        <f t="shared" ref="AI15:AI29" si="19">+AH15+AF15</f>
        <v>0.4</v>
      </c>
      <c r="AJ15" s="235" t="s">
        <v>218</v>
      </c>
      <c r="AK15" s="235" t="s">
        <v>219</v>
      </c>
      <c r="AL15" s="235" t="s">
        <v>312</v>
      </c>
      <c r="AM15" s="235" t="s">
        <v>39</v>
      </c>
      <c r="AN15" s="235" t="s">
        <v>313</v>
      </c>
      <c r="AO15" s="235" t="s">
        <v>40</v>
      </c>
      <c r="AP15" s="235" t="s">
        <v>314</v>
      </c>
      <c r="AQ15" s="235" t="s">
        <v>315</v>
      </c>
      <c r="AR15" s="235" t="s">
        <v>224</v>
      </c>
      <c r="AS15" s="235" t="s">
        <v>316</v>
      </c>
      <c r="AT15" s="235" t="s">
        <v>226</v>
      </c>
      <c r="AU15" s="864">
        <f t="shared" si="10"/>
        <v>0.1</v>
      </c>
      <c r="AV15" s="864">
        <f t="shared" si="11"/>
        <v>0.15</v>
      </c>
      <c r="AW15" s="808" t="str">
        <f t="shared" si="13"/>
        <v>Moderado</v>
      </c>
      <c r="AX15" s="823" t="s">
        <v>74</v>
      </c>
      <c r="AY15" s="284">
        <v>1</v>
      </c>
      <c r="AZ15" s="285" t="s">
        <v>317</v>
      </c>
      <c r="BA15" s="235" t="s">
        <v>318</v>
      </c>
      <c r="BB15" s="358">
        <v>44562</v>
      </c>
      <c r="BC15" s="358">
        <v>44926</v>
      </c>
      <c r="BD15" s="235" t="s">
        <v>319</v>
      </c>
      <c r="BE15" s="470"/>
      <c r="BF15" s="470"/>
      <c r="BG15" s="470"/>
      <c r="BH15" s="470"/>
      <c r="BI15" s="470"/>
      <c r="BJ15" s="470"/>
      <c r="BK15" s="470"/>
      <c r="BL15" s="470"/>
      <c r="BM15" s="470"/>
      <c r="BN15" s="470"/>
      <c r="BO15" s="470"/>
      <c r="BP15" s="470"/>
      <c r="BQ15" s="470"/>
      <c r="BR15" s="470"/>
      <c r="BS15" s="470"/>
      <c r="BT15" s="470"/>
      <c r="BU15" s="470"/>
      <c r="BV15" s="470"/>
      <c r="BW15" s="470"/>
      <c r="BX15" s="470"/>
      <c r="BY15" s="87"/>
      <c r="BZ15" s="87"/>
      <c r="CA15" s="87"/>
      <c r="CB15" s="87"/>
      <c r="CC15" s="87"/>
      <c r="CD15" s="87"/>
      <c r="CE15" s="87"/>
      <c r="CF15" s="87"/>
      <c r="CG15" s="87"/>
      <c r="CH15" s="87"/>
      <c r="CI15" s="87"/>
      <c r="CJ15" s="87"/>
      <c r="CK15" s="87"/>
      <c r="CL15" s="87"/>
      <c r="CM15" s="87"/>
      <c r="CN15" s="87"/>
      <c r="CO15" s="87"/>
      <c r="CP15" s="87"/>
      <c r="CQ15" s="87"/>
      <c r="CR15" s="87"/>
      <c r="CS15" s="87"/>
      <c r="CT15" s="87"/>
      <c r="CU15" s="87"/>
      <c r="CV15" s="87"/>
      <c r="CW15" s="87"/>
      <c r="CX15" s="87"/>
      <c r="CY15" s="87"/>
      <c r="CZ15" s="87"/>
      <c r="DA15" s="87"/>
      <c r="DB15" s="87"/>
      <c r="DC15" s="87"/>
      <c r="DD15" s="87"/>
      <c r="DE15" s="87"/>
      <c r="DF15" s="87"/>
      <c r="DG15" s="87"/>
      <c r="DH15" s="87"/>
      <c r="DI15" s="87"/>
      <c r="DJ15" s="87"/>
      <c r="DK15" s="87"/>
      <c r="DL15" s="87"/>
      <c r="DM15" s="87"/>
      <c r="DN15" s="87"/>
      <c r="DO15" s="87"/>
      <c r="DP15" s="87"/>
      <c r="DQ15" s="87"/>
      <c r="DR15" s="87"/>
      <c r="DS15" s="87"/>
      <c r="DT15" s="87"/>
      <c r="DU15" s="87"/>
      <c r="DV15" s="87"/>
      <c r="DW15" s="87"/>
      <c r="DX15" s="87"/>
      <c r="DY15" s="87"/>
      <c r="DZ15" s="87"/>
      <c r="EA15" s="87"/>
      <c r="EB15" s="87"/>
      <c r="EC15" s="87"/>
      <c r="ED15" s="87"/>
      <c r="EE15" s="87"/>
      <c r="EF15" s="87"/>
      <c r="EG15" s="87"/>
      <c r="EH15" s="87"/>
      <c r="EI15" s="87"/>
      <c r="EJ15" s="87"/>
      <c r="EK15" s="87"/>
      <c r="EL15" s="87"/>
      <c r="EM15" s="87"/>
      <c r="EN15" s="87"/>
      <c r="EO15" s="87"/>
      <c r="EP15" s="87"/>
      <c r="EQ15" s="87"/>
      <c r="ER15" s="87"/>
      <c r="ES15" s="87"/>
      <c r="ET15" s="87"/>
      <c r="EU15" s="87"/>
      <c r="EV15" s="87"/>
      <c r="EW15" s="87"/>
      <c r="EX15" s="87"/>
      <c r="EY15" s="87"/>
      <c r="EZ15" s="87"/>
      <c r="FA15" s="87"/>
      <c r="FB15" s="87"/>
      <c r="FC15" s="87"/>
      <c r="FD15" s="87"/>
      <c r="FE15" s="87"/>
      <c r="FF15" s="87"/>
      <c r="FG15" s="87"/>
      <c r="FH15" s="87"/>
      <c r="FI15" s="87"/>
      <c r="FJ15" s="87"/>
      <c r="FK15" s="87"/>
      <c r="FL15" s="87"/>
      <c r="FM15" s="87"/>
      <c r="FN15" s="87"/>
      <c r="FO15" s="87"/>
      <c r="FP15" s="87"/>
      <c r="FQ15" s="87"/>
      <c r="FR15" s="87"/>
      <c r="FS15" s="87"/>
      <c r="FT15" s="87"/>
      <c r="FU15" s="87"/>
      <c r="FV15" s="87"/>
      <c r="FW15" s="87"/>
      <c r="FX15" s="87"/>
      <c r="FY15" s="87"/>
      <c r="FZ15" s="87"/>
      <c r="GA15" s="87"/>
      <c r="GB15" s="87"/>
      <c r="GC15" s="87"/>
      <c r="GD15" s="87"/>
      <c r="GE15" s="87"/>
      <c r="GF15" s="87"/>
      <c r="GG15" s="87"/>
      <c r="GH15" s="87"/>
      <c r="GI15" s="87"/>
      <c r="GJ15" s="87"/>
      <c r="GK15" s="87"/>
      <c r="GL15" s="87"/>
      <c r="GM15" s="87"/>
      <c r="GN15" s="87"/>
      <c r="GO15" s="87"/>
      <c r="GP15" s="87"/>
      <c r="GQ15" s="87"/>
      <c r="GR15" s="87"/>
      <c r="GS15" s="87"/>
      <c r="GT15" s="87"/>
      <c r="GU15" s="87"/>
      <c r="GV15" s="87"/>
      <c r="GW15" s="87"/>
      <c r="GX15" s="87"/>
      <c r="GY15" s="87"/>
      <c r="GZ15" s="87"/>
      <c r="HA15" s="87"/>
      <c r="HB15" s="87"/>
      <c r="HC15" s="87"/>
      <c r="HD15" s="87"/>
      <c r="HE15" s="87"/>
      <c r="HF15" s="87"/>
      <c r="HG15" s="87"/>
      <c r="HH15" s="87"/>
      <c r="HI15" s="87"/>
      <c r="HJ15" s="87"/>
      <c r="HK15" s="87"/>
      <c r="HL15" s="87"/>
      <c r="HM15" s="87"/>
      <c r="HN15" s="87"/>
      <c r="HO15" s="87"/>
      <c r="HP15" s="87"/>
      <c r="HQ15" s="87"/>
      <c r="HR15" s="87"/>
      <c r="HS15" s="87"/>
      <c r="HT15" s="87"/>
      <c r="HU15" s="87"/>
      <c r="HV15" s="87"/>
      <c r="HW15" s="87"/>
      <c r="HX15" s="87"/>
      <c r="HY15" s="87"/>
      <c r="HZ15" s="87"/>
      <c r="IA15" s="87"/>
      <c r="IB15" s="87"/>
      <c r="IC15" s="87"/>
      <c r="ID15" s="87"/>
      <c r="IE15" s="87"/>
      <c r="IF15" s="87"/>
      <c r="IG15" s="87"/>
      <c r="IH15" s="87"/>
      <c r="II15" s="87"/>
      <c r="IJ15" s="87"/>
      <c r="IK15" s="87"/>
      <c r="IL15" s="87"/>
      <c r="IM15" s="87"/>
      <c r="IN15" s="87"/>
      <c r="IO15" s="87"/>
      <c r="IP15" s="87"/>
      <c r="IQ15" s="87"/>
      <c r="IR15" s="87"/>
      <c r="IS15" s="87"/>
      <c r="IT15" s="87"/>
      <c r="IU15" s="87"/>
      <c r="IV15" s="87"/>
      <c r="IW15" s="87"/>
      <c r="IX15" s="87"/>
      <c r="IY15" s="87"/>
      <c r="IZ15" s="87"/>
      <c r="JA15" s="87"/>
      <c r="JB15" s="87"/>
      <c r="JC15" s="87"/>
      <c r="JD15" s="87"/>
      <c r="JE15" s="87"/>
      <c r="JF15" s="87"/>
      <c r="JG15" s="87"/>
      <c r="JH15" s="87"/>
      <c r="JI15" s="87"/>
      <c r="JJ15" s="87"/>
      <c r="JK15" s="87"/>
      <c r="JL15" s="87"/>
      <c r="JM15" s="87"/>
      <c r="JN15" s="87"/>
      <c r="JO15" s="87"/>
      <c r="JP15" s="87"/>
      <c r="JQ15" s="87"/>
      <c r="JR15" s="87"/>
      <c r="JS15" s="87"/>
      <c r="JT15" s="87"/>
      <c r="JU15" s="87"/>
      <c r="JV15" s="87"/>
      <c r="JW15" s="87"/>
      <c r="JX15" s="87"/>
      <c r="JY15" s="87"/>
      <c r="JZ15" s="87"/>
      <c r="KA15" s="87"/>
      <c r="KB15" s="87"/>
      <c r="KC15" s="87"/>
      <c r="KD15" s="87"/>
      <c r="KE15" s="87"/>
      <c r="KF15" s="87"/>
      <c r="KG15" s="87"/>
      <c r="KH15" s="87"/>
      <c r="KI15" s="87"/>
      <c r="KJ15" s="87"/>
      <c r="KK15" s="87"/>
      <c r="KL15" s="87"/>
      <c r="KM15" s="87"/>
      <c r="KN15" s="87"/>
      <c r="KO15" s="87"/>
      <c r="KP15" s="87"/>
      <c r="KQ15" s="87"/>
      <c r="KR15" s="87"/>
      <c r="KS15" s="87"/>
      <c r="KT15" s="87"/>
      <c r="KU15" s="87"/>
      <c r="KV15" s="87"/>
      <c r="KW15" s="87"/>
      <c r="KX15" s="87"/>
      <c r="KY15" s="87"/>
      <c r="KZ15" s="87"/>
      <c r="LA15" s="87"/>
      <c r="LB15" s="87"/>
      <c r="LC15" s="87"/>
      <c r="LD15" s="87"/>
      <c r="LE15" s="87"/>
      <c r="LF15" s="87"/>
      <c r="LG15" s="87"/>
      <c r="LH15" s="87"/>
      <c r="LI15" s="87"/>
      <c r="LJ15" s="87"/>
      <c r="LK15" s="87"/>
      <c r="LL15" s="87"/>
      <c r="LM15" s="87"/>
      <c r="LN15" s="87"/>
      <c r="LO15" s="87"/>
      <c r="LP15" s="87"/>
      <c r="LQ15" s="87"/>
      <c r="LR15" s="87"/>
      <c r="LS15" s="87"/>
      <c r="LT15" s="87"/>
      <c r="LU15" s="87"/>
      <c r="LV15" s="87"/>
      <c r="LW15" s="87"/>
      <c r="LX15" s="87"/>
      <c r="LY15" s="87"/>
      <c r="LZ15" s="87"/>
      <c r="MA15" s="87"/>
      <c r="MB15" s="87"/>
      <c r="MC15" s="87"/>
      <c r="MD15" s="87"/>
      <c r="ME15" s="87"/>
      <c r="MF15" s="87"/>
      <c r="MG15" s="87"/>
      <c r="MH15" s="87"/>
      <c r="MI15" s="87"/>
      <c r="MJ15" s="87"/>
      <c r="MK15" s="87"/>
      <c r="ML15" s="87"/>
      <c r="MM15" s="87"/>
      <c r="MN15" s="87"/>
      <c r="MO15" s="87"/>
      <c r="MP15" s="87"/>
      <c r="MQ15" s="87"/>
      <c r="MR15" s="87"/>
      <c r="MS15" s="87"/>
      <c r="MT15" s="87"/>
      <c r="MU15" s="87"/>
      <c r="MV15" s="87"/>
      <c r="MW15" s="87"/>
      <c r="MX15" s="87"/>
      <c r="MY15" s="87"/>
      <c r="MZ15" s="87"/>
      <c r="NA15" s="87"/>
      <c r="NB15" s="87"/>
      <c r="NC15" s="87"/>
      <c r="ND15" s="87"/>
      <c r="NE15" s="87"/>
      <c r="NF15" s="87"/>
      <c r="NG15" s="87"/>
      <c r="NH15" s="87"/>
      <c r="NI15" s="87"/>
      <c r="NJ15" s="87"/>
      <c r="NK15" s="87"/>
      <c r="NL15" s="87"/>
      <c r="NM15" s="87"/>
      <c r="NN15" s="87"/>
      <c r="NO15" s="87"/>
      <c r="NP15" s="87"/>
      <c r="NQ15" s="87"/>
      <c r="NR15" s="87"/>
      <c r="NS15" s="87"/>
      <c r="NT15" s="87"/>
      <c r="NU15" s="87"/>
      <c r="NV15" s="87"/>
      <c r="NW15" s="87"/>
      <c r="NX15" s="87"/>
      <c r="NY15" s="87"/>
      <c r="NZ15" s="87"/>
      <c r="OA15" s="87"/>
      <c r="OB15" s="87"/>
      <c r="OC15" s="87"/>
      <c r="OD15" s="87"/>
      <c r="OE15" s="87"/>
      <c r="OF15" s="87"/>
      <c r="OG15" s="87"/>
      <c r="OH15" s="87"/>
      <c r="OI15" s="87"/>
      <c r="OJ15" s="87"/>
      <c r="OK15" s="87"/>
      <c r="OL15" s="87"/>
      <c r="OM15" s="87"/>
      <c r="ON15" s="87"/>
      <c r="OO15" s="87"/>
      <c r="OP15" s="87"/>
      <c r="OQ15" s="87"/>
      <c r="OR15" s="87"/>
      <c r="OS15" s="87"/>
      <c r="OT15" s="87"/>
      <c r="OU15" s="87"/>
      <c r="OV15" s="87"/>
      <c r="OW15" s="87"/>
      <c r="OX15" s="87"/>
      <c r="OY15" s="87"/>
      <c r="OZ15" s="87"/>
      <c r="PA15" s="87"/>
      <c r="PB15" s="87"/>
      <c r="PC15" s="87"/>
      <c r="PD15" s="87"/>
      <c r="PE15" s="87"/>
      <c r="PF15" s="87"/>
      <c r="PG15" s="87"/>
      <c r="PH15" s="87"/>
      <c r="PI15" s="87"/>
      <c r="PJ15" s="87"/>
      <c r="PK15" s="87"/>
      <c r="PL15" s="87"/>
      <c r="PM15" s="87"/>
      <c r="PN15" s="87"/>
      <c r="PO15" s="87"/>
      <c r="PP15" s="87"/>
      <c r="PQ15" s="87"/>
      <c r="PR15" s="87"/>
      <c r="PS15" s="87"/>
      <c r="PT15" s="87"/>
      <c r="PU15" s="87"/>
      <c r="PV15" s="87"/>
      <c r="PW15" s="87"/>
      <c r="PX15" s="87"/>
      <c r="PY15" s="87"/>
      <c r="PZ15" s="87"/>
      <c r="QA15" s="87"/>
      <c r="QB15" s="87"/>
      <c r="QC15" s="87"/>
      <c r="QD15" s="87"/>
      <c r="QE15" s="87"/>
      <c r="QF15" s="87"/>
      <c r="QG15" s="87"/>
      <c r="QH15" s="87"/>
      <c r="QI15" s="87"/>
      <c r="QJ15" s="87"/>
      <c r="QK15" s="87"/>
      <c r="QL15" s="87"/>
      <c r="QM15" s="87"/>
      <c r="QN15" s="87"/>
      <c r="QO15" s="87"/>
      <c r="QP15" s="87"/>
      <c r="QQ15" s="87"/>
      <c r="QR15" s="87"/>
      <c r="QS15" s="87"/>
      <c r="QT15" s="87"/>
      <c r="QU15" s="87"/>
      <c r="QV15" s="87"/>
      <c r="QW15" s="87"/>
      <c r="QX15" s="87"/>
      <c r="QY15" s="87"/>
      <c r="QZ15" s="87"/>
      <c r="RA15" s="87"/>
      <c r="RB15" s="87"/>
      <c r="RC15" s="87"/>
      <c r="RD15" s="87"/>
      <c r="RE15" s="87"/>
      <c r="RF15" s="87"/>
      <c r="RG15" s="87"/>
      <c r="RH15" s="87"/>
      <c r="RI15" s="87"/>
      <c r="RJ15" s="87"/>
      <c r="RK15" s="87"/>
      <c r="RL15" s="87"/>
      <c r="RM15" s="87"/>
      <c r="RN15" s="87"/>
      <c r="RO15" s="87"/>
      <c r="RP15" s="87"/>
      <c r="RQ15" s="87"/>
      <c r="RR15" s="87"/>
      <c r="RS15" s="87"/>
      <c r="RT15" s="87"/>
      <c r="RU15" s="87"/>
      <c r="RV15" s="87"/>
      <c r="RW15" s="87"/>
      <c r="RX15" s="87"/>
      <c r="RY15" s="87"/>
      <c r="RZ15" s="87"/>
      <c r="SA15" s="87"/>
      <c r="SB15" s="87"/>
      <c r="SC15" s="87"/>
      <c r="SD15" s="87"/>
      <c r="SE15" s="87"/>
      <c r="SF15" s="87"/>
      <c r="SG15" s="87"/>
      <c r="SH15" s="87"/>
      <c r="SI15" s="87"/>
      <c r="SJ15" s="87"/>
      <c r="SK15" s="87"/>
      <c r="SL15" s="87"/>
      <c r="SM15" s="87"/>
      <c r="SN15" s="87"/>
      <c r="SO15" s="87"/>
      <c r="SP15" s="87"/>
      <c r="SQ15" s="87"/>
      <c r="SR15" s="87"/>
      <c r="SS15" s="87"/>
      <c r="ST15" s="87"/>
      <c r="SU15" s="87"/>
      <c r="SV15" s="87"/>
      <c r="SW15" s="87"/>
      <c r="SX15" s="87"/>
      <c r="SY15" s="87"/>
      <c r="SZ15" s="87"/>
      <c r="TA15" s="87"/>
      <c r="TB15" s="87"/>
      <c r="TC15" s="87"/>
      <c r="TD15" s="87"/>
      <c r="TE15" s="87"/>
      <c r="TF15" s="87"/>
      <c r="TG15" s="87"/>
      <c r="TH15" s="87"/>
      <c r="TI15" s="87"/>
      <c r="TJ15" s="87"/>
      <c r="TK15" s="87"/>
      <c r="TL15" s="87"/>
      <c r="TM15" s="87"/>
      <c r="TN15" s="87"/>
      <c r="TO15" s="87"/>
      <c r="TP15" s="87"/>
      <c r="TQ15" s="87"/>
      <c r="TR15" s="87"/>
      <c r="TS15" s="87"/>
      <c r="TT15" s="87"/>
      <c r="TU15" s="87"/>
      <c r="TV15" s="87"/>
      <c r="TW15" s="87"/>
      <c r="TX15" s="87"/>
      <c r="TY15" s="87"/>
      <c r="TZ15" s="87"/>
      <c r="UA15" s="87"/>
      <c r="UB15" s="87"/>
      <c r="UC15" s="87"/>
      <c r="UD15" s="87"/>
      <c r="UE15" s="87"/>
      <c r="UF15" s="87"/>
      <c r="UG15" s="87"/>
      <c r="UH15" s="87"/>
      <c r="UI15" s="87"/>
      <c r="UJ15" s="87"/>
      <c r="UK15" s="87"/>
      <c r="UL15" s="87"/>
      <c r="UM15" s="87"/>
      <c r="UN15" s="87"/>
      <c r="UO15" s="87"/>
      <c r="UP15" s="87"/>
      <c r="UQ15" s="87"/>
      <c r="UR15" s="87"/>
      <c r="US15" s="87"/>
      <c r="UT15" s="87"/>
      <c r="UU15" s="87"/>
      <c r="UV15" s="87"/>
      <c r="UW15" s="87"/>
      <c r="UX15" s="87"/>
      <c r="UY15" s="87"/>
      <c r="UZ15" s="87"/>
      <c r="VA15" s="87"/>
      <c r="VB15" s="87"/>
      <c r="VC15" s="87"/>
      <c r="VD15" s="87"/>
      <c r="VE15" s="87"/>
      <c r="VF15" s="87"/>
      <c r="VG15" s="87"/>
      <c r="VH15" s="87"/>
      <c r="VI15" s="87"/>
      <c r="VJ15" s="87"/>
      <c r="VK15" s="87"/>
      <c r="VL15" s="87"/>
      <c r="VM15" s="87"/>
      <c r="VN15" s="87"/>
      <c r="VO15" s="87"/>
      <c r="VP15" s="87"/>
      <c r="VQ15" s="87"/>
      <c r="VR15" s="87"/>
      <c r="VS15" s="87"/>
      <c r="VT15" s="87"/>
      <c r="VU15" s="87"/>
      <c r="VV15" s="87"/>
      <c r="VW15" s="87"/>
      <c r="VX15" s="87"/>
      <c r="VY15" s="87"/>
      <c r="VZ15" s="87"/>
      <c r="WA15" s="87"/>
      <c r="WB15" s="87"/>
      <c r="WC15" s="87"/>
      <c r="WD15" s="87"/>
      <c r="WE15" s="87"/>
      <c r="WF15" s="87"/>
      <c r="WG15" s="87"/>
      <c r="WH15" s="87"/>
      <c r="WI15" s="87"/>
      <c r="WJ15" s="87"/>
      <c r="WK15" s="87"/>
      <c r="WL15" s="87"/>
      <c r="WM15" s="87"/>
      <c r="WN15" s="87"/>
      <c r="WO15" s="87"/>
      <c r="WP15" s="87"/>
      <c r="WQ15" s="87"/>
      <c r="WR15" s="87"/>
      <c r="WS15" s="87"/>
      <c r="WT15" s="87"/>
      <c r="WU15" s="87"/>
      <c r="WV15" s="87"/>
      <c r="WW15" s="87"/>
      <c r="WX15" s="87"/>
      <c r="WY15" s="87"/>
      <c r="WZ15" s="87"/>
      <c r="XA15" s="87"/>
      <c r="XB15" s="87"/>
      <c r="XC15" s="87"/>
      <c r="XD15" s="87"/>
      <c r="XE15" s="87"/>
      <c r="XF15" s="87"/>
      <c r="XG15" s="87"/>
      <c r="XH15" s="87"/>
      <c r="XI15" s="87"/>
      <c r="XJ15" s="87"/>
      <c r="XK15" s="87"/>
      <c r="XL15" s="87"/>
      <c r="XM15" s="87"/>
      <c r="XN15" s="87"/>
      <c r="XO15" s="87"/>
      <c r="XP15" s="87"/>
      <c r="XQ15" s="87"/>
      <c r="XR15" s="87"/>
      <c r="XS15" s="87"/>
      <c r="XT15" s="87"/>
      <c r="XU15" s="87"/>
      <c r="XV15" s="87"/>
      <c r="XW15" s="87"/>
      <c r="XX15" s="87"/>
      <c r="XY15" s="87"/>
      <c r="XZ15" s="87"/>
      <c r="YA15" s="87"/>
      <c r="YB15" s="87"/>
      <c r="YC15" s="87"/>
      <c r="YD15" s="87"/>
      <c r="YE15" s="87"/>
      <c r="YF15" s="87"/>
      <c r="YG15" s="87"/>
      <c r="YH15" s="87"/>
      <c r="YI15" s="87"/>
      <c r="YJ15" s="87"/>
      <c r="YK15" s="87"/>
      <c r="YL15" s="87"/>
      <c r="YM15" s="87"/>
      <c r="YN15" s="87"/>
      <c r="YO15" s="87"/>
      <c r="YP15" s="87"/>
      <c r="YQ15" s="87"/>
      <c r="YR15" s="87"/>
      <c r="YS15" s="87"/>
      <c r="YT15" s="87"/>
      <c r="YU15" s="87"/>
      <c r="YV15" s="87"/>
      <c r="YW15" s="87"/>
      <c r="YX15" s="87"/>
      <c r="YY15" s="87"/>
      <c r="YZ15" s="87"/>
      <c r="ZA15" s="87"/>
      <c r="ZB15" s="87"/>
      <c r="ZC15" s="87"/>
      <c r="ZD15" s="87"/>
      <c r="ZE15" s="87"/>
      <c r="ZF15" s="87"/>
      <c r="ZG15" s="87"/>
      <c r="ZH15" s="87"/>
      <c r="ZI15" s="87"/>
      <c r="ZJ15" s="87"/>
      <c r="ZK15" s="87"/>
      <c r="ZL15" s="87"/>
      <c r="ZM15" s="87"/>
      <c r="ZN15" s="87"/>
      <c r="ZO15" s="87"/>
      <c r="ZP15" s="87"/>
      <c r="ZQ15" s="87"/>
      <c r="ZR15" s="87"/>
      <c r="ZS15" s="87"/>
      <c r="ZT15" s="87"/>
      <c r="ZU15" s="87"/>
      <c r="ZV15" s="87"/>
      <c r="ZW15" s="87"/>
      <c r="ZX15" s="87"/>
      <c r="ZY15" s="87"/>
      <c r="ZZ15" s="87"/>
      <c r="AAA15" s="87"/>
      <c r="AAB15" s="87"/>
      <c r="AAC15" s="87"/>
      <c r="AAD15" s="87"/>
      <c r="AAE15" s="87"/>
      <c r="AAF15" s="87"/>
      <c r="AAG15" s="87"/>
      <c r="AAH15" s="87"/>
      <c r="AAI15" s="87"/>
      <c r="AAJ15" s="87"/>
      <c r="AAK15" s="87"/>
      <c r="AAL15" s="87"/>
      <c r="AAM15" s="87"/>
      <c r="AAN15" s="87"/>
      <c r="AAO15" s="87"/>
      <c r="AAP15" s="87"/>
      <c r="AAQ15" s="87"/>
      <c r="AAR15" s="87"/>
      <c r="AAS15" s="87"/>
      <c r="AAT15" s="87"/>
      <c r="AAU15" s="87"/>
      <c r="AAV15" s="87"/>
      <c r="AAW15" s="87"/>
      <c r="AAX15" s="87"/>
      <c r="AAY15" s="87"/>
      <c r="AAZ15" s="87"/>
      <c r="ABA15" s="87"/>
      <c r="ABB15" s="87"/>
      <c r="ABC15" s="87"/>
      <c r="ABD15" s="87"/>
      <c r="ABE15" s="87"/>
      <c r="ABF15" s="87"/>
      <c r="ABG15" s="87"/>
      <c r="ABH15" s="87"/>
      <c r="ABI15" s="87"/>
      <c r="ABJ15" s="87"/>
      <c r="ABK15" s="87"/>
      <c r="ABL15" s="87"/>
      <c r="ABM15" s="87"/>
      <c r="ABN15" s="87"/>
      <c r="ABO15" s="87"/>
      <c r="ABP15" s="87"/>
      <c r="ABQ15" s="87"/>
      <c r="ABR15" s="87"/>
      <c r="ABS15" s="87"/>
      <c r="ABT15" s="87"/>
      <c r="ABU15" s="87"/>
      <c r="ABV15" s="87"/>
      <c r="ABW15" s="87"/>
      <c r="ABX15" s="87"/>
      <c r="ABY15" s="87"/>
      <c r="ABZ15" s="87"/>
      <c r="ACA15" s="87"/>
      <c r="ACB15" s="87"/>
      <c r="ACC15" s="87"/>
      <c r="ACD15" s="87"/>
      <c r="ACE15" s="87"/>
      <c r="ACF15" s="87"/>
      <c r="ACG15" s="87"/>
      <c r="ACH15" s="87"/>
      <c r="ACI15" s="87"/>
      <c r="ACJ15" s="87"/>
      <c r="ACK15" s="87"/>
      <c r="ACL15" s="87"/>
      <c r="ACM15" s="87"/>
      <c r="ACN15" s="87"/>
      <c r="ACO15" s="87"/>
      <c r="ACP15" s="87"/>
      <c r="ACQ15" s="87"/>
      <c r="ACR15" s="87"/>
      <c r="ACS15" s="87"/>
      <c r="ACT15" s="87"/>
      <c r="ACU15" s="87"/>
      <c r="ACV15" s="87"/>
      <c r="ACW15" s="87"/>
      <c r="ACX15" s="87"/>
      <c r="ACY15" s="87"/>
      <c r="ACZ15" s="87"/>
      <c r="ADA15" s="87"/>
      <c r="ADB15" s="87"/>
      <c r="ADC15" s="87"/>
      <c r="ADD15" s="87"/>
      <c r="ADE15" s="87"/>
      <c r="ADF15" s="87"/>
      <c r="ADG15" s="87"/>
      <c r="ADH15" s="87"/>
      <c r="ADI15" s="87"/>
      <c r="ADJ15" s="87"/>
      <c r="ADK15" s="87"/>
      <c r="ADL15" s="87"/>
      <c r="ADM15" s="87"/>
      <c r="ADN15" s="87"/>
      <c r="ADO15" s="87"/>
      <c r="ADP15" s="87"/>
      <c r="ADQ15" s="87"/>
      <c r="ADR15" s="87"/>
      <c r="ADS15" s="87"/>
      <c r="ADT15" s="87"/>
      <c r="ADU15" s="87"/>
      <c r="ADV15" s="87"/>
      <c r="ADW15" s="87"/>
      <c r="ADX15" s="87"/>
      <c r="ADY15" s="87"/>
      <c r="ADZ15" s="87"/>
      <c r="AEA15" s="87"/>
      <c r="AEB15" s="87"/>
      <c r="AEC15" s="87"/>
      <c r="AED15" s="87"/>
      <c r="AEE15" s="87"/>
      <c r="AEF15" s="87"/>
      <c r="AEG15" s="87"/>
      <c r="AEH15" s="87"/>
      <c r="AEI15" s="87"/>
      <c r="AEJ15" s="87"/>
      <c r="AEK15" s="87"/>
      <c r="AEL15" s="87"/>
      <c r="AEM15" s="87"/>
      <c r="AEN15" s="87"/>
      <c r="AEO15" s="87"/>
      <c r="AEP15" s="87"/>
      <c r="AEQ15" s="87"/>
      <c r="AER15" s="87"/>
      <c r="AES15" s="87"/>
      <c r="AET15" s="87"/>
      <c r="AEU15" s="87"/>
      <c r="AEV15" s="87"/>
      <c r="AEW15" s="87"/>
      <c r="AEX15" s="87"/>
      <c r="AEY15" s="87"/>
      <c r="AEZ15" s="87"/>
      <c r="AFA15" s="87"/>
      <c r="AFB15" s="87"/>
      <c r="AFC15" s="87"/>
      <c r="AFD15" s="87"/>
      <c r="AFE15" s="87"/>
      <c r="AFF15" s="87"/>
      <c r="AFG15" s="87"/>
      <c r="AFH15" s="87"/>
      <c r="AFI15" s="87"/>
      <c r="AFJ15" s="87"/>
      <c r="AFK15" s="87"/>
      <c r="AFL15" s="87"/>
      <c r="AFM15" s="87"/>
      <c r="AFN15" s="87"/>
      <c r="AFO15" s="87"/>
      <c r="AFP15" s="87"/>
      <c r="AFQ15" s="87"/>
      <c r="AFR15" s="87"/>
      <c r="AFS15" s="87"/>
      <c r="AFT15" s="87"/>
      <c r="AFU15" s="87"/>
      <c r="AFV15" s="87"/>
      <c r="AFW15" s="87"/>
      <c r="AFX15" s="87"/>
      <c r="AFY15" s="87"/>
      <c r="AFZ15" s="87"/>
      <c r="AGA15" s="87"/>
      <c r="AGB15" s="87"/>
      <c r="AGC15" s="87"/>
      <c r="AGD15" s="87"/>
      <c r="AGE15" s="87"/>
      <c r="AGF15" s="87"/>
      <c r="AGG15" s="87"/>
      <c r="AGH15" s="87"/>
      <c r="AGI15" s="87"/>
      <c r="AGJ15" s="87"/>
      <c r="AGK15" s="87"/>
      <c r="AGL15" s="87"/>
      <c r="AGM15" s="87"/>
      <c r="AGN15" s="87"/>
      <c r="AGO15" s="87"/>
      <c r="AGP15" s="87"/>
      <c r="AGQ15" s="87"/>
      <c r="AGR15" s="87"/>
      <c r="AGS15" s="87"/>
      <c r="AGT15" s="87"/>
      <c r="AGU15" s="87"/>
      <c r="AGV15" s="87"/>
      <c r="AGW15" s="87"/>
      <c r="AGX15" s="87"/>
      <c r="AGY15" s="87"/>
      <c r="AGZ15" s="87"/>
      <c r="AHA15" s="87"/>
      <c r="AHB15" s="87"/>
      <c r="AHC15" s="87"/>
      <c r="AHD15" s="87"/>
      <c r="AHE15" s="87"/>
      <c r="AHF15" s="87"/>
      <c r="AHG15" s="87"/>
      <c r="AHH15" s="87"/>
      <c r="AHI15" s="87"/>
      <c r="AHJ15" s="87"/>
      <c r="AHK15" s="87"/>
      <c r="AHL15" s="87"/>
      <c r="AHM15" s="87"/>
      <c r="AHN15" s="87"/>
      <c r="AHO15" s="87"/>
      <c r="AHP15" s="87"/>
      <c r="AHQ15" s="87"/>
      <c r="AHR15" s="87"/>
      <c r="AHS15" s="87"/>
      <c r="AHT15" s="87"/>
      <c r="AHU15" s="87"/>
      <c r="AHV15" s="87"/>
      <c r="AHW15" s="87"/>
      <c r="AHX15" s="87"/>
      <c r="AHY15" s="87"/>
      <c r="AHZ15" s="87"/>
      <c r="AIA15" s="87"/>
      <c r="AIB15" s="87"/>
      <c r="AIC15" s="87"/>
      <c r="AID15" s="87"/>
      <c r="AIE15" s="87"/>
      <c r="AIF15" s="87"/>
      <c r="AIG15" s="87"/>
      <c r="AIH15" s="87"/>
      <c r="AII15" s="87"/>
      <c r="AIJ15" s="87"/>
      <c r="AIK15" s="87"/>
      <c r="AIL15" s="87"/>
      <c r="AIM15" s="87"/>
      <c r="AIN15" s="87"/>
      <c r="AIO15" s="87"/>
      <c r="AIP15" s="87"/>
      <c r="AIQ15" s="87"/>
      <c r="AIR15" s="87"/>
      <c r="AIS15" s="87"/>
      <c r="AIT15" s="87"/>
      <c r="AIU15" s="87"/>
      <c r="AIV15" s="87"/>
      <c r="AIW15" s="87"/>
      <c r="AIX15" s="87"/>
      <c r="AIY15" s="87"/>
      <c r="AIZ15" s="87"/>
      <c r="AJA15" s="87"/>
      <c r="AJB15" s="87"/>
      <c r="AJC15" s="87"/>
      <c r="AJD15" s="87"/>
      <c r="AJE15" s="87"/>
      <c r="AJF15" s="87"/>
      <c r="AJG15" s="87"/>
      <c r="AJH15" s="87"/>
      <c r="AJI15" s="87"/>
      <c r="AJJ15" s="87"/>
      <c r="AJK15" s="87"/>
      <c r="AJL15" s="87"/>
      <c r="AJM15" s="87"/>
      <c r="AJN15" s="87"/>
      <c r="AJO15" s="87"/>
      <c r="AJP15" s="87"/>
      <c r="AJQ15" s="87"/>
      <c r="AJR15" s="87"/>
      <c r="AJS15" s="87"/>
      <c r="AJT15" s="87"/>
      <c r="AJU15" s="87"/>
      <c r="AJV15" s="87"/>
      <c r="AJW15" s="87"/>
      <c r="AJX15" s="87"/>
      <c r="AJY15" s="87"/>
      <c r="AJZ15" s="87"/>
      <c r="AKA15" s="87"/>
      <c r="AKB15" s="87"/>
      <c r="AKC15" s="87"/>
      <c r="AKD15" s="87"/>
      <c r="AKE15" s="87"/>
      <c r="AKF15" s="87"/>
      <c r="AKG15" s="87"/>
      <c r="AKH15" s="87"/>
      <c r="AKI15" s="87"/>
      <c r="AKJ15" s="87"/>
      <c r="AKK15" s="87"/>
      <c r="AKL15" s="87"/>
      <c r="AKM15" s="87"/>
      <c r="AKN15" s="87"/>
      <c r="AKO15" s="87"/>
      <c r="AKP15" s="87"/>
      <c r="AKQ15" s="87"/>
      <c r="AKR15" s="87"/>
      <c r="AKS15" s="87"/>
      <c r="AKT15" s="87"/>
      <c r="AKU15" s="87"/>
      <c r="AKV15" s="87"/>
      <c r="AKW15" s="87"/>
      <c r="AKX15" s="87"/>
      <c r="AKY15" s="87"/>
      <c r="AKZ15" s="87"/>
      <c r="ALA15" s="87"/>
      <c r="ALB15" s="87"/>
      <c r="ALC15" s="87"/>
      <c r="ALD15" s="87"/>
      <c r="ALE15" s="87"/>
      <c r="ALF15" s="87"/>
      <c r="ALG15" s="87"/>
      <c r="ALH15" s="87"/>
      <c r="ALI15" s="87"/>
      <c r="ALJ15" s="87"/>
      <c r="ALK15" s="87"/>
      <c r="ALL15" s="87"/>
      <c r="ALM15" s="87"/>
      <c r="ALN15" s="87"/>
      <c r="ALO15" s="87"/>
      <c r="ALP15" s="87"/>
      <c r="ALQ15" s="87"/>
      <c r="ALR15" s="87"/>
      <c r="ALS15" s="87"/>
      <c r="ALT15" s="87"/>
      <c r="ALU15" s="87"/>
      <c r="ALV15" s="87"/>
      <c r="ALW15" s="87"/>
      <c r="ALX15" s="87"/>
      <c r="ALY15" s="87"/>
      <c r="ALZ15" s="87"/>
      <c r="AMA15" s="87"/>
      <c r="AMB15" s="87"/>
      <c r="AMC15" s="87"/>
      <c r="AMD15" s="87"/>
      <c r="AME15" s="87"/>
      <c r="AMF15" s="87"/>
      <c r="AMG15" s="87"/>
      <c r="AMH15" s="87"/>
      <c r="AMI15" s="87"/>
      <c r="AMJ15" s="87"/>
      <c r="AMK15" s="87"/>
      <c r="AML15" s="87"/>
      <c r="AMM15" s="87"/>
      <c r="AMN15" s="87"/>
      <c r="AMO15" s="87"/>
      <c r="AMP15" s="87"/>
      <c r="AMQ15" s="87"/>
      <c r="AMR15" s="87"/>
      <c r="AMS15" s="87"/>
      <c r="AMT15" s="87"/>
      <c r="AMU15" s="87"/>
      <c r="AMV15" s="87"/>
      <c r="AMW15" s="87"/>
      <c r="AMX15" s="87"/>
      <c r="AMY15" s="87"/>
      <c r="AMZ15" s="87"/>
      <c r="ANA15" s="87"/>
      <c r="ANB15" s="87"/>
      <c r="ANC15" s="87"/>
      <c r="AND15" s="87"/>
      <c r="ANE15" s="87"/>
      <c r="ANF15" s="87"/>
      <c r="ANG15" s="87"/>
      <c r="ANH15" s="87"/>
      <c r="ANI15" s="87"/>
      <c r="ANJ15" s="87"/>
      <c r="ANK15" s="87"/>
      <c r="ANL15" s="87"/>
      <c r="ANM15" s="87"/>
      <c r="ANN15" s="87"/>
      <c r="ANO15" s="87"/>
      <c r="ANP15" s="87"/>
      <c r="ANQ15" s="87"/>
      <c r="ANR15" s="87"/>
      <c r="ANS15" s="87"/>
      <c r="ANT15" s="87"/>
      <c r="ANU15" s="87"/>
      <c r="ANV15" s="87"/>
      <c r="ANW15" s="87"/>
      <c r="ANX15" s="87"/>
      <c r="ANY15" s="87"/>
      <c r="ANZ15" s="87"/>
      <c r="AOA15" s="87"/>
      <c r="AOB15" s="87"/>
      <c r="AOC15" s="87"/>
      <c r="AOD15" s="87"/>
      <c r="AOE15" s="87"/>
      <c r="AOF15" s="87"/>
      <c r="AOG15" s="87"/>
      <c r="AOH15" s="87"/>
      <c r="AOI15" s="87"/>
      <c r="AOJ15" s="87"/>
      <c r="AOK15" s="87"/>
      <c r="AOL15" s="87"/>
      <c r="AOM15" s="87"/>
      <c r="AON15" s="87"/>
      <c r="AOO15" s="87"/>
      <c r="AOP15" s="87"/>
      <c r="AOQ15" s="87"/>
      <c r="AOR15" s="87"/>
      <c r="AOS15" s="87"/>
      <c r="AOT15" s="87"/>
      <c r="AOU15" s="87"/>
      <c r="AOV15" s="87"/>
      <c r="AOW15" s="87"/>
      <c r="AOX15" s="87"/>
      <c r="AOY15" s="87"/>
      <c r="AOZ15" s="87"/>
      <c r="APA15" s="87"/>
      <c r="APB15" s="87"/>
      <c r="APC15" s="87"/>
      <c r="APD15" s="87"/>
      <c r="APE15" s="87"/>
      <c r="APF15" s="87"/>
      <c r="APG15" s="87"/>
      <c r="APH15" s="87"/>
      <c r="API15" s="87"/>
      <c r="APJ15" s="87"/>
      <c r="APK15" s="87"/>
      <c r="APL15" s="87"/>
      <c r="APM15" s="87"/>
      <c r="APN15" s="87"/>
      <c r="APO15" s="87"/>
      <c r="APP15" s="87"/>
      <c r="APQ15" s="87"/>
      <c r="APR15" s="87"/>
      <c r="APS15" s="87"/>
      <c r="APT15" s="87"/>
      <c r="APU15" s="87"/>
      <c r="APV15" s="87"/>
      <c r="APW15" s="87"/>
      <c r="APX15" s="87"/>
      <c r="APY15" s="87"/>
      <c r="APZ15" s="87"/>
      <c r="AQA15" s="87"/>
      <c r="AQB15" s="87"/>
      <c r="AQC15" s="87"/>
      <c r="AQD15" s="87"/>
      <c r="AQE15" s="87"/>
      <c r="AQF15" s="87"/>
      <c r="AQG15" s="87"/>
      <c r="AQH15" s="87"/>
      <c r="AQI15" s="87"/>
      <c r="AQJ15" s="87"/>
      <c r="AQK15" s="87"/>
      <c r="AQL15" s="87"/>
      <c r="AQM15" s="87"/>
      <c r="AQN15" s="87"/>
      <c r="AQO15" s="87"/>
      <c r="AQP15" s="87"/>
      <c r="AQQ15" s="87"/>
      <c r="AQR15" s="87"/>
      <c r="AQS15" s="87"/>
      <c r="AQT15" s="87"/>
      <c r="AQU15" s="87"/>
      <c r="AQV15" s="87"/>
      <c r="AQW15" s="87"/>
      <c r="AQX15" s="87"/>
      <c r="AQY15" s="87"/>
      <c r="AQZ15" s="87"/>
      <c r="ARA15" s="87"/>
      <c r="ARB15" s="87"/>
      <c r="ARC15" s="87"/>
      <c r="ARD15" s="87"/>
      <c r="ARE15" s="87"/>
      <c r="ARF15" s="87"/>
      <c r="ARG15" s="87"/>
      <c r="ARH15" s="87"/>
      <c r="ARI15" s="87"/>
      <c r="ARJ15" s="87"/>
      <c r="ARK15" s="87"/>
      <c r="ARL15" s="87"/>
      <c r="ARM15" s="87"/>
      <c r="ARN15" s="87"/>
      <c r="ARO15" s="87"/>
      <c r="ARP15" s="87"/>
      <c r="ARQ15" s="87"/>
      <c r="ARR15" s="87"/>
      <c r="ARS15" s="87"/>
      <c r="ART15" s="87"/>
      <c r="ARU15" s="87"/>
      <c r="ARV15" s="87"/>
      <c r="ARW15" s="87"/>
      <c r="ARX15" s="87"/>
      <c r="ARY15" s="87"/>
      <c r="ARZ15" s="87"/>
      <c r="ASA15" s="87"/>
      <c r="ASB15" s="87"/>
      <c r="ASC15" s="87"/>
      <c r="ASD15" s="87"/>
      <c r="ASE15" s="87"/>
      <c r="ASF15" s="87"/>
      <c r="ASG15" s="87"/>
      <c r="ASH15" s="87"/>
      <c r="ASI15" s="87"/>
      <c r="ASJ15" s="87"/>
      <c r="ASK15" s="87"/>
      <c r="ASL15" s="87"/>
      <c r="ASM15" s="87"/>
      <c r="ASN15" s="87"/>
      <c r="ASO15" s="87"/>
      <c r="ASP15" s="87"/>
      <c r="ASQ15" s="87"/>
      <c r="ASR15" s="87"/>
      <c r="ASS15" s="87"/>
      <c r="AST15" s="87"/>
      <c r="ASU15" s="87"/>
      <c r="ASV15" s="87"/>
      <c r="ASW15" s="87"/>
      <c r="ASX15" s="87"/>
      <c r="ASY15" s="87"/>
      <c r="ASZ15" s="87"/>
      <c r="ATA15" s="87"/>
      <c r="ATB15" s="87"/>
      <c r="ATC15" s="87"/>
      <c r="ATD15" s="87"/>
      <c r="ATE15" s="87"/>
      <c r="ATF15" s="87"/>
      <c r="ATG15" s="87"/>
      <c r="ATH15" s="87"/>
      <c r="ATI15" s="87"/>
      <c r="ATJ15" s="87"/>
      <c r="ATK15" s="87"/>
      <c r="ATL15" s="87"/>
      <c r="ATM15" s="87"/>
      <c r="ATN15" s="87"/>
      <c r="ATO15" s="87"/>
      <c r="ATP15" s="87"/>
      <c r="ATQ15" s="87"/>
      <c r="ATR15" s="87"/>
      <c r="ATS15" s="87"/>
      <c r="ATT15" s="87"/>
      <c r="ATU15" s="87"/>
      <c r="ATV15" s="87"/>
      <c r="ATW15" s="87"/>
      <c r="ATX15" s="87"/>
      <c r="ATY15" s="87"/>
      <c r="ATZ15" s="87"/>
      <c r="AUA15" s="87"/>
      <c r="AUB15" s="87"/>
      <c r="AUC15" s="87"/>
      <c r="AUD15" s="87"/>
      <c r="AUE15" s="87"/>
      <c r="AUF15" s="87"/>
      <c r="AUG15" s="87"/>
      <c r="AUH15" s="87"/>
      <c r="AUI15" s="87"/>
      <c r="AUJ15" s="87"/>
      <c r="AUK15" s="87"/>
      <c r="AUL15" s="87"/>
      <c r="AUM15" s="87"/>
      <c r="AUN15" s="87"/>
      <c r="AUO15" s="87"/>
      <c r="AUP15" s="87"/>
      <c r="AUQ15" s="87"/>
      <c r="AUR15" s="87"/>
      <c r="AUS15" s="87"/>
      <c r="AUT15" s="87"/>
      <c r="AUU15" s="87"/>
      <c r="AUV15" s="87"/>
      <c r="AUW15" s="87"/>
      <c r="AUX15" s="87"/>
      <c r="AUY15" s="87"/>
      <c r="AUZ15" s="87"/>
      <c r="AVA15" s="87"/>
      <c r="AVB15" s="87"/>
      <c r="AVC15" s="87"/>
      <c r="AVD15" s="87"/>
      <c r="AVE15" s="87"/>
      <c r="AVF15" s="87"/>
      <c r="AVG15" s="87"/>
      <c r="AVH15" s="87"/>
      <c r="AVI15" s="87"/>
      <c r="AVJ15" s="87"/>
      <c r="AVK15" s="87"/>
      <c r="AVL15" s="87"/>
      <c r="AVM15" s="87"/>
      <c r="AVN15" s="87"/>
      <c r="AVO15" s="87"/>
      <c r="AVP15" s="87"/>
      <c r="AVQ15" s="87"/>
      <c r="AVR15" s="87"/>
      <c r="AVS15" s="87"/>
      <c r="AVT15" s="87"/>
      <c r="AVU15" s="87"/>
      <c r="AVV15" s="87"/>
      <c r="AVW15" s="87"/>
      <c r="AVX15" s="87"/>
      <c r="AVY15" s="87"/>
      <c r="AVZ15" s="87"/>
      <c r="AWA15" s="87"/>
      <c r="AWB15" s="87"/>
      <c r="AWC15" s="87"/>
      <c r="AWD15" s="87"/>
      <c r="AWE15" s="87"/>
      <c r="AWF15" s="87"/>
      <c r="AWG15" s="87"/>
      <c r="AWH15" s="87"/>
      <c r="AWI15" s="87"/>
      <c r="AWJ15" s="87"/>
      <c r="AWK15" s="87"/>
      <c r="AWL15" s="87"/>
      <c r="AWM15" s="87"/>
      <c r="AWN15" s="87"/>
      <c r="AWO15" s="87"/>
      <c r="AWP15" s="87"/>
      <c r="AWQ15" s="87"/>
      <c r="AWR15" s="87"/>
      <c r="AWS15" s="87"/>
      <c r="AWT15" s="87"/>
      <c r="AWU15" s="87"/>
      <c r="AWV15" s="87"/>
      <c r="AWW15" s="87"/>
      <c r="AWX15" s="87"/>
      <c r="AWY15" s="87"/>
      <c r="AWZ15" s="87"/>
      <c r="AXA15" s="87"/>
      <c r="AXB15" s="87"/>
      <c r="AXC15" s="87"/>
      <c r="AXD15" s="87"/>
      <c r="AXE15" s="87"/>
      <c r="AXF15" s="87"/>
      <c r="AXG15" s="87"/>
      <c r="AXH15" s="87"/>
      <c r="AXI15" s="87"/>
      <c r="AXJ15" s="87"/>
      <c r="AXK15" s="87"/>
      <c r="AXL15" s="87"/>
      <c r="AXM15" s="87"/>
      <c r="AXN15" s="87"/>
      <c r="AXO15" s="87"/>
      <c r="AXP15" s="87"/>
      <c r="AXQ15" s="87"/>
      <c r="AXR15" s="87"/>
      <c r="AXS15" s="87"/>
      <c r="AXT15" s="87"/>
      <c r="AXU15" s="87"/>
      <c r="AXV15" s="87"/>
      <c r="AXW15" s="87"/>
      <c r="AXX15" s="87"/>
      <c r="AXY15" s="87"/>
      <c r="AXZ15" s="87"/>
      <c r="AYA15" s="87"/>
      <c r="AYB15" s="87"/>
      <c r="AYC15" s="87"/>
      <c r="AYD15" s="87"/>
      <c r="AYE15" s="87"/>
      <c r="AYF15" s="87"/>
      <c r="AYG15" s="87"/>
      <c r="AYH15" s="87"/>
      <c r="AYI15" s="87"/>
      <c r="AYJ15" s="87"/>
      <c r="AYK15" s="87"/>
      <c r="AYL15" s="87"/>
      <c r="AYM15" s="87"/>
      <c r="AYN15" s="87"/>
      <c r="AYO15" s="87"/>
      <c r="AYP15" s="87"/>
      <c r="AYQ15" s="87"/>
      <c r="AYR15" s="87"/>
      <c r="AYS15" s="87"/>
      <c r="AYT15" s="87"/>
      <c r="AYU15" s="87"/>
      <c r="AYV15" s="87"/>
      <c r="AYW15" s="87"/>
      <c r="AYX15" s="87"/>
      <c r="AYY15" s="87"/>
      <c r="AYZ15" s="87"/>
      <c r="AZA15" s="87"/>
      <c r="AZB15" s="87"/>
      <c r="AZC15" s="87"/>
      <c r="AZD15" s="87"/>
      <c r="AZE15" s="87"/>
      <c r="AZF15" s="87"/>
      <c r="AZG15" s="87"/>
      <c r="AZH15" s="87"/>
      <c r="AZI15" s="87"/>
      <c r="AZJ15" s="87"/>
      <c r="AZK15" s="87"/>
      <c r="AZL15" s="87"/>
      <c r="AZM15" s="87"/>
      <c r="AZN15" s="87"/>
      <c r="AZO15" s="87"/>
      <c r="AZP15" s="87"/>
      <c r="AZQ15" s="87"/>
      <c r="AZR15" s="87"/>
      <c r="AZS15" s="87"/>
      <c r="AZT15" s="87"/>
      <c r="AZU15" s="87"/>
      <c r="AZV15" s="87"/>
      <c r="AZW15" s="87"/>
      <c r="AZX15" s="87"/>
      <c r="AZY15" s="87"/>
      <c r="AZZ15" s="87"/>
      <c r="BAA15" s="87"/>
      <c r="BAB15" s="87"/>
      <c r="BAC15" s="87"/>
      <c r="BAD15" s="87"/>
      <c r="BAE15" s="87"/>
      <c r="BAF15" s="87"/>
      <c r="BAG15" s="87"/>
      <c r="BAH15" s="87"/>
      <c r="BAI15" s="87"/>
      <c r="BAJ15" s="87"/>
      <c r="BAK15" s="87"/>
      <c r="BAL15" s="87"/>
      <c r="BAM15" s="87"/>
      <c r="BAN15" s="87"/>
      <c r="BAO15" s="87"/>
      <c r="BAP15" s="87"/>
      <c r="BAQ15" s="87"/>
      <c r="BAR15" s="87"/>
      <c r="BAS15" s="87"/>
      <c r="BAT15" s="87"/>
      <c r="BAU15" s="87"/>
      <c r="BAV15" s="87"/>
      <c r="BAW15" s="87"/>
      <c r="BAX15" s="87"/>
      <c r="BAY15" s="87"/>
      <c r="BAZ15" s="87"/>
      <c r="BBA15" s="87"/>
      <c r="BBB15" s="87"/>
      <c r="BBC15" s="87"/>
      <c r="BBD15" s="87"/>
      <c r="BBE15" s="87"/>
      <c r="BBF15" s="87"/>
      <c r="BBG15" s="87"/>
      <c r="BBH15" s="87"/>
      <c r="BBI15" s="87"/>
      <c r="BBJ15" s="87"/>
      <c r="BBK15" s="87"/>
      <c r="BBL15" s="87"/>
      <c r="BBM15" s="87"/>
      <c r="BBN15" s="87"/>
      <c r="BBO15" s="87"/>
      <c r="BBP15" s="87"/>
      <c r="BBQ15" s="87"/>
      <c r="BBR15" s="87"/>
      <c r="BBS15" s="87"/>
      <c r="BBT15" s="87"/>
      <c r="BBU15" s="87"/>
      <c r="BBV15" s="87"/>
      <c r="BBW15" s="87"/>
      <c r="BBX15" s="87"/>
      <c r="BBY15" s="87"/>
      <c r="BBZ15" s="87"/>
      <c r="BCA15" s="87"/>
      <c r="BCB15" s="87"/>
      <c r="BCC15" s="87"/>
      <c r="BCD15" s="87"/>
      <c r="BCE15" s="87"/>
      <c r="BCF15" s="87"/>
      <c r="BCG15" s="87"/>
      <c r="BCH15" s="87"/>
      <c r="BCI15" s="87"/>
      <c r="BCJ15" s="87"/>
      <c r="BCK15" s="87"/>
      <c r="BCL15" s="87"/>
      <c r="BCM15" s="87"/>
      <c r="BCN15" s="87"/>
      <c r="BCO15" s="87"/>
      <c r="BCP15" s="87"/>
      <c r="BCQ15" s="87"/>
      <c r="BCR15" s="87"/>
      <c r="BCS15" s="87"/>
      <c r="BCT15" s="87"/>
      <c r="BCU15" s="87"/>
      <c r="BCV15" s="87"/>
      <c r="BCW15" s="87"/>
      <c r="BCX15" s="87"/>
      <c r="BCY15" s="87"/>
      <c r="BCZ15" s="87"/>
      <c r="BDA15" s="87"/>
      <c r="BDB15" s="87"/>
      <c r="BDC15" s="87"/>
      <c r="BDD15" s="87"/>
      <c r="BDE15" s="87"/>
      <c r="BDF15" s="87"/>
      <c r="BDG15" s="87"/>
      <c r="BDH15" s="87"/>
      <c r="BDI15" s="87"/>
      <c r="BDJ15" s="87"/>
      <c r="BDK15" s="87"/>
      <c r="BDL15" s="87"/>
      <c r="BDM15" s="87"/>
      <c r="BDN15" s="87"/>
      <c r="BDO15" s="87"/>
      <c r="BDP15" s="87"/>
      <c r="BDQ15" s="87"/>
      <c r="BDR15" s="87"/>
      <c r="BDS15" s="87"/>
      <c r="BDT15" s="87"/>
      <c r="BDU15" s="87"/>
      <c r="BDV15" s="87"/>
      <c r="BDW15" s="87"/>
      <c r="BDX15" s="87"/>
      <c r="BDY15" s="87"/>
      <c r="BDZ15" s="87"/>
      <c r="BEA15" s="87"/>
      <c r="BEB15" s="87"/>
      <c r="BEC15" s="87"/>
      <c r="BED15" s="87"/>
      <c r="BEE15" s="87"/>
      <c r="BEF15" s="87"/>
      <c r="BEG15" s="87"/>
      <c r="BEH15" s="87"/>
      <c r="BEI15" s="87"/>
      <c r="BEJ15" s="87"/>
      <c r="BEK15" s="87"/>
      <c r="BEL15" s="87"/>
      <c r="BEM15" s="87"/>
      <c r="BEN15" s="87"/>
      <c r="BEO15" s="87"/>
      <c r="BEP15" s="87"/>
      <c r="BEQ15" s="87"/>
      <c r="BER15" s="87"/>
      <c r="BES15" s="87"/>
      <c r="BET15" s="87"/>
      <c r="BEU15" s="87"/>
      <c r="BEV15" s="87"/>
      <c r="BEW15" s="87"/>
      <c r="BEX15" s="87"/>
      <c r="BEY15" s="87"/>
      <c r="BEZ15" s="87"/>
      <c r="BFA15" s="87"/>
      <c r="BFB15" s="87"/>
      <c r="BFC15" s="87"/>
      <c r="BFD15" s="87"/>
      <c r="BFE15" s="87"/>
      <c r="BFF15" s="87"/>
      <c r="BFG15" s="87"/>
      <c r="BFH15" s="87"/>
      <c r="BFI15" s="87"/>
      <c r="BFJ15" s="87"/>
      <c r="BFK15" s="87"/>
      <c r="BFL15" s="87"/>
      <c r="BFM15" s="87"/>
      <c r="BFN15" s="87"/>
      <c r="BFO15" s="87"/>
      <c r="BFP15" s="87"/>
      <c r="BFQ15" s="87"/>
      <c r="BFR15" s="87"/>
      <c r="BFS15" s="87"/>
      <c r="BFT15" s="87"/>
      <c r="BFU15" s="87"/>
      <c r="BFV15" s="87"/>
      <c r="BFW15" s="87"/>
      <c r="BFX15" s="87"/>
      <c r="BFY15" s="87"/>
      <c r="BFZ15" s="87"/>
      <c r="BGA15" s="87"/>
      <c r="BGB15" s="87"/>
      <c r="BGC15" s="87"/>
      <c r="BGD15" s="87"/>
      <c r="BGE15" s="87"/>
      <c r="BGF15" s="87"/>
      <c r="BGG15" s="87"/>
      <c r="BGH15" s="87"/>
      <c r="BGI15" s="87"/>
      <c r="BGJ15" s="87"/>
      <c r="BGK15" s="87"/>
      <c r="BGL15" s="87"/>
      <c r="BGM15" s="87"/>
      <c r="BGN15" s="87"/>
      <c r="BGO15" s="87"/>
      <c r="BGP15" s="87"/>
      <c r="BGQ15" s="87"/>
      <c r="BGR15" s="87"/>
      <c r="BGS15" s="87"/>
      <c r="BGT15" s="87"/>
      <c r="BGU15" s="87"/>
      <c r="BGV15" s="87"/>
      <c r="BGW15" s="87"/>
      <c r="BGX15" s="87"/>
      <c r="BGY15" s="87"/>
      <c r="BGZ15" s="87"/>
      <c r="BHA15" s="87"/>
      <c r="BHB15" s="87"/>
      <c r="BHC15" s="87"/>
      <c r="BHD15" s="87"/>
      <c r="BHE15" s="87"/>
      <c r="BHF15" s="87"/>
      <c r="BHG15" s="87"/>
      <c r="BHH15" s="87"/>
      <c r="BHI15" s="87"/>
      <c r="BHJ15" s="87"/>
      <c r="BHK15" s="87"/>
      <c r="BHL15" s="87"/>
      <c r="BHM15" s="87"/>
      <c r="BHN15" s="87"/>
      <c r="BHO15" s="87"/>
      <c r="BHP15" s="87"/>
      <c r="BHQ15" s="87"/>
      <c r="BHR15" s="87"/>
      <c r="BHS15" s="87"/>
      <c r="BHT15" s="87"/>
      <c r="BHU15" s="87"/>
      <c r="BHV15" s="87"/>
      <c r="BHW15" s="87"/>
      <c r="BHX15" s="87"/>
      <c r="BHY15" s="87"/>
      <c r="BHZ15" s="87"/>
      <c r="BIA15" s="87"/>
      <c r="BIB15" s="87"/>
      <c r="BIC15" s="87"/>
      <c r="BID15" s="87"/>
      <c r="BIE15" s="87"/>
      <c r="BIF15" s="87"/>
      <c r="BIG15" s="87"/>
      <c r="BIH15" s="87"/>
      <c r="BII15" s="87"/>
      <c r="BIJ15" s="87"/>
      <c r="BIK15" s="87"/>
      <c r="BIL15" s="87"/>
      <c r="BIM15" s="87"/>
      <c r="BIN15" s="87"/>
      <c r="BIO15" s="87"/>
      <c r="BIP15" s="87"/>
      <c r="BIQ15" s="87"/>
      <c r="BIR15" s="87"/>
      <c r="BIS15" s="87"/>
      <c r="BIT15" s="87"/>
      <c r="BIU15" s="87"/>
      <c r="BIV15" s="87"/>
      <c r="BIW15" s="87"/>
      <c r="BIX15" s="87"/>
      <c r="BIY15" s="87"/>
      <c r="BIZ15" s="87"/>
      <c r="BJA15" s="87"/>
      <c r="BJB15" s="87"/>
      <c r="BJC15" s="87"/>
      <c r="BJD15" s="87"/>
      <c r="BJE15" s="87"/>
      <c r="BJF15" s="87"/>
      <c r="BJG15" s="87"/>
      <c r="BJH15" s="87"/>
      <c r="BJI15" s="87"/>
      <c r="BJJ15" s="87"/>
      <c r="BJK15" s="87"/>
      <c r="BJL15" s="87"/>
      <c r="BJM15" s="87"/>
      <c r="BJN15" s="87"/>
      <c r="BJO15" s="87"/>
      <c r="BJP15" s="87"/>
      <c r="BJQ15" s="87"/>
      <c r="BJR15" s="87"/>
      <c r="BJS15" s="87"/>
      <c r="BJT15" s="87"/>
      <c r="BJU15" s="87"/>
      <c r="BJV15" s="87"/>
      <c r="BJW15" s="87"/>
      <c r="BJX15" s="87"/>
      <c r="BJY15" s="87"/>
      <c r="BJZ15" s="87"/>
      <c r="BKA15" s="87"/>
      <c r="BKB15" s="87"/>
      <c r="BKC15" s="87"/>
      <c r="BKD15" s="87"/>
      <c r="BKE15" s="87"/>
      <c r="BKF15" s="87"/>
      <c r="BKG15" s="87"/>
      <c r="BKH15" s="87"/>
      <c r="BKI15" s="87"/>
      <c r="BKJ15" s="87"/>
      <c r="BKK15" s="87"/>
      <c r="BKL15" s="87"/>
      <c r="BKM15" s="87"/>
      <c r="BKN15" s="87"/>
      <c r="BKO15" s="87"/>
      <c r="BKP15" s="87"/>
      <c r="BKQ15" s="87"/>
      <c r="BKR15" s="87"/>
      <c r="BKS15" s="87"/>
      <c r="BKT15" s="87"/>
      <c r="BKU15" s="87"/>
      <c r="BKV15" s="87"/>
      <c r="BKW15" s="87"/>
      <c r="BKX15" s="87"/>
      <c r="BKY15" s="87"/>
      <c r="BKZ15" s="87"/>
      <c r="BLA15" s="87"/>
      <c r="BLB15" s="87"/>
      <c r="BLC15" s="87"/>
      <c r="BLD15" s="87"/>
      <c r="BLE15" s="87"/>
      <c r="BLF15" s="87"/>
      <c r="BLG15" s="87"/>
      <c r="BLH15" s="87"/>
      <c r="BLI15" s="87"/>
      <c r="BLJ15" s="87"/>
      <c r="BLK15" s="87"/>
      <c r="BLL15" s="87"/>
      <c r="BLM15" s="87"/>
      <c r="BLN15" s="87"/>
      <c r="BLO15" s="87"/>
      <c r="BLP15" s="87"/>
      <c r="BLQ15" s="87"/>
      <c r="BLR15" s="87"/>
      <c r="BLS15" s="87"/>
      <c r="BLT15" s="87"/>
      <c r="BLU15" s="87"/>
      <c r="BLV15" s="87"/>
      <c r="BLW15" s="87"/>
      <c r="BLX15" s="87"/>
      <c r="BLY15" s="87"/>
      <c r="BLZ15" s="87"/>
      <c r="BMA15" s="87"/>
      <c r="BMB15" s="87"/>
      <c r="BMC15" s="87"/>
      <c r="BMD15" s="87"/>
      <c r="BME15" s="87"/>
      <c r="BMF15" s="87"/>
      <c r="BMG15" s="87"/>
      <c r="BMH15" s="87"/>
      <c r="BMI15" s="87"/>
      <c r="BMJ15" s="87"/>
      <c r="BMK15" s="87"/>
      <c r="BML15" s="87"/>
      <c r="BMM15" s="87"/>
      <c r="BMN15" s="87"/>
      <c r="BMO15" s="87"/>
      <c r="BMP15" s="87"/>
      <c r="BMQ15" s="87"/>
      <c r="BMR15" s="87"/>
      <c r="BMS15" s="87"/>
      <c r="BMT15" s="87"/>
      <c r="BMU15" s="87"/>
      <c r="BMV15" s="87"/>
      <c r="BMW15" s="87"/>
      <c r="BMX15" s="87"/>
      <c r="BMY15" s="87"/>
      <c r="BMZ15" s="87"/>
      <c r="BNA15" s="87"/>
      <c r="BNB15" s="87"/>
      <c r="BNC15" s="87"/>
      <c r="BND15" s="87"/>
      <c r="BNE15" s="87"/>
      <c r="BNF15" s="87"/>
      <c r="BNG15" s="87"/>
      <c r="BNH15" s="87"/>
      <c r="BNI15" s="87"/>
      <c r="BNJ15" s="87"/>
      <c r="BNK15" s="87"/>
      <c r="BNL15" s="87"/>
      <c r="BNM15" s="87"/>
      <c r="BNN15" s="87"/>
      <c r="BNO15" s="87"/>
      <c r="BNP15" s="87"/>
      <c r="BNQ15" s="87"/>
      <c r="BNR15" s="87"/>
      <c r="BNS15" s="87"/>
      <c r="BNT15" s="87"/>
      <c r="BNU15" s="87"/>
      <c r="BNV15" s="87"/>
      <c r="BNW15" s="87"/>
      <c r="BNX15" s="87"/>
      <c r="BNY15" s="87"/>
      <c r="BNZ15" s="87"/>
      <c r="BOA15" s="87"/>
      <c r="BOB15" s="87"/>
      <c r="BOC15" s="87"/>
      <c r="BOD15" s="87"/>
      <c r="BOE15" s="87"/>
      <c r="BOF15" s="87"/>
      <c r="BOG15" s="87"/>
      <c r="BOH15" s="87"/>
      <c r="BOI15" s="87"/>
      <c r="BOJ15" s="87"/>
      <c r="BOK15" s="87"/>
      <c r="BOL15" s="87"/>
      <c r="BOM15" s="87"/>
      <c r="BON15" s="87"/>
      <c r="BOO15" s="87"/>
      <c r="BOP15" s="87"/>
      <c r="BOQ15" s="87"/>
      <c r="BOR15" s="87"/>
      <c r="BOS15" s="87"/>
      <c r="BOT15" s="87"/>
      <c r="BOU15" s="87"/>
      <c r="BOV15" s="87"/>
      <c r="BOW15" s="87"/>
      <c r="BOX15" s="87"/>
      <c r="BOY15" s="87"/>
      <c r="BOZ15" s="87"/>
      <c r="BPA15" s="87"/>
      <c r="BPB15" s="87"/>
      <c r="BPC15" s="87"/>
      <c r="BPD15" s="87"/>
      <c r="BPE15" s="87"/>
      <c r="BPF15" s="87"/>
      <c r="BPG15" s="87"/>
      <c r="BPH15" s="87"/>
      <c r="BPI15" s="87"/>
      <c r="BPJ15" s="87"/>
      <c r="BPK15" s="87"/>
      <c r="BPL15" s="87"/>
      <c r="BPM15" s="87"/>
      <c r="BPN15" s="87"/>
      <c r="BPO15" s="87"/>
      <c r="BPP15" s="87"/>
      <c r="BPQ15" s="87"/>
      <c r="BPR15" s="87"/>
      <c r="BPS15" s="87"/>
      <c r="BPT15" s="87"/>
      <c r="BPU15" s="87"/>
      <c r="BPV15" s="87"/>
      <c r="BPW15" s="87"/>
      <c r="BPX15" s="87"/>
      <c r="BPY15" s="87"/>
      <c r="BPZ15" s="87"/>
      <c r="BQA15" s="87"/>
      <c r="BQB15" s="87"/>
      <c r="BQC15" s="87"/>
      <c r="BQD15" s="87"/>
      <c r="BQE15" s="87"/>
      <c r="BQF15" s="87"/>
      <c r="BQG15" s="87"/>
      <c r="BQH15" s="87"/>
      <c r="BQI15" s="87"/>
      <c r="BQJ15" s="87"/>
      <c r="BQK15" s="87"/>
      <c r="BQL15" s="87"/>
      <c r="BQM15" s="87"/>
      <c r="BQN15" s="87"/>
      <c r="BQO15" s="87"/>
      <c r="BQP15" s="87"/>
      <c r="BQQ15" s="87"/>
      <c r="BQR15" s="87"/>
      <c r="BQS15" s="87"/>
      <c r="BQT15" s="87"/>
      <c r="BQU15" s="87"/>
      <c r="BQV15" s="87"/>
      <c r="BQW15" s="87"/>
      <c r="BQX15" s="87"/>
      <c r="BQY15" s="87"/>
      <c r="BQZ15" s="87"/>
      <c r="BRA15" s="87"/>
      <c r="BRB15" s="87"/>
      <c r="BRC15" s="87"/>
      <c r="BRD15" s="87"/>
      <c r="BRE15" s="87"/>
      <c r="BRF15" s="87"/>
      <c r="BRG15" s="87"/>
      <c r="BRH15" s="87"/>
      <c r="BRI15" s="87"/>
      <c r="BRJ15" s="87"/>
      <c r="BRK15" s="87"/>
      <c r="BRL15" s="87"/>
      <c r="BRM15" s="87"/>
      <c r="BRN15" s="87"/>
      <c r="BRO15" s="87"/>
      <c r="BRP15" s="87"/>
      <c r="BRQ15" s="87"/>
      <c r="BRR15" s="87"/>
      <c r="BRS15" s="87"/>
      <c r="BRT15" s="87"/>
      <c r="BRU15" s="87"/>
      <c r="BRV15" s="87"/>
      <c r="BRW15" s="87"/>
      <c r="BRX15" s="87"/>
      <c r="BRY15" s="87"/>
      <c r="BRZ15" s="87"/>
      <c r="BSA15" s="87"/>
      <c r="BSB15" s="87"/>
      <c r="BSC15" s="87"/>
      <c r="BSD15" s="87"/>
      <c r="BSE15" s="87"/>
      <c r="BSF15" s="87"/>
      <c r="BSG15" s="87"/>
      <c r="BSH15" s="87"/>
      <c r="BSI15" s="87"/>
      <c r="BSJ15" s="87"/>
      <c r="BSK15" s="87"/>
      <c r="BSL15" s="87"/>
      <c r="BSM15" s="87"/>
      <c r="BSN15" s="87"/>
      <c r="BSO15" s="87"/>
      <c r="BSP15" s="87"/>
      <c r="BSQ15" s="87"/>
      <c r="BSR15" s="87"/>
      <c r="BSS15" s="87"/>
      <c r="BST15" s="87"/>
      <c r="BSU15" s="87"/>
      <c r="BSV15" s="87"/>
      <c r="BSW15" s="87"/>
      <c r="BSX15" s="87"/>
      <c r="BSY15" s="87"/>
      <c r="BSZ15" s="87"/>
      <c r="BTA15" s="87"/>
      <c r="BTB15" s="87"/>
      <c r="BTC15" s="87"/>
      <c r="BTD15" s="87"/>
      <c r="BTE15" s="87"/>
      <c r="BTF15" s="87"/>
      <c r="BTG15" s="87"/>
      <c r="BTH15" s="87"/>
      <c r="BTI15" s="87"/>
      <c r="BTJ15" s="87"/>
      <c r="BTK15" s="87"/>
      <c r="BTL15" s="87"/>
      <c r="BTM15" s="87"/>
      <c r="BTN15" s="87"/>
      <c r="BTO15" s="87"/>
      <c r="BTP15" s="87"/>
      <c r="BTQ15" s="87"/>
      <c r="BTR15" s="87"/>
      <c r="BTS15" s="87"/>
      <c r="BTT15" s="87"/>
      <c r="BTU15" s="87"/>
      <c r="BTV15" s="87"/>
      <c r="BTW15" s="87"/>
      <c r="BTX15" s="87"/>
      <c r="BTY15" s="87"/>
      <c r="BTZ15" s="87"/>
      <c r="BUA15" s="87"/>
      <c r="BUB15" s="87"/>
      <c r="BUC15" s="87"/>
      <c r="BUD15" s="87"/>
      <c r="BUE15" s="87"/>
      <c r="BUF15" s="87"/>
      <c r="BUG15" s="87"/>
      <c r="BUH15" s="87"/>
      <c r="BUI15" s="87"/>
      <c r="BUJ15" s="87"/>
      <c r="BUK15" s="87"/>
      <c r="BUL15" s="87"/>
      <c r="BUM15" s="87"/>
      <c r="BUN15" s="87"/>
      <c r="BUO15" s="87"/>
      <c r="BUP15" s="87"/>
      <c r="BUQ15" s="87"/>
      <c r="BUR15" s="87"/>
      <c r="BUS15" s="87"/>
      <c r="BUT15" s="87"/>
      <c r="BUU15" s="87"/>
      <c r="BUV15" s="87"/>
      <c r="BUW15" s="87"/>
      <c r="BUX15" s="87"/>
      <c r="BUY15" s="87"/>
      <c r="BUZ15" s="87"/>
      <c r="BVA15" s="87"/>
      <c r="BVB15" s="87"/>
      <c r="BVC15" s="87"/>
      <c r="BVD15" s="87"/>
      <c r="BVE15" s="87"/>
      <c r="BVF15" s="87"/>
      <c r="BVG15" s="87"/>
      <c r="BVH15" s="87"/>
      <c r="BVI15" s="87"/>
      <c r="BVJ15" s="87"/>
      <c r="BVK15" s="87"/>
      <c r="BVL15" s="87"/>
      <c r="BVM15" s="87"/>
      <c r="BVN15" s="87"/>
      <c r="BVO15" s="87"/>
      <c r="BVP15" s="87"/>
      <c r="BVQ15" s="87"/>
      <c r="BVR15" s="87"/>
      <c r="BVS15" s="87"/>
      <c r="BVT15" s="87"/>
      <c r="BVU15" s="87"/>
      <c r="BVV15" s="87"/>
      <c r="BVW15" s="87"/>
      <c r="BVX15" s="87"/>
      <c r="BVY15" s="87"/>
      <c r="BVZ15" s="87"/>
      <c r="BWA15" s="87"/>
      <c r="BWB15" s="87"/>
      <c r="BWC15" s="87"/>
      <c r="BWD15" s="87"/>
      <c r="BWE15" s="87"/>
      <c r="BWF15" s="87"/>
      <c r="BWG15" s="87"/>
      <c r="BWH15" s="87"/>
      <c r="BWI15" s="87"/>
      <c r="BWJ15" s="87"/>
      <c r="BWK15" s="87"/>
      <c r="BWL15" s="87"/>
      <c r="BWM15" s="87"/>
      <c r="BWN15" s="87"/>
      <c r="BWO15" s="87"/>
      <c r="BWP15" s="87"/>
      <c r="BWQ15" s="87"/>
      <c r="BWR15" s="87"/>
      <c r="BWS15" s="87"/>
      <c r="BWT15" s="87"/>
      <c r="BWU15" s="87"/>
      <c r="BWV15" s="87"/>
      <c r="BWW15" s="87"/>
      <c r="BWX15" s="87"/>
      <c r="BWY15" s="87"/>
      <c r="BWZ15" s="87"/>
      <c r="BXA15" s="87"/>
      <c r="BXB15" s="87"/>
      <c r="BXC15" s="87"/>
      <c r="BXD15" s="87"/>
      <c r="BXE15" s="87"/>
      <c r="BXF15" s="87"/>
      <c r="BXG15" s="87"/>
      <c r="BXH15" s="87"/>
      <c r="BXI15" s="87"/>
      <c r="BXJ15" s="87"/>
      <c r="BXK15" s="87"/>
      <c r="BXL15" s="87"/>
      <c r="BXM15" s="87"/>
      <c r="BXN15" s="87"/>
      <c r="BXO15" s="87"/>
      <c r="BXP15" s="87"/>
      <c r="BXQ15" s="87"/>
      <c r="BXR15" s="87"/>
      <c r="BXS15" s="87"/>
      <c r="BXT15" s="87"/>
      <c r="BXU15" s="87"/>
      <c r="BXV15" s="87"/>
      <c r="BXW15" s="87"/>
      <c r="BXX15" s="87"/>
      <c r="BXY15" s="87"/>
      <c r="BXZ15" s="87"/>
      <c r="BYA15" s="87"/>
      <c r="BYB15" s="87"/>
      <c r="BYC15" s="87"/>
      <c r="BYD15" s="87"/>
      <c r="BYE15" s="87"/>
      <c r="BYF15" s="87"/>
      <c r="BYG15" s="87"/>
      <c r="BYH15" s="87"/>
      <c r="BYI15" s="87"/>
      <c r="BYJ15" s="87"/>
      <c r="BYK15" s="87"/>
      <c r="BYL15" s="87"/>
      <c r="BYM15" s="87"/>
      <c r="BYN15" s="87"/>
      <c r="BYO15" s="87"/>
      <c r="BYP15" s="87"/>
      <c r="BYQ15" s="87"/>
      <c r="BYR15" s="87"/>
      <c r="BYS15" s="87"/>
      <c r="BYT15" s="87"/>
      <c r="BYU15" s="87"/>
      <c r="BYV15" s="87"/>
      <c r="BYW15" s="87"/>
      <c r="BYX15" s="87"/>
      <c r="BYY15" s="87"/>
      <c r="BYZ15" s="87"/>
      <c r="BZA15" s="87"/>
      <c r="BZB15" s="87"/>
      <c r="BZC15" s="87"/>
      <c r="BZD15" s="87"/>
      <c r="BZE15" s="87"/>
      <c r="BZF15" s="87"/>
      <c r="BZG15" s="87"/>
      <c r="BZH15" s="87"/>
      <c r="BZI15" s="87"/>
      <c r="BZJ15" s="87"/>
      <c r="BZK15" s="87"/>
      <c r="BZL15" s="87"/>
      <c r="BZM15" s="87"/>
      <c r="BZN15" s="87"/>
      <c r="BZO15" s="87"/>
      <c r="BZP15" s="87"/>
      <c r="BZQ15" s="87"/>
      <c r="BZR15" s="87"/>
      <c r="BZS15" s="87"/>
      <c r="BZT15" s="87"/>
      <c r="BZU15" s="87"/>
      <c r="BZV15" s="87"/>
      <c r="BZW15" s="87"/>
      <c r="BZX15" s="87"/>
      <c r="BZY15" s="87"/>
      <c r="BZZ15" s="87"/>
      <c r="CAA15" s="87"/>
      <c r="CAB15" s="87"/>
      <c r="CAC15" s="87"/>
      <c r="CAD15" s="87"/>
      <c r="CAE15" s="87"/>
      <c r="CAF15" s="87"/>
      <c r="CAG15" s="87"/>
      <c r="CAH15" s="87"/>
      <c r="CAI15" s="87"/>
      <c r="CAJ15" s="87"/>
      <c r="CAK15" s="87"/>
      <c r="CAL15" s="87"/>
      <c r="CAM15" s="87"/>
      <c r="CAN15" s="87"/>
      <c r="CAO15" s="87"/>
      <c r="CAP15" s="87"/>
      <c r="CAQ15" s="87"/>
      <c r="CAR15" s="87"/>
      <c r="CAS15" s="87"/>
      <c r="CAT15" s="87"/>
      <c r="CAU15" s="87"/>
      <c r="CAV15" s="87"/>
      <c r="CAW15" s="87"/>
      <c r="CAX15" s="87"/>
      <c r="CAY15" s="87"/>
      <c r="CAZ15" s="87"/>
      <c r="CBA15" s="87"/>
      <c r="CBB15" s="87"/>
      <c r="CBC15" s="87"/>
      <c r="CBD15" s="87"/>
      <c r="CBE15" s="87"/>
      <c r="CBF15" s="87"/>
      <c r="CBG15" s="87"/>
      <c r="CBH15" s="87"/>
      <c r="CBI15" s="87"/>
      <c r="CBJ15" s="87"/>
      <c r="CBK15" s="87"/>
      <c r="CBL15" s="87"/>
      <c r="CBM15" s="87"/>
      <c r="CBN15" s="87"/>
      <c r="CBO15" s="87"/>
      <c r="CBP15" s="87"/>
      <c r="CBQ15" s="87"/>
      <c r="CBR15" s="87"/>
      <c r="CBS15" s="87"/>
      <c r="CBT15" s="87"/>
      <c r="CBU15" s="87"/>
      <c r="CBV15" s="87"/>
      <c r="CBW15" s="87"/>
      <c r="CBX15" s="87"/>
      <c r="CBY15" s="87"/>
      <c r="CBZ15" s="87"/>
      <c r="CCA15" s="87"/>
      <c r="CCB15" s="87"/>
      <c r="CCC15" s="87"/>
      <c r="CCD15" s="87"/>
      <c r="CCE15" s="87"/>
      <c r="CCF15" s="87"/>
      <c r="CCG15" s="87"/>
      <c r="CCH15" s="87"/>
      <c r="CCI15" s="87"/>
      <c r="CCJ15" s="87"/>
      <c r="CCK15" s="87"/>
      <c r="CCL15" s="87"/>
      <c r="CCM15" s="87"/>
      <c r="CCN15" s="87"/>
      <c r="CCO15" s="87"/>
      <c r="CCP15" s="87"/>
      <c r="CCQ15" s="87"/>
      <c r="CCR15" s="87"/>
      <c r="CCS15" s="87"/>
      <c r="CCT15" s="87"/>
      <c r="CCU15" s="87"/>
      <c r="CCV15" s="87"/>
      <c r="CCW15" s="87"/>
      <c r="CCX15" s="87"/>
      <c r="CCY15" s="87"/>
      <c r="CCZ15" s="87"/>
      <c r="CDA15" s="87"/>
      <c r="CDB15" s="87"/>
      <c r="CDC15" s="87"/>
      <c r="CDD15" s="87"/>
      <c r="CDE15" s="87"/>
      <c r="CDF15" s="87"/>
      <c r="CDG15" s="87"/>
      <c r="CDH15" s="87"/>
      <c r="CDI15" s="87"/>
      <c r="CDJ15" s="87"/>
      <c r="CDK15" s="87"/>
      <c r="CDL15" s="87"/>
      <c r="CDM15" s="87"/>
      <c r="CDN15" s="87"/>
      <c r="CDO15" s="87"/>
      <c r="CDP15" s="87"/>
      <c r="CDQ15" s="87"/>
      <c r="CDR15" s="87"/>
      <c r="CDS15" s="87"/>
      <c r="CDT15" s="87"/>
      <c r="CDU15" s="87"/>
      <c r="CDV15" s="87"/>
      <c r="CDW15" s="87"/>
      <c r="CDX15" s="87"/>
      <c r="CDY15" s="87"/>
      <c r="CDZ15" s="87"/>
      <c r="CEA15" s="87"/>
      <c r="CEB15" s="87"/>
      <c r="CEC15" s="87"/>
      <c r="CED15" s="87"/>
      <c r="CEE15" s="87"/>
      <c r="CEF15" s="87"/>
      <c r="CEG15" s="87"/>
      <c r="CEH15" s="87"/>
      <c r="CEI15" s="87"/>
      <c r="CEJ15" s="87"/>
      <c r="CEK15" s="87"/>
      <c r="CEL15" s="87"/>
      <c r="CEM15" s="87"/>
      <c r="CEN15" s="87"/>
      <c r="CEO15" s="87"/>
      <c r="CEP15" s="87"/>
      <c r="CEQ15" s="87"/>
      <c r="CER15" s="87"/>
      <c r="CES15" s="87"/>
      <c r="CET15" s="87"/>
      <c r="CEU15" s="87"/>
      <c r="CEV15" s="87"/>
      <c r="CEW15" s="87"/>
      <c r="CEX15" s="87"/>
      <c r="CEY15" s="87"/>
      <c r="CEZ15" s="87"/>
      <c r="CFA15" s="87"/>
      <c r="CFB15" s="87"/>
      <c r="CFC15" s="87"/>
      <c r="CFD15" s="87"/>
      <c r="CFE15" s="87"/>
      <c r="CFF15" s="87"/>
      <c r="CFG15" s="87"/>
      <c r="CFH15" s="87"/>
      <c r="CFI15" s="87"/>
      <c r="CFJ15" s="87"/>
      <c r="CFK15" s="87"/>
      <c r="CFL15" s="87"/>
      <c r="CFM15" s="87"/>
      <c r="CFN15" s="87"/>
      <c r="CFO15" s="87"/>
      <c r="CFP15" s="87"/>
      <c r="CFQ15" s="87"/>
      <c r="CFR15" s="87"/>
      <c r="CFS15" s="87"/>
      <c r="CFT15" s="87"/>
      <c r="CFU15" s="87"/>
      <c r="CFV15" s="87"/>
      <c r="CFW15" s="87"/>
      <c r="CFX15" s="87"/>
      <c r="CFY15" s="87"/>
      <c r="CFZ15" s="87"/>
      <c r="CGA15" s="87"/>
      <c r="CGB15" s="87"/>
      <c r="CGC15" s="87"/>
      <c r="CGD15" s="87"/>
      <c r="CGE15" s="87"/>
      <c r="CGF15" s="87"/>
      <c r="CGG15" s="87"/>
      <c r="CGH15" s="87"/>
      <c r="CGI15" s="87"/>
      <c r="CGJ15" s="87"/>
      <c r="CGK15" s="87"/>
      <c r="CGL15" s="87"/>
      <c r="CGM15" s="87"/>
      <c r="CGN15" s="87"/>
      <c r="CGO15" s="87"/>
      <c r="CGP15" s="87"/>
      <c r="CGQ15" s="87"/>
      <c r="CGR15" s="87"/>
      <c r="CGS15" s="87"/>
      <c r="CGT15" s="87"/>
      <c r="CGU15" s="87"/>
      <c r="CGV15" s="87"/>
      <c r="CGW15" s="87"/>
      <c r="CGX15" s="87"/>
      <c r="CGY15" s="87"/>
      <c r="CGZ15" s="87"/>
      <c r="CHA15" s="87"/>
      <c r="CHB15" s="87"/>
      <c r="CHC15" s="87"/>
      <c r="CHD15" s="87"/>
      <c r="CHE15" s="87"/>
      <c r="CHF15" s="87"/>
      <c r="CHG15" s="87"/>
      <c r="CHH15" s="87"/>
      <c r="CHI15" s="87"/>
      <c r="CHJ15" s="87"/>
      <c r="CHK15" s="87"/>
      <c r="CHL15" s="87"/>
      <c r="CHM15" s="87"/>
      <c r="CHN15" s="87"/>
      <c r="CHO15" s="87"/>
      <c r="CHP15" s="87"/>
      <c r="CHQ15" s="87"/>
      <c r="CHR15" s="87"/>
      <c r="CHS15" s="87"/>
      <c r="CHT15" s="87"/>
      <c r="CHU15" s="87"/>
      <c r="CHV15" s="87"/>
      <c r="CHW15" s="87"/>
      <c r="CHX15" s="87"/>
      <c r="CHY15" s="87"/>
      <c r="CHZ15" s="87"/>
      <c r="CIA15" s="87"/>
      <c r="CIB15" s="87"/>
      <c r="CIC15" s="87"/>
      <c r="CID15" s="87"/>
      <c r="CIE15" s="87"/>
      <c r="CIF15" s="87"/>
      <c r="CIG15" s="87"/>
      <c r="CIH15" s="87"/>
      <c r="CII15" s="87"/>
      <c r="CIJ15" s="87"/>
      <c r="CIK15" s="87"/>
      <c r="CIL15" s="87"/>
      <c r="CIM15" s="87"/>
      <c r="CIN15" s="87"/>
      <c r="CIO15" s="87"/>
      <c r="CIP15" s="87"/>
      <c r="CIQ15" s="87"/>
      <c r="CIR15" s="87"/>
      <c r="CIS15" s="87"/>
      <c r="CIT15" s="87"/>
      <c r="CIU15" s="87"/>
      <c r="CIV15" s="87"/>
      <c r="CIW15" s="87"/>
      <c r="CIX15" s="87"/>
      <c r="CIY15" s="87"/>
      <c r="CIZ15" s="87"/>
      <c r="CJA15" s="87"/>
      <c r="CJB15" s="87"/>
      <c r="CJC15" s="87"/>
      <c r="CJD15" s="87"/>
      <c r="CJE15" s="87"/>
      <c r="CJF15" s="87"/>
      <c r="CJG15" s="87"/>
      <c r="CJH15" s="87"/>
      <c r="CJI15" s="87"/>
      <c r="CJJ15" s="87"/>
      <c r="CJK15" s="87"/>
      <c r="CJL15" s="87"/>
      <c r="CJM15" s="87"/>
      <c r="CJN15" s="87"/>
      <c r="CJO15" s="87"/>
      <c r="CJP15" s="87"/>
      <c r="CJQ15" s="87"/>
      <c r="CJR15" s="87"/>
      <c r="CJS15" s="87"/>
      <c r="CJT15" s="87"/>
      <c r="CJU15" s="87"/>
      <c r="CJV15" s="87"/>
      <c r="CJW15" s="87"/>
      <c r="CJX15" s="87"/>
      <c r="CJY15" s="87"/>
      <c r="CJZ15" s="87"/>
      <c r="CKA15" s="87"/>
      <c r="CKB15" s="87"/>
      <c r="CKC15" s="87"/>
      <c r="CKD15" s="87"/>
      <c r="CKE15" s="87"/>
      <c r="CKF15" s="87"/>
      <c r="CKG15" s="87"/>
      <c r="CKH15" s="87"/>
      <c r="CKI15" s="87"/>
      <c r="CKJ15" s="87"/>
      <c r="CKK15" s="87"/>
      <c r="CKL15" s="87"/>
      <c r="CKM15" s="87"/>
      <c r="CKN15" s="87"/>
      <c r="CKO15" s="87"/>
      <c r="CKP15" s="87"/>
      <c r="CKQ15" s="87"/>
      <c r="CKR15" s="87"/>
      <c r="CKS15" s="87"/>
      <c r="CKT15" s="87"/>
      <c r="CKU15" s="87"/>
      <c r="CKV15" s="87"/>
      <c r="CKW15" s="87"/>
      <c r="CKX15" s="87"/>
      <c r="CKY15" s="87"/>
      <c r="CKZ15" s="87"/>
      <c r="CLA15" s="87"/>
      <c r="CLB15" s="87"/>
      <c r="CLC15" s="87"/>
      <c r="CLD15" s="87"/>
      <c r="CLE15" s="87"/>
      <c r="CLF15" s="87"/>
      <c r="CLG15" s="87"/>
      <c r="CLH15" s="87"/>
      <c r="CLI15" s="87"/>
      <c r="CLJ15" s="87"/>
      <c r="CLK15" s="87"/>
      <c r="CLL15" s="87"/>
      <c r="CLM15" s="87"/>
      <c r="CLN15" s="87"/>
      <c r="CLO15" s="87"/>
      <c r="CLP15" s="87"/>
      <c r="CLQ15" s="87"/>
      <c r="CLR15" s="87"/>
      <c r="CLS15" s="87"/>
      <c r="CLT15" s="87"/>
      <c r="CLU15" s="87"/>
      <c r="CLV15" s="87"/>
      <c r="CLW15" s="87"/>
      <c r="CLX15" s="87"/>
      <c r="CLY15" s="87"/>
      <c r="CLZ15" s="87"/>
      <c r="CMA15" s="87"/>
      <c r="CMB15" s="87"/>
      <c r="CMC15" s="87"/>
      <c r="CMD15" s="87"/>
      <c r="CME15" s="87"/>
      <c r="CMF15" s="87"/>
      <c r="CMG15" s="87"/>
      <c r="CMH15" s="87"/>
      <c r="CMI15" s="87"/>
      <c r="CMJ15" s="87"/>
      <c r="CMK15" s="87"/>
      <c r="CML15" s="87"/>
      <c r="CMM15" s="87"/>
      <c r="CMN15" s="87"/>
      <c r="CMO15" s="87"/>
      <c r="CMP15" s="87"/>
      <c r="CMQ15" s="87"/>
      <c r="CMR15" s="87"/>
      <c r="CMS15" s="87"/>
      <c r="CMT15" s="87"/>
      <c r="CMU15" s="87"/>
      <c r="CMV15" s="87"/>
      <c r="CMW15" s="87"/>
      <c r="CMX15" s="87"/>
      <c r="CMY15" s="87"/>
      <c r="CMZ15" s="87"/>
      <c r="CNA15" s="87"/>
      <c r="CNB15" s="87"/>
      <c r="CNC15" s="87"/>
      <c r="CND15" s="87"/>
      <c r="CNE15" s="87"/>
      <c r="CNF15" s="87"/>
      <c r="CNG15" s="87"/>
      <c r="CNH15" s="87"/>
      <c r="CNI15" s="87"/>
      <c r="CNJ15" s="87"/>
      <c r="CNK15" s="87"/>
      <c r="CNL15" s="87"/>
      <c r="CNM15" s="87"/>
      <c r="CNN15" s="87"/>
      <c r="CNO15" s="87"/>
      <c r="CNP15" s="87"/>
      <c r="CNQ15" s="87"/>
      <c r="CNR15" s="87"/>
      <c r="CNS15" s="87"/>
      <c r="CNT15" s="87"/>
      <c r="CNU15" s="87"/>
      <c r="CNV15" s="87"/>
      <c r="CNW15" s="87"/>
      <c r="CNX15" s="87"/>
      <c r="CNY15" s="87"/>
      <c r="CNZ15" s="87"/>
      <c r="COA15" s="87"/>
      <c r="COB15" s="87"/>
      <c r="COC15" s="87"/>
      <c r="COD15" s="87"/>
      <c r="COE15" s="87"/>
      <c r="COF15" s="87"/>
      <c r="COG15" s="87"/>
      <c r="COH15" s="87"/>
      <c r="COI15" s="87"/>
      <c r="COJ15" s="87"/>
      <c r="COK15" s="87"/>
      <c r="COL15" s="87"/>
      <c r="COM15" s="87"/>
      <c r="CON15" s="87"/>
      <c r="COO15" s="87"/>
      <c r="COP15" s="87"/>
      <c r="COQ15" s="87"/>
      <c r="COR15" s="87"/>
      <c r="COS15" s="87"/>
      <c r="COT15" s="87"/>
      <c r="COU15" s="87"/>
      <c r="COV15" s="87"/>
      <c r="COW15" s="87"/>
      <c r="COX15" s="87"/>
      <c r="COY15" s="87"/>
      <c r="COZ15" s="87"/>
      <c r="CPA15" s="87"/>
      <c r="CPB15" s="87"/>
      <c r="CPC15" s="87"/>
      <c r="CPD15" s="87"/>
      <c r="CPE15" s="87"/>
      <c r="CPF15" s="87"/>
      <c r="CPG15" s="87"/>
      <c r="CPH15" s="87"/>
      <c r="CPI15" s="87"/>
      <c r="CPJ15" s="87"/>
      <c r="CPK15" s="87"/>
      <c r="CPL15" s="87"/>
      <c r="CPM15" s="87"/>
      <c r="CPN15" s="87"/>
      <c r="CPO15" s="87"/>
      <c r="CPP15" s="87"/>
      <c r="CPQ15" s="87"/>
      <c r="CPR15" s="87"/>
      <c r="CPS15" s="87"/>
      <c r="CPT15" s="87"/>
      <c r="CPU15" s="87"/>
      <c r="CPV15" s="87"/>
      <c r="CPW15" s="87"/>
      <c r="CPX15" s="87"/>
      <c r="CPY15" s="87"/>
      <c r="CPZ15" s="87"/>
      <c r="CQA15" s="87"/>
      <c r="CQB15" s="87"/>
      <c r="CQC15" s="87"/>
      <c r="CQD15" s="87"/>
      <c r="CQE15" s="87"/>
      <c r="CQF15" s="87"/>
      <c r="CQG15" s="87"/>
      <c r="CQH15" s="87"/>
      <c r="CQI15" s="87"/>
      <c r="CQJ15" s="87"/>
      <c r="CQK15" s="87"/>
      <c r="CQL15" s="87"/>
      <c r="CQM15" s="87"/>
      <c r="CQN15" s="87"/>
      <c r="CQO15" s="87"/>
      <c r="CQP15" s="87"/>
      <c r="CQQ15" s="87"/>
      <c r="CQR15" s="87"/>
      <c r="CQS15" s="87"/>
      <c r="CQT15" s="87"/>
      <c r="CQU15" s="87"/>
      <c r="CQV15" s="87"/>
      <c r="CQW15" s="87"/>
      <c r="CQX15" s="87"/>
      <c r="CQY15" s="87"/>
      <c r="CQZ15" s="87"/>
      <c r="CRA15" s="87"/>
      <c r="CRB15" s="87"/>
      <c r="CRC15" s="87"/>
      <c r="CRD15" s="87"/>
      <c r="CRE15" s="87"/>
      <c r="CRF15" s="87"/>
      <c r="CRG15" s="87"/>
      <c r="CRH15" s="87"/>
      <c r="CRI15" s="87"/>
      <c r="CRJ15" s="87"/>
      <c r="CRK15" s="87"/>
      <c r="CRL15" s="87"/>
      <c r="CRM15" s="87"/>
      <c r="CRN15" s="87"/>
      <c r="CRO15" s="87"/>
      <c r="CRP15" s="87"/>
      <c r="CRQ15" s="87"/>
      <c r="CRR15" s="87"/>
      <c r="CRS15" s="87"/>
      <c r="CRT15" s="87"/>
      <c r="CRU15" s="87"/>
      <c r="CRV15" s="87"/>
      <c r="CRW15" s="87"/>
      <c r="CRX15" s="87"/>
      <c r="CRY15" s="87"/>
      <c r="CRZ15" s="87"/>
      <c r="CSA15" s="87"/>
      <c r="CSB15" s="87"/>
      <c r="CSC15" s="87"/>
      <c r="CSD15" s="87"/>
      <c r="CSE15" s="87"/>
      <c r="CSF15" s="87"/>
      <c r="CSG15" s="87"/>
      <c r="CSH15" s="87"/>
      <c r="CSI15" s="87"/>
      <c r="CSJ15" s="87"/>
      <c r="CSK15" s="87"/>
      <c r="CSL15" s="87"/>
      <c r="CSM15" s="87"/>
      <c r="CSN15" s="87"/>
      <c r="CSO15" s="87"/>
      <c r="CSP15" s="87"/>
      <c r="CSQ15" s="87"/>
      <c r="CSR15" s="87"/>
      <c r="CSS15" s="87"/>
      <c r="CST15" s="87"/>
      <c r="CSU15" s="87"/>
      <c r="CSV15" s="87"/>
      <c r="CSW15" s="87"/>
      <c r="CSX15" s="87"/>
      <c r="CSY15" s="87"/>
      <c r="CSZ15" s="87"/>
      <c r="CTA15" s="87"/>
      <c r="CTB15" s="87"/>
      <c r="CTC15" s="87"/>
      <c r="CTD15" s="87"/>
      <c r="CTE15" s="87"/>
      <c r="CTF15" s="87"/>
      <c r="CTG15" s="87"/>
      <c r="CTH15" s="87"/>
      <c r="CTI15" s="87"/>
      <c r="CTJ15" s="87"/>
      <c r="CTK15" s="87"/>
      <c r="CTL15" s="87"/>
      <c r="CTM15" s="87"/>
      <c r="CTN15" s="87"/>
      <c r="CTO15" s="87"/>
      <c r="CTP15" s="87"/>
      <c r="CTQ15" s="87"/>
      <c r="CTR15" s="87"/>
      <c r="CTS15" s="87"/>
      <c r="CTT15" s="87"/>
      <c r="CTU15" s="87"/>
      <c r="CTV15" s="87"/>
      <c r="CTW15" s="87"/>
      <c r="CTX15" s="87"/>
      <c r="CTY15" s="87"/>
      <c r="CTZ15" s="87"/>
      <c r="CUA15" s="87"/>
      <c r="CUB15" s="87"/>
      <c r="CUC15" s="87"/>
      <c r="CUD15" s="87"/>
      <c r="CUE15" s="87"/>
      <c r="CUF15" s="87"/>
      <c r="CUG15" s="87"/>
      <c r="CUH15" s="87"/>
      <c r="CUI15" s="87"/>
      <c r="CUJ15" s="87"/>
      <c r="CUK15" s="87"/>
      <c r="CUL15" s="87"/>
      <c r="CUM15" s="87"/>
      <c r="CUN15" s="87"/>
      <c r="CUO15" s="87"/>
      <c r="CUP15" s="87"/>
      <c r="CUQ15" s="87"/>
      <c r="CUR15" s="87"/>
      <c r="CUS15" s="87"/>
      <c r="CUT15" s="87"/>
      <c r="CUU15" s="87"/>
      <c r="CUV15" s="87"/>
      <c r="CUW15" s="87"/>
      <c r="CUX15" s="87"/>
      <c r="CUY15" s="87"/>
      <c r="CUZ15" s="87"/>
      <c r="CVA15" s="87"/>
      <c r="CVB15" s="87"/>
      <c r="CVC15" s="87"/>
      <c r="CVD15" s="87"/>
      <c r="CVE15" s="87"/>
      <c r="CVF15" s="87"/>
      <c r="CVG15" s="87"/>
      <c r="CVH15" s="87"/>
      <c r="CVI15" s="87"/>
      <c r="CVJ15" s="87"/>
      <c r="CVK15" s="87"/>
      <c r="CVL15" s="87"/>
      <c r="CVM15" s="87"/>
      <c r="CVN15" s="87"/>
      <c r="CVO15" s="87"/>
      <c r="CVP15" s="87"/>
      <c r="CVQ15" s="87"/>
      <c r="CVR15" s="87"/>
      <c r="CVS15" s="87"/>
      <c r="CVT15" s="87"/>
      <c r="CVU15" s="87"/>
      <c r="CVV15" s="87"/>
      <c r="CVW15" s="87"/>
      <c r="CVX15" s="87"/>
      <c r="CVY15" s="87"/>
      <c r="CVZ15" s="87"/>
      <c r="CWA15" s="87"/>
      <c r="CWB15" s="87"/>
      <c r="CWC15" s="87"/>
      <c r="CWD15" s="87"/>
      <c r="CWE15" s="87"/>
      <c r="CWF15" s="87"/>
      <c r="CWG15" s="87"/>
      <c r="CWH15" s="87"/>
      <c r="CWI15" s="87"/>
      <c r="CWJ15" s="87"/>
      <c r="CWK15" s="87"/>
      <c r="CWL15" s="87"/>
      <c r="CWM15" s="87"/>
      <c r="CWN15" s="87"/>
      <c r="CWO15" s="87"/>
      <c r="CWP15" s="87"/>
      <c r="CWQ15" s="87"/>
      <c r="CWR15" s="87"/>
      <c r="CWS15" s="87"/>
      <c r="CWT15" s="87"/>
      <c r="CWU15" s="87"/>
      <c r="CWV15" s="87"/>
      <c r="CWW15" s="87"/>
      <c r="CWX15" s="87"/>
      <c r="CWY15" s="87"/>
      <c r="CWZ15" s="87"/>
      <c r="CXA15" s="87"/>
      <c r="CXB15" s="87"/>
      <c r="CXC15" s="87"/>
      <c r="CXD15" s="87"/>
      <c r="CXE15" s="87"/>
      <c r="CXF15" s="87"/>
      <c r="CXG15" s="87"/>
      <c r="CXH15" s="87"/>
      <c r="CXI15" s="87"/>
      <c r="CXJ15" s="87"/>
      <c r="CXK15" s="87"/>
      <c r="CXL15" s="87"/>
      <c r="CXM15" s="87"/>
      <c r="CXN15" s="87"/>
      <c r="CXO15" s="87"/>
      <c r="CXP15" s="87"/>
      <c r="CXQ15" s="87"/>
      <c r="CXR15" s="87"/>
      <c r="CXS15" s="87"/>
      <c r="CXT15" s="87"/>
      <c r="CXU15" s="87"/>
      <c r="CXV15" s="87"/>
      <c r="CXW15" s="87"/>
      <c r="CXX15" s="87"/>
      <c r="CXY15" s="87"/>
      <c r="CXZ15" s="87"/>
      <c r="CYA15" s="87"/>
      <c r="CYB15" s="87"/>
      <c r="CYC15" s="87"/>
      <c r="CYD15" s="87"/>
      <c r="CYE15" s="87"/>
      <c r="CYF15" s="87"/>
      <c r="CYG15" s="87"/>
      <c r="CYH15" s="87"/>
      <c r="CYI15" s="87"/>
      <c r="CYJ15" s="87"/>
      <c r="CYK15" s="87"/>
      <c r="CYL15" s="87"/>
      <c r="CYM15" s="87"/>
      <c r="CYN15" s="87"/>
      <c r="CYO15" s="87"/>
      <c r="CYP15" s="87"/>
      <c r="CYQ15" s="87"/>
      <c r="CYR15" s="87"/>
      <c r="CYS15" s="87"/>
      <c r="CYT15" s="87"/>
      <c r="CYU15" s="87"/>
      <c r="CYV15" s="87"/>
      <c r="CYW15" s="87"/>
      <c r="CYX15" s="87"/>
      <c r="CYY15" s="87"/>
      <c r="CYZ15" s="87"/>
      <c r="CZA15" s="87"/>
      <c r="CZB15" s="87"/>
      <c r="CZC15" s="87"/>
      <c r="CZD15" s="87"/>
      <c r="CZE15" s="87"/>
      <c r="CZF15" s="87"/>
      <c r="CZG15" s="87"/>
      <c r="CZH15" s="87"/>
      <c r="CZI15" s="87"/>
      <c r="CZJ15" s="87"/>
      <c r="CZK15" s="87"/>
      <c r="CZL15" s="87"/>
      <c r="CZM15" s="87"/>
      <c r="CZN15" s="87"/>
      <c r="CZO15" s="87"/>
      <c r="CZP15" s="87"/>
      <c r="CZQ15" s="87"/>
      <c r="CZR15" s="87"/>
      <c r="CZS15" s="87"/>
      <c r="CZT15" s="87"/>
      <c r="CZU15" s="87"/>
      <c r="CZV15" s="87"/>
      <c r="CZW15" s="87"/>
      <c r="CZX15" s="87"/>
      <c r="CZY15" s="87"/>
      <c r="CZZ15" s="87"/>
      <c r="DAA15" s="87"/>
      <c r="DAB15" s="87"/>
      <c r="DAC15" s="87"/>
      <c r="DAD15" s="87"/>
      <c r="DAE15" s="87"/>
      <c r="DAF15" s="87"/>
      <c r="DAG15" s="87"/>
      <c r="DAH15" s="87"/>
      <c r="DAI15" s="87"/>
      <c r="DAJ15" s="87"/>
      <c r="DAK15" s="87"/>
      <c r="DAL15" s="87"/>
      <c r="DAM15" s="87"/>
      <c r="DAN15" s="87"/>
      <c r="DAO15" s="87"/>
      <c r="DAP15" s="87"/>
      <c r="DAQ15" s="87"/>
      <c r="DAR15" s="87"/>
      <c r="DAS15" s="87"/>
      <c r="DAT15" s="87"/>
      <c r="DAU15" s="87"/>
      <c r="DAV15" s="87"/>
      <c r="DAW15" s="87"/>
      <c r="DAX15" s="87"/>
      <c r="DAY15" s="87"/>
      <c r="DAZ15" s="87"/>
      <c r="DBA15" s="87"/>
      <c r="DBB15" s="87"/>
      <c r="DBC15" s="87"/>
      <c r="DBD15" s="87"/>
      <c r="DBE15" s="87"/>
      <c r="DBF15" s="87"/>
      <c r="DBG15" s="87"/>
      <c r="DBH15" s="87"/>
      <c r="DBI15" s="87"/>
      <c r="DBJ15" s="87"/>
      <c r="DBK15" s="87"/>
      <c r="DBL15" s="87"/>
      <c r="DBM15" s="87"/>
      <c r="DBN15" s="87"/>
      <c r="DBO15" s="87"/>
      <c r="DBP15" s="87"/>
      <c r="DBQ15" s="87"/>
      <c r="DBR15" s="87"/>
      <c r="DBS15" s="87"/>
      <c r="DBT15" s="87"/>
      <c r="DBU15" s="87"/>
      <c r="DBV15" s="87"/>
      <c r="DBW15" s="87"/>
      <c r="DBX15" s="87"/>
      <c r="DBY15" s="87"/>
      <c r="DBZ15" s="87"/>
      <c r="DCA15" s="87"/>
      <c r="DCB15" s="87"/>
      <c r="DCC15" s="87"/>
      <c r="DCD15" s="87"/>
      <c r="DCE15" s="87"/>
      <c r="DCF15" s="87"/>
      <c r="DCG15" s="87"/>
      <c r="DCH15" s="87"/>
      <c r="DCI15" s="87"/>
      <c r="DCJ15" s="87"/>
      <c r="DCK15" s="87"/>
      <c r="DCL15" s="87"/>
      <c r="DCM15" s="87"/>
      <c r="DCN15" s="87"/>
      <c r="DCO15" s="87"/>
      <c r="DCP15" s="87"/>
      <c r="DCQ15" s="87"/>
      <c r="DCR15" s="87"/>
      <c r="DCS15" s="87"/>
      <c r="DCT15" s="87"/>
      <c r="DCU15" s="87"/>
      <c r="DCV15" s="87"/>
      <c r="DCW15" s="87"/>
      <c r="DCX15" s="87"/>
      <c r="DCY15" s="87"/>
      <c r="DCZ15" s="87"/>
      <c r="DDA15" s="87"/>
      <c r="DDB15" s="87"/>
      <c r="DDC15" s="87"/>
      <c r="DDD15" s="87"/>
      <c r="DDE15" s="87"/>
      <c r="DDF15" s="87"/>
      <c r="DDG15" s="87"/>
      <c r="DDH15" s="87"/>
      <c r="DDI15" s="87"/>
      <c r="DDJ15" s="87"/>
      <c r="DDK15" s="87"/>
      <c r="DDL15" s="87"/>
      <c r="DDM15" s="87"/>
      <c r="DDN15" s="87"/>
      <c r="DDO15" s="87"/>
      <c r="DDP15" s="87"/>
      <c r="DDQ15" s="87"/>
      <c r="DDR15" s="87"/>
      <c r="DDS15" s="87"/>
      <c r="DDT15" s="87"/>
      <c r="DDU15" s="87"/>
      <c r="DDV15" s="87"/>
      <c r="DDW15" s="87"/>
      <c r="DDX15" s="87"/>
      <c r="DDY15" s="87"/>
      <c r="DDZ15" s="87"/>
      <c r="DEA15" s="87"/>
      <c r="DEB15" s="87"/>
      <c r="DEC15" s="87"/>
      <c r="DED15" s="87"/>
      <c r="DEE15" s="87"/>
      <c r="DEF15" s="87"/>
      <c r="DEG15" s="87"/>
      <c r="DEH15" s="87"/>
      <c r="DEI15" s="87"/>
      <c r="DEJ15" s="87"/>
      <c r="DEK15" s="87"/>
      <c r="DEL15" s="87"/>
      <c r="DEM15" s="87"/>
      <c r="DEN15" s="87"/>
      <c r="DEO15" s="87"/>
      <c r="DEP15" s="87"/>
      <c r="DEQ15" s="87"/>
      <c r="DER15" s="87"/>
      <c r="DES15" s="87"/>
      <c r="DET15" s="87"/>
      <c r="DEU15" s="87"/>
      <c r="DEV15" s="87"/>
      <c r="DEW15" s="87"/>
      <c r="DEX15" s="87"/>
      <c r="DEY15" s="87"/>
      <c r="DEZ15" s="87"/>
      <c r="DFA15" s="87"/>
      <c r="DFB15" s="87"/>
      <c r="DFC15" s="87"/>
      <c r="DFD15" s="87"/>
      <c r="DFE15" s="87"/>
      <c r="DFF15" s="87"/>
      <c r="DFG15" s="87"/>
      <c r="DFH15" s="87"/>
      <c r="DFI15" s="87"/>
      <c r="DFJ15" s="87"/>
      <c r="DFK15" s="87"/>
      <c r="DFL15" s="87"/>
      <c r="DFM15" s="87"/>
      <c r="DFN15" s="87"/>
      <c r="DFO15" s="87"/>
      <c r="DFP15" s="87"/>
      <c r="DFQ15" s="87"/>
      <c r="DFR15" s="87"/>
      <c r="DFS15" s="87"/>
      <c r="DFT15" s="87"/>
      <c r="DFU15" s="87"/>
      <c r="DFV15" s="87"/>
      <c r="DFW15" s="87"/>
      <c r="DFX15" s="87"/>
      <c r="DFY15" s="87"/>
      <c r="DFZ15" s="87"/>
      <c r="DGA15" s="87"/>
      <c r="DGB15" s="87"/>
      <c r="DGC15" s="87"/>
      <c r="DGD15" s="87"/>
      <c r="DGE15" s="87"/>
      <c r="DGF15" s="87"/>
      <c r="DGG15" s="87"/>
      <c r="DGH15" s="87"/>
      <c r="DGI15" s="87"/>
      <c r="DGJ15" s="87"/>
      <c r="DGK15" s="87"/>
      <c r="DGL15" s="87"/>
      <c r="DGM15" s="87"/>
      <c r="DGN15" s="87"/>
      <c r="DGO15" s="87"/>
      <c r="DGP15" s="87"/>
      <c r="DGQ15" s="87"/>
      <c r="DGR15" s="87"/>
      <c r="DGS15" s="87"/>
      <c r="DGT15" s="87"/>
      <c r="DGU15" s="87"/>
      <c r="DGV15" s="87"/>
      <c r="DGW15" s="87"/>
      <c r="DGX15" s="87"/>
      <c r="DGY15" s="87"/>
      <c r="DGZ15" s="87"/>
      <c r="DHA15" s="87"/>
      <c r="DHB15" s="87"/>
      <c r="DHC15" s="87"/>
      <c r="DHD15" s="87"/>
      <c r="DHE15" s="87"/>
      <c r="DHF15" s="87"/>
      <c r="DHG15" s="87"/>
      <c r="DHH15" s="87"/>
      <c r="DHI15" s="87"/>
      <c r="DHJ15" s="87"/>
      <c r="DHK15" s="87"/>
      <c r="DHL15" s="87"/>
      <c r="DHM15" s="87"/>
      <c r="DHN15" s="87"/>
      <c r="DHO15" s="87"/>
      <c r="DHP15" s="87"/>
      <c r="DHQ15" s="87"/>
      <c r="DHR15" s="87"/>
      <c r="DHS15" s="87"/>
      <c r="DHT15" s="87"/>
      <c r="DHU15" s="87"/>
      <c r="DHV15" s="87"/>
      <c r="DHW15" s="87"/>
      <c r="DHX15" s="87"/>
      <c r="DHY15" s="87"/>
      <c r="DHZ15" s="87"/>
      <c r="DIA15" s="87"/>
      <c r="DIB15" s="87"/>
      <c r="DIC15" s="87"/>
      <c r="DID15" s="87"/>
      <c r="DIE15" s="87"/>
      <c r="DIF15" s="87"/>
      <c r="DIG15" s="87"/>
      <c r="DIH15" s="87"/>
      <c r="DII15" s="87"/>
      <c r="DIJ15" s="87"/>
      <c r="DIK15" s="87"/>
      <c r="DIL15" s="87"/>
      <c r="DIM15" s="87"/>
      <c r="DIN15" s="87"/>
      <c r="DIO15" s="87"/>
      <c r="DIP15" s="87"/>
      <c r="DIQ15" s="87"/>
      <c r="DIR15" s="87"/>
      <c r="DIS15" s="87"/>
      <c r="DIT15" s="87"/>
      <c r="DIU15" s="87"/>
      <c r="DIV15" s="87"/>
      <c r="DIW15" s="87"/>
      <c r="DIX15" s="87"/>
      <c r="DIY15" s="87"/>
      <c r="DIZ15" s="87"/>
      <c r="DJA15" s="87"/>
      <c r="DJB15" s="87"/>
      <c r="DJC15" s="87"/>
      <c r="DJD15" s="87"/>
      <c r="DJE15" s="87"/>
      <c r="DJF15" s="87"/>
      <c r="DJG15" s="87"/>
      <c r="DJH15" s="87"/>
      <c r="DJI15" s="87"/>
      <c r="DJJ15" s="87"/>
      <c r="DJK15" s="87"/>
      <c r="DJL15" s="87"/>
      <c r="DJM15" s="87"/>
      <c r="DJN15" s="87"/>
      <c r="DJO15" s="87"/>
      <c r="DJP15" s="87"/>
      <c r="DJQ15" s="87"/>
      <c r="DJR15" s="87"/>
      <c r="DJS15" s="87"/>
      <c r="DJT15" s="87"/>
      <c r="DJU15" s="87"/>
      <c r="DJV15" s="87"/>
      <c r="DJW15" s="87"/>
      <c r="DJX15" s="87"/>
      <c r="DJY15" s="87"/>
      <c r="DJZ15" s="87"/>
      <c r="DKA15" s="87"/>
      <c r="DKB15" s="87"/>
      <c r="DKC15" s="87"/>
      <c r="DKD15" s="87"/>
      <c r="DKE15" s="87"/>
      <c r="DKF15" s="87"/>
      <c r="DKG15" s="87"/>
      <c r="DKH15" s="87"/>
      <c r="DKI15" s="87"/>
      <c r="DKJ15" s="87"/>
      <c r="DKK15" s="87"/>
      <c r="DKL15" s="87"/>
      <c r="DKM15" s="87"/>
      <c r="DKN15" s="87"/>
      <c r="DKO15" s="87"/>
      <c r="DKP15" s="87"/>
      <c r="DKQ15" s="87"/>
      <c r="DKR15" s="87"/>
      <c r="DKS15" s="87"/>
      <c r="DKT15" s="87"/>
      <c r="DKU15" s="87"/>
      <c r="DKV15" s="87"/>
      <c r="DKW15" s="87"/>
      <c r="DKX15" s="87"/>
      <c r="DKY15" s="87"/>
      <c r="DKZ15" s="87"/>
      <c r="DLA15" s="87"/>
      <c r="DLB15" s="87"/>
      <c r="DLC15" s="87"/>
      <c r="DLD15" s="87"/>
      <c r="DLE15" s="87"/>
      <c r="DLF15" s="87"/>
      <c r="DLG15" s="87"/>
      <c r="DLH15" s="87"/>
      <c r="DLI15" s="87"/>
      <c r="DLJ15" s="87"/>
      <c r="DLK15" s="87"/>
      <c r="DLL15" s="87"/>
      <c r="DLM15" s="87"/>
      <c r="DLN15" s="87"/>
      <c r="DLO15" s="87"/>
      <c r="DLP15" s="87"/>
      <c r="DLQ15" s="87"/>
      <c r="DLR15" s="87"/>
      <c r="DLS15" s="87"/>
      <c r="DLT15" s="87"/>
      <c r="DLU15" s="87"/>
      <c r="DLV15" s="87"/>
      <c r="DLW15" s="87"/>
      <c r="DLX15" s="87"/>
      <c r="DLY15" s="87"/>
      <c r="DLZ15" s="87"/>
      <c r="DMA15" s="87"/>
      <c r="DMB15" s="87"/>
      <c r="DMC15" s="87"/>
      <c r="DMD15" s="87"/>
      <c r="DME15" s="87"/>
      <c r="DMF15" s="87"/>
      <c r="DMG15" s="87"/>
      <c r="DMH15" s="87"/>
      <c r="DMI15" s="87"/>
      <c r="DMJ15" s="87"/>
      <c r="DMK15" s="87"/>
      <c r="DML15" s="87"/>
      <c r="DMM15" s="87"/>
      <c r="DMN15" s="87"/>
      <c r="DMO15" s="87"/>
      <c r="DMP15" s="87"/>
      <c r="DMQ15" s="87"/>
      <c r="DMR15" s="87"/>
      <c r="DMS15" s="87"/>
      <c r="DMT15" s="87"/>
      <c r="DMU15" s="87"/>
      <c r="DMV15" s="87"/>
      <c r="DMW15" s="87"/>
      <c r="DMX15" s="87"/>
      <c r="DMY15" s="87"/>
      <c r="DMZ15" s="87"/>
      <c r="DNA15" s="87"/>
      <c r="DNB15" s="87"/>
      <c r="DNC15" s="87"/>
      <c r="DND15" s="87"/>
      <c r="DNE15" s="87"/>
      <c r="DNF15" s="87"/>
      <c r="DNG15" s="87"/>
      <c r="DNH15" s="87"/>
      <c r="DNI15" s="87"/>
      <c r="DNJ15" s="87"/>
      <c r="DNK15" s="87"/>
      <c r="DNL15" s="87"/>
      <c r="DNM15" s="87"/>
      <c r="DNN15" s="87"/>
      <c r="DNO15" s="87"/>
      <c r="DNP15" s="87"/>
      <c r="DNQ15" s="87"/>
      <c r="DNR15" s="87"/>
      <c r="DNS15" s="87"/>
      <c r="DNT15" s="87"/>
      <c r="DNU15" s="87"/>
      <c r="DNV15" s="87"/>
      <c r="DNW15" s="87"/>
      <c r="DNX15" s="87"/>
      <c r="DNY15" s="87"/>
      <c r="DNZ15" s="87"/>
      <c r="DOA15" s="87"/>
      <c r="DOB15" s="87"/>
      <c r="DOC15" s="87"/>
      <c r="DOD15" s="87"/>
      <c r="DOE15" s="87"/>
      <c r="DOF15" s="87"/>
      <c r="DOG15" s="87"/>
      <c r="DOH15" s="87"/>
      <c r="DOI15" s="87"/>
      <c r="DOJ15" s="87"/>
      <c r="DOK15" s="87"/>
      <c r="DOL15" s="87"/>
      <c r="DOM15" s="87"/>
      <c r="DON15" s="87"/>
      <c r="DOO15" s="87"/>
      <c r="DOP15" s="87"/>
      <c r="DOQ15" s="87"/>
      <c r="DOR15" s="87"/>
      <c r="DOS15" s="87"/>
      <c r="DOT15" s="87"/>
      <c r="DOU15" s="87"/>
      <c r="DOV15" s="87"/>
      <c r="DOW15" s="87"/>
      <c r="DOX15" s="87"/>
      <c r="DOY15" s="87"/>
      <c r="DOZ15" s="87"/>
      <c r="DPA15" s="87"/>
      <c r="DPB15" s="87"/>
      <c r="DPC15" s="87"/>
      <c r="DPD15" s="87"/>
      <c r="DPE15" s="87"/>
      <c r="DPF15" s="87"/>
      <c r="DPG15" s="87"/>
      <c r="DPH15" s="87"/>
      <c r="DPI15" s="87"/>
      <c r="DPJ15" s="87"/>
      <c r="DPK15" s="87"/>
      <c r="DPL15" s="87"/>
      <c r="DPM15" s="87"/>
      <c r="DPN15" s="87"/>
      <c r="DPO15" s="87"/>
      <c r="DPP15" s="87"/>
      <c r="DPQ15" s="87"/>
      <c r="DPR15" s="87"/>
      <c r="DPS15" s="87"/>
      <c r="DPT15" s="87"/>
      <c r="DPU15" s="87"/>
      <c r="DPV15" s="87"/>
      <c r="DPW15" s="87"/>
      <c r="DPX15" s="87"/>
      <c r="DPY15" s="87"/>
      <c r="DPZ15" s="87"/>
      <c r="DQA15" s="87"/>
      <c r="DQB15" s="87"/>
      <c r="DQC15" s="87"/>
      <c r="DQD15" s="87"/>
      <c r="DQE15" s="87"/>
      <c r="DQF15" s="87"/>
      <c r="DQG15" s="87"/>
      <c r="DQH15" s="87"/>
      <c r="DQI15" s="87"/>
      <c r="DQJ15" s="87"/>
      <c r="DQK15" s="87"/>
      <c r="DQL15" s="87"/>
      <c r="DQM15" s="87"/>
      <c r="DQN15" s="87"/>
      <c r="DQO15" s="87"/>
      <c r="DQP15" s="87"/>
      <c r="DQQ15" s="87"/>
      <c r="DQR15" s="87"/>
      <c r="DQS15" s="87"/>
      <c r="DQT15" s="87"/>
      <c r="DQU15" s="87"/>
      <c r="DQV15" s="87"/>
      <c r="DQW15" s="87"/>
      <c r="DQX15" s="87"/>
      <c r="DQY15" s="87"/>
      <c r="DQZ15" s="87"/>
      <c r="DRA15" s="87"/>
      <c r="DRB15" s="87"/>
      <c r="DRC15" s="87"/>
      <c r="DRD15" s="87"/>
      <c r="DRE15" s="87"/>
      <c r="DRF15" s="87"/>
      <c r="DRG15" s="87"/>
      <c r="DRH15" s="87"/>
      <c r="DRI15" s="87"/>
      <c r="DRJ15" s="87"/>
      <c r="DRK15" s="87"/>
      <c r="DRL15" s="87"/>
      <c r="DRM15" s="87"/>
      <c r="DRN15" s="87"/>
      <c r="DRO15" s="87"/>
      <c r="DRP15" s="87"/>
      <c r="DRQ15" s="87"/>
      <c r="DRR15" s="87"/>
      <c r="DRS15" s="87"/>
      <c r="DRT15" s="87"/>
      <c r="DRU15" s="87"/>
      <c r="DRV15" s="87"/>
      <c r="DRW15" s="87"/>
      <c r="DRX15" s="87"/>
      <c r="DRY15" s="87"/>
      <c r="DRZ15" s="87"/>
      <c r="DSA15" s="87"/>
      <c r="DSB15" s="87"/>
      <c r="DSC15" s="87"/>
      <c r="DSD15" s="87"/>
      <c r="DSE15" s="87"/>
      <c r="DSF15" s="87"/>
      <c r="DSG15" s="87"/>
      <c r="DSH15" s="87"/>
      <c r="DSI15" s="87"/>
      <c r="DSJ15" s="87"/>
      <c r="DSK15" s="87"/>
      <c r="DSL15" s="87"/>
      <c r="DSM15" s="87"/>
      <c r="DSN15" s="87"/>
      <c r="DSO15" s="87"/>
      <c r="DSP15" s="87"/>
      <c r="DSQ15" s="87"/>
      <c r="DSR15" s="87"/>
      <c r="DSS15" s="87"/>
      <c r="DST15" s="87"/>
      <c r="DSU15" s="87"/>
      <c r="DSV15" s="87"/>
      <c r="DSW15" s="87"/>
      <c r="DSX15" s="87"/>
      <c r="DSY15" s="87"/>
      <c r="DSZ15" s="87"/>
      <c r="DTA15" s="87"/>
      <c r="DTB15" s="87"/>
      <c r="DTC15" s="87"/>
      <c r="DTD15" s="87"/>
      <c r="DTE15" s="87"/>
      <c r="DTF15" s="87"/>
      <c r="DTG15" s="87"/>
      <c r="DTH15" s="87"/>
      <c r="DTI15" s="87"/>
      <c r="DTJ15" s="87"/>
      <c r="DTK15" s="87"/>
      <c r="DTL15" s="87"/>
      <c r="DTM15" s="87"/>
      <c r="DTN15" s="87"/>
      <c r="DTO15" s="87"/>
      <c r="DTP15" s="87"/>
      <c r="DTQ15" s="87"/>
      <c r="DTR15" s="87"/>
      <c r="DTS15" s="87"/>
      <c r="DTT15" s="87"/>
      <c r="DTU15" s="87"/>
      <c r="DTV15" s="87"/>
      <c r="DTW15" s="87"/>
      <c r="DTX15" s="87"/>
      <c r="DTY15" s="87"/>
      <c r="DTZ15" s="87"/>
      <c r="DUA15" s="87"/>
      <c r="DUB15" s="87"/>
      <c r="DUC15" s="87"/>
      <c r="DUD15" s="87"/>
      <c r="DUE15" s="87"/>
      <c r="DUF15" s="87"/>
      <c r="DUG15" s="87"/>
      <c r="DUH15" s="87"/>
      <c r="DUI15" s="87"/>
      <c r="DUJ15" s="87"/>
      <c r="DUK15" s="87"/>
      <c r="DUL15" s="87"/>
      <c r="DUM15" s="87"/>
      <c r="DUN15" s="87"/>
      <c r="DUO15" s="87"/>
      <c r="DUP15" s="87"/>
      <c r="DUQ15" s="87"/>
      <c r="DUR15" s="87"/>
      <c r="DUS15" s="87"/>
      <c r="DUT15" s="87"/>
      <c r="DUU15" s="87"/>
      <c r="DUV15" s="87"/>
      <c r="DUW15" s="87"/>
      <c r="DUX15" s="87"/>
      <c r="DUY15" s="87"/>
      <c r="DUZ15" s="87"/>
      <c r="DVA15" s="87"/>
      <c r="DVB15" s="87"/>
      <c r="DVC15" s="87"/>
      <c r="DVD15" s="87"/>
      <c r="DVE15" s="87"/>
      <c r="DVF15" s="87"/>
      <c r="DVG15" s="87"/>
      <c r="DVH15" s="87"/>
      <c r="DVI15" s="87"/>
      <c r="DVJ15" s="87"/>
      <c r="DVK15" s="87"/>
      <c r="DVL15" s="87"/>
      <c r="DVM15" s="87"/>
      <c r="DVN15" s="87"/>
      <c r="DVO15" s="87"/>
      <c r="DVP15" s="87"/>
      <c r="DVQ15" s="87"/>
      <c r="DVR15" s="87"/>
      <c r="DVS15" s="87"/>
      <c r="DVT15" s="87"/>
      <c r="DVU15" s="87"/>
      <c r="DVV15" s="87"/>
      <c r="DVW15" s="87"/>
      <c r="DVX15" s="87"/>
      <c r="DVY15" s="87"/>
      <c r="DVZ15" s="87"/>
      <c r="DWA15" s="87"/>
      <c r="DWB15" s="87"/>
      <c r="DWC15" s="87"/>
      <c r="DWD15" s="87"/>
      <c r="DWE15" s="87"/>
      <c r="DWF15" s="87"/>
      <c r="DWG15" s="87"/>
      <c r="DWH15" s="87"/>
      <c r="DWI15" s="87"/>
      <c r="DWJ15" s="87"/>
      <c r="DWK15" s="87"/>
      <c r="DWL15" s="87"/>
      <c r="DWM15" s="87"/>
      <c r="DWN15" s="87"/>
      <c r="DWO15" s="87"/>
      <c r="DWP15" s="87"/>
      <c r="DWQ15" s="87"/>
      <c r="DWR15" s="87"/>
      <c r="DWS15" s="87"/>
      <c r="DWT15" s="87"/>
      <c r="DWU15" s="87"/>
      <c r="DWV15" s="87"/>
      <c r="DWW15" s="87"/>
      <c r="DWX15" s="87"/>
      <c r="DWY15" s="87"/>
      <c r="DWZ15" s="87"/>
      <c r="DXA15" s="87"/>
      <c r="DXB15" s="87"/>
      <c r="DXC15" s="87"/>
      <c r="DXD15" s="87"/>
      <c r="DXE15" s="87"/>
      <c r="DXF15" s="87"/>
      <c r="DXG15" s="87"/>
      <c r="DXH15" s="87"/>
      <c r="DXI15" s="87"/>
      <c r="DXJ15" s="87"/>
      <c r="DXK15" s="87"/>
      <c r="DXL15" s="87"/>
      <c r="DXM15" s="87"/>
      <c r="DXN15" s="87"/>
      <c r="DXO15" s="87"/>
      <c r="DXP15" s="87"/>
      <c r="DXQ15" s="87"/>
      <c r="DXR15" s="87"/>
      <c r="DXS15" s="87"/>
      <c r="DXT15" s="87"/>
      <c r="DXU15" s="87"/>
      <c r="DXV15" s="87"/>
      <c r="DXW15" s="87"/>
      <c r="DXX15" s="87"/>
      <c r="DXY15" s="87"/>
      <c r="DXZ15" s="87"/>
      <c r="DYA15" s="87"/>
      <c r="DYB15" s="87"/>
      <c r="DYC15" s="87"/>
      <c r="DYD15" s="87"/>
      <c r="DYE15" s="87"/>
      <c r="DYF15" s="87"/>
      <c r="DYG15" s="87"/>
      <c r="DYH15" s="87"/>
      <c r="DYI15" s="87"/>
      <c r="DYJ15" s="87"/>
      <c r="DYK15" s="87"/>
      <c r="DYL15" s="87"/>
      <c r="DYM15" s="87"/>
      <c r="DYN15" s="87"/>
      <c r="DYO15" s="87"/>
      <c r="DYP15" s="87"/>
      <c r="DYQ15" s="87"/>
      <c r="DYR15" s="87"/>
      <c r="DYS15" s="87"/>
      <c r="DYT15" s="87"/>
      <c r="DYU15" s="87"/>
      <c r="DYV15" s="87"/>
      <c r="DYW15" s="87"/>
      <c r="DYX15" s="87"/>
      <c r="DYY15" s="87"/>
      <c r="DYZ15" s="87"/>
      <c r="DZA15" s="87"/>
      <c r="DZB15" s="87"/>
      <c r="DZC15" s="87"/>
      <c r="DZD15" s="87"/>
      <c r="DZE15" s="87"/>
      <c r="DZF15" s="87"/>
      <c r="DZG15" s="87"/>
      <c r="DZH15" s="87"/>
      <c r="DZI15" s="87"/>
      <c r="DZJ15" s="87"/>
      <c r="DZK15" s="87"/>
      <c r="DZL15" s="87"/>
      <c r="DZM15" s="87"/>
      <c r="DZN15" s="87"/>
      <c r="DZO15" s="87"/>
      <c r="DZP15" s="87"/>
      <c r="DZQ15" s="87"/>
      <c r="DZR15" s="87"/>
      <c r="DZS15" s="87"/>
      <c r="DZT15" s="87"/>
      <c r="DZU15" s="87"/>
      <c r="DZV15" s="87"/>
      <c r="DZW15" s="87"/>
      <c r="DZX15" s="87"/>
      <c r="DZY15" s="87"/>
      <c r="DZZ15" s="87"/>
      <c r="EAA15" s="87"/>
      <c r="EAB15" s="87"/>
      <c r="EAC15" s="87"/>
      <c r="EAD15" s="87"/>
      <c r="EAE15" s="87"/>
      <c r="EAF15" s="87"/>
      <c r="EAG15" s="87"/>
      <c r="EAH15" s="87"/>
      <c r="EAI15" s="87"/>
      <c r="EAJ15" s="87"/>
      <c r="EAK15" s="87"/>
      <c r="EAL15" s="87"/>
      <c r="EAM15" s="87"/>
      <c r="EAN15" s="87"/>
      <c r="EAO15" s="87"/>
      <c r="EAP15" s="87"/>
      <c r="EAQ15" s="87"/>
      <c r="EAR15" s="87"/>
      <c r="EAS15" s="87"/>
      <c r="EAT15" s="87"/>
      <c r="EAU15" s="87"/>
      <c r="EAV15" s="87"/>
      <c r="EAW15" s="87"/>
      <c r="EAX15" s="87"/>
      <c r="EAY15" s="87"/>
      <c r="EAZ15" s="87"/>
      <c r="EBA15" s="87"/>
      <c r="EBB15" s="87"/>
      <c r="EBC15" s="87"/>
      <c r="EBD15" s="87"/>
      <c r="EBE15" s="87"/>
      <c r="EBF15" s="87"/>
      <c r="EBG15" s="87"/>
      <c r="EBH15" s="87"/>
      <c r="EBI15" s="87"/>
      <c r="EBJ15" s="87"/>
      <c r="EBK15" s="87"/>
      <c r="EBL15" s="87"/>
      <c r="EBM15" s="87"/>
      <c r="EBN15" s="87"/>
      <c r="EBO15" s="87"/>
      <c r="EBP15" s="87"/>
      <c r="EBQ15" s="87"/>
      <c r="EBR15" s="87"/>
      <c r="EBS15" s="87"/>
      <c r="EBT15" s="87"/>
      <c r="EBU15" s="87"/>
      <c r="EBV15" s="87"/>
      <c r="EBW15" s="87"/>
      <c r="EBX15" s="87"/>
      <c r="EBY15" s="87"/>
      <c r="EBZ15" s="87"/>
      <c r="ECA15" s="87"/>
      <c r="ECB15" s="87"/>
      <c r="ECC15" s="87"/>
      <c r="ECD15" s="87"/>
      <c r="ECE15" s="87"/>
      <c r="ECF15" s="87"/>
      <c r="ECG15" s="87"/>
      <c r="ECH15" s="87"/>
      <c r="ECI15" s="87"/>
      <c r="ECJ15" s="87"/>
      <c r="ECK15" s="87"/>
      <c r="ECL15" s="87"/>
      <c r="ECM15" s="87"/>
      <c r="ECN15" s="87"/>
      <c r="ECO15" s="87"/>
      <c r="ECP15" s="87"/>
      <c r="ECQ15" s="87"/>
      <c r="ECR15" s="87"/>
      <c r="ECS15" s="87"/>
      <c r="ECT15" s="87"/>
      <c r="ECU15" s="87"/>
      <c r="ECV15" s="87"/>
      <c r="ECW15" s="87"/>
      <c r="ECX15" s="87"/>
      <c r="ECY15" s="87"/>
      <c r="ECZ15" s="87"/>
      <c r="EDA15" s="87"/>
      <c r="EDB15" s="87"/>
      <c r="EDC15" s="87"/>
      <c r="EDD15" s="87"/>
      <c r="EDE15" s="87"/>
      <c r="EDF15" s="87"/>
      <c r="EDG15" s="87"/>
      <c r="EDH15" s="87"/>
      <c r="EDI15" s="87"/>
      <c r="EDJ15" s="87"/>
      <c r="EDK15" s="87"/>
      <c r="EDL15" s="87"/>
      <c r="EDM15" s="87"/>
      <c r="EDN15" s="87"/>
      <c r="EDO15" s="87"/>
      <c r="EDP15" s="87"/>
      <c r="EDQ15" s="87"/>
      <c r="EDR15" s="87"/>
      <c r="EDS15" s="87"/>
      <c r="EDT15" s="87"/>
      <c r="EDU15" s="87"/>
      <c r="EDV15" s="87"/>
      <c r="EDW15" s="87"/>
      <c r="EDX15" s="87"/>
      <c r="EDY15" s="87"/>
      <c r="EDZ15" s="87"/>
      <c r="EEA15" s="87"/>
      <c r="EEB15" s="87"/>
      <c r="EEC15" s="87"/>
      <c r="EED15" s="87"/>
      <c r="EEE15" s="87"/>
      <c r="EEF15" s="87"/>
      <c r="EEG15" s="87"/>
      <c r="EEH15" s="87"/>
      <c r="EEI15" s="87"/>
      <c r="EEJ15" s="87"/>
      <c r="EEK15" s="87"/>
      <c r="EEL15" s="87"/>
      <c r="EEM15" s="87"/>
      <c r="EEN15" s="87"/>
      <c r="EEO15" s="87"/>
      <c r="EEP15" s="87"/>
      <c r="EEQ15" s="87"/>
      <c r="EER15" s="87"/>
      <c r="EES15" s="87"/>
      <c r="EET15" s="87"/>
      <c r="EEU15" s="87"/>
      <c r="EEV15" s="87"/>
      <c r="EEW15" s="87"/>
      <c r="EEX15" s="87"/>
      <c r="EEY15" s="87"/>
      <c r="EEZ15" s="87"/>
      <c r="EFA15" s="87"/>
      <c r="EFB15" s="87"/>
      <c r="EFC15" s="87"/>
      <c r="EFD15" s="87"/>
      <c r="EFE15" s="87"/>
      <c r="EFF15" s="87"/>
      <c r="EFG15" s="87"/>
      <c r="EFH15" s="87"/>
      <c r="EFI15" s="87"/>
      <c r="EFJ15" s="87"/>
      <c r="EFK15" s="87"/>
      <c r="EFL15" s="87"/>
      <c r="EFM15" s="87"/>
      <c r="EFN15" s="87"/>
      <c r="EFO15" s="87"/>
      <c r="EFP15" s="87"/>
      <c r="EFQ15" s="87"/>
      <c r="EFR15" s="87"/>
      <c r="EFS15" s="87"/>
      <c r="EFT15" s="87"/>
      <c r="EFU15" s="87"/>
      <c r="EFV15" s="87"/>
      <c r="EFW15" s="87"/>
      <c r="EFX15" s="87"/>
      <c r="EFY15" s="87"/>
      <c r="EFZ15" s="87"/>
      <c r="EGA15" s="87"/>
      <c r="EGB15" s="87"/>
      <c r="EGC15" s="87"/>
      <c r="EGD15" s="87"/>
      <c r="EGE15" s="87"/>
      <c r="EGF15" s="87"/>
      <c r="EGG15" s="87"/>
      <c r="EGH15" s="87"/>
      <c r="EGI15" s="87"/>
      <c r="EGJ15" s="87"/>
      <c r="EGK15" s="87"/>
      <c r="EGL15" s="87"/>
      <c r="EGM15" s="87"/>
      <c r="EGN15" s="87"/>
      <c r="EGO15" s="87"/>
      <c r="EGP15" s="87"/>
      <c r="EGQ15" s="87"/>
      <c r="EGR15" s="87"/>
      <c r="EGS15" s="87"/>
      <c r="EGT15" s="87"/>
      <c r="EGU15" s="87"/>
      <c r="EGV15" s="87"/>
      <c r="EGW15" s="87"/>
      <c r="EGX15" s="87"/>
      <c r="EGY15" s="87"/>
      <c r="EGZ15" s="87"/>
      <c r="EHA15" s="87"/>
      <c r="EHB15" s="87"/>
      <c r="EHC15" s="87"/>
      <c r="EHD15" s="87"/>
      <c r="EHE15" s="87"/>
      <c r="EHF15" s="87"/>
      <c r="EHG15" s="87"/>
      <c r="EHH15" s="87"/>
      <c r="EHI15" s="87"/>
      <c r="EHJ15" s="87"/>
      <c r="EHK15" s="87"/>
      <c r="EHL15" s="87"/>
      <c r="EHM15" s="87"/>
      <c r="EHN15" s="87"/>
      <c r="EHO15" s="87"/>
      <c r="EHP15" s="87"/>
      <c r="EHQ15" s="87"/>
      <c r="EHR15" s="87"/>
      <c r="EHS15" s="87"/>
      <c r="EHT15" s="87"/>
      <c r="EHU15" s="87"/>
      <c r="EHV15" s="87"/>
      <c r="EHW15" s="87"/>
      <c r="EHX15" s="87"/>
      <c r="EHY15" s="87"/>
      <c r="EHZ15" s="87"/>
      <c r="EIA15" s="87"/>
      <c r="EIB15" s="87"/>
      <c r="EIC15" s="87"/>
      <c r="EID15" s="87"/>
      <c r="EIE15" s="87"/>
      <c r="EIF15" s="87"/>
      <c r="EIG15" s="87"/>
      <c r="EIH15" s="87"/>
      <c r="EII15" s="87"/>
      <c r="EIJ15" s="87"/>
      <c r="EIK15" s="87"/>
      <c r="EIL15" s="87"/>
      <c r="EIM15" s="87"/>
      <c r="EIN15" s="87"/>
      <c r="EIO15" s="87"/>
      <c r="EIP15" s="87"/>
      <c r="EIQ15" s="87"/>
      <c r="EIR15" s="87"/>
      <c r="EIS15" s="87"/>
      <c r="EIT15" s="87"/>
      <c r="EIU15" s="87"/>
      <c r="EIV15" s="87"/>
      <c r="EIW15" s="87"/>
      <c r="EIX15" s="87"/>
      <c r="EIY15" s="87"/>
      <c r="EIZ15" s="87"/>
      <c r="EJA15" s="87"/>
      <c r="EJB15" s="87"/>
      <c r="EJC15" s="87"/>
      <c r="EJD15" s="87"/>
      <c r="EJE15" s="87"/>
      <c r="EJF15" s="87"/>
      <c r="EJG15" s="87"/>
      <c r="EJH15" s="87"/>
      <c r="EJI15" s="87"/>
      <c r="EJJ15" s="87"/>
      <c r="EJK15" s="87"/>
      <c r="EJL15" s="87"/>
      <c r="EJM15" s="87"/>
      <c r="EJN15" s="87"/>
      <c r="EJO15" s="87"/>
      <c r="EJP15" s="87"/>
      <c r="EJQ15" s="87"/>
      <c r="EJR15" s="87"/>
      <c r="EJS15" s="87"/>
      <c r="EJT15" s="87"/>
      <c r="EJU15" s="87"/>
      <c r="EJV15" s="87"/>
      <c r="EJW15" s="87"/>
      <c r="EJX15" s="87"/>
      <c r="EJY15" s="87"/>
      <c r="EJZ15" s="87"/>
      <c r="EKA15" s="87"/>
      <c r="EKB15" s="87"/>
      <c r="EKC15" s="87"/>
      <c r="EKD15" s="87"/>
      <c r="EKE15" s="87"/>
      <c r="EKF15" s="87"/>
      <c r="EKG15" s="87"/>
      <c r="EKH15" s="87"/>
      <c r="EKI15" s="87"/>
      <c r="EKJ15" s="87"/>
      <c r="EKK15" s="87"/>
      <c r="EKL15" s="87"/>
      <c r="EKM15" s="87"/>
      <c r="EKN15" s="87"/>
      <c r="EKO15" s="87"/>
      <c r="EKP15" s="87"/>
      <c r="EKQ15" s="87"/>
      <c r="EKR15" s="87"/>
      <c r="EKS15" s="87"/>
      <c r="EKT15" s="87"/>
      <c r="EKU15" s="87"/>
      <c r="EKV15" s="87"/>
      <c r="EKW15" s="87"/>
      <c r="EKX15" s="87"/>
      <c r="EKY15" s="87"/>
      <c r="EKZ15" s="87"/>
      <c r="ELA15" s="87"/>
      <c r="ELB15" s="87"/>
      <c r="ELC15" s="87"/>
      <c r="ELD15" s="87"/>
      <c r="ELE15" s="87"/>
      <c r="ELF15" s="87"/>
      <c r="ELG15" s="87"/>
      <c r="ELH15" s="87"/>
      <c r="ELI15" s="87"/>
      <c r="ELJ15" s="87"/>
      <c r="ELK15" s="87"/>
      <c r="ELL15" s="87"/>
      <c r="ELM15" s="87"/>
      <c r="ELN15" s="87"/>
      <c r="ELO15" s="87"/>
      <c r="ELP15" s="87"/>
      <c r="ELQ15" s="87"/>
      <c r="ELR15" s="87"/>
      <c r="ELS15" s="87"/>
      <c r="ELT15" s="87"/>
      <c r="ELU15" s="87"/>
      <c r="ELV15" s="87"/>
      <c r="ELW15" s="87"/>
      <c r="ELX15" s="87"/>
      <c r="ELY15" s="87"/>
      <c r="ELZ15" s="87"/>
      <c r="EMA15" s="87"/>
      <c r="EMB15" s="87"/>
      <c r="EMC15" s="87"/>
      <c r="EMD15" s="87"/>
      <c r="EME15" s="87"/>
      <c r="EMF15" s="87"/>
      <c r="EMG15" s="87"/>
      <c r="EMH15" s="87"/>
      <c r="EMI15" s="87"/>
      <c r="EMJ15" s="87"/>
      <c r="EMK15" s="87"/>
      <c r="EML15" s="87"/>
      <c r="EMM15" s="87"/>
      <c r="EMN15" s="87"/>
      <c r="EMO15" s="87"/>
      <c r="EMP15" s="87"/>
      <c r="EMQ15" s="87"/>
      <c r="EMR15" s="87"/>
      <c r="EMS15" s="87"/>
      <c r="EMT15" s="87"/>
      <c r="EMU15" s="87"/>
      <c r="EMV15" s="87"/>
      <c r="EMW15" s="87"/>
      <c r="EMX15" s="87"/>
      <c r="EMY15" s="87"/>
      <c r="EMZ15" s="87"/>
      <c r="ENA15" s="87"/>
      <c r="ENB15" s="87"/>
      <c r="ENC15" s="87"/>
      <c r="END15" s="87"/>
      <c r="ENE15" s="87"/>
      <c r="ENF15" s="87"/>
      <c r="ENG15" s="87"/>
      <c r="ENH15" s="87"/>
      <c r="ENI15" s="87"/>
      <c r="ENJ15" s="87"/>
      <c r="ENK15" s="87"/>
      <c r="ENL15" s="87"/>
      <c r="ENM15" s="87"/>
      <c r="ENN15" s="87"/>
      <c r="ENO15" s="87"/>
      <c r="ENP15" s="87"/>
      <c r="ENQ15" s="87"/>
      <c r="ENR15" s="87"/>
      <c r="ENS15" s="87"/>
      <c r="ENT15" s="87"/>
      <c r="ENU15" s="87"/>
      <c r="ENV15" s="87"/>
      <c r="ENW15" s="87"/>
      <c r="ENX15" s="87"/>
      <c r="ENY15" s="87"/>
      <c r="ENZ15" s="87"/>
      <c r="EOA15" s="87"/>
      <c r="EOB15" s="87"/>
      <c r="EOC15" s="87"/>
      <c r="EOD15" s="87"/>
      <c r="EOE15" s="87"/>
      <c r="EOF15" s="87"/>
      <c r="EOG15" s="87"/>
      <c r="EOH15" s="87"/>
      <c r="EOI15" s="87"/>
      <c r="EOJ15" s="87"/>
      <c r="EOK15" s="87"/>
      <c r="EOL15" s="87"/>
      <c r="EOM15" s="87"/>
      <c r="EON15" s="87"/>
      <c r="EOO15" s="87"/>
      <c r="EOP15" s="87"/>
      <c r="EOQ15" s="87"/>
      <c r="EOR15" s="87"/>
      <c r="EOS15" s="87"/>
      <c r="EOT15" s="87"/>
      <c r="EOU15" s="87"/>
      <c r="EOV15" s="87"/>
      <c r="EOW15" s="87"/>
      <c r="EOX15" s="87"/>
      <c r="EOY15" s="87"/>
      <c r="EOZ15" s="87"/>
      <c r="EPA15" s="87"/>
      <c r="EPB15" s="87"/>
      <c r="EPC15" s="87"/>
      <c r="EPD15" s="87"/>
      <c r="EPE15" s="87"/>
      <c r="EPF15" s="87"/>
      <c r="EPG15" s="87"/>
      <c r="EPH15" s="87"/>
      <c r="EPI15" s="87"/>
      <c r="EPJ15" s="87"/>
      <c r="EPK15" s="87"/>
      <c r="EPL15" s="87"/>
      <c r="EPM15" s="87"/>
      <c r="EPN15" s="87"/>
      <c r="EPO15" s="87"/>
      <c r="EPP15" s="87"/>
      <c r="EPQ15" s="87"/>
      <c r="EPR15" s="87"/>
      <c r="EPS15" s="87"/>
      <c r="EPT15" s="87"/>
      <c r="EPU15" s="87"/>
      <c r="EPV15" s="87"/>
      <c r="EPW15" s="87"/>
      <c r="EPX15" s="87"/>
      <c r="EPY15" s="87"/>
      <c r="EPZ15" s="87"/>
      <c r="EQA15" s="87"/>
      <c r="EQB15" s="87"/>
      <c r="EQC15" s="87"/>
      <c r="EQD15" s="87"/>
      <c r="EQE15" s="87"/>
      <c r="EQF15" s="87"/>
      <c r="EQG15" s="87"/>
      <c r="EQH15" s="87"/>
      <c r="EQI15" s="87"/>
      <c r="EQJ15" s="87"/>
      <c r="EQK15" s="87"/>
      <c r="EQL15" s="87"/>
      <c r="EQM15" s="87"/>
      <c r="EQN15" s="87"/>
      <c r="EQO15" s="87"/>
      <c r="EQP15" s="87"/>
      <c r="EQQ15" s="87"/>
      <c r="EQR15" s="87"/>
      <c r="EQS15" s="87"/>
      <c r="EQT15" s="87"/>
      <c r="EQU15" s="87"/>
      <c r="EQV15" s="87"/>
      <c r="EQW15" s="87"/>
      <c r="EQX15" s="87"/>
      <c r="EQY15" s="87"/>
      <c r="EQZ15" s="87"/>
      <c r="ERA15" s="87"/>
      <c r="ERB15" s="87"/>
      <c r="ERC15" s="87"/>
      <c r="ERD15" s="87"/>
      <c r="ERE15" s="87"/>
      <c r="ERF15" s="87"/>
      <c r="ERG15" s="87"/>
      <c r="ERH15" s="87"/>
      <c r="ERI15" s="87"/>
      <c r="ERJ15" s="87"/>
      <c r="ERK15" s="87"/>
      <c r="ERL15" s="87"/>
      <c r="ERM15" s="87"/>
      <c r="ERN15" s="87"/>
      <c r="ERO15" s="87"/>
      <c r="ERP15" s="87"/>
      <c r="ERQ15" s="87"/>
      <c r="ERR15" s="87"/>
      <c r="ERS15" s="87"/>
      <c r="ERT15" s="87"/>
      <c r="ERU15" s="87"/>
      <c r="ERV15" s="87"/>
      <c r="ERW15" s="87"/>
      <c r="ERX15" s="87"/>
      <c r="ERY15" s="87"/>
      <c r="ERZ15" s="87"/>
      <c r="ESA15" s="87"/>
      <c r="ESB15" s="87"/>
      <c r="ESC15" s="87"/>
      <c r="ESD15" s="87"/>
      <c r="ESE15" s="87"/>
      <c r="ESF15" s="87"/>
      <c r="ESG15" s="87"/>
      <c r="ESH15" s="87"/>
      <c r="ESI15" s="87"/>
      <c r="ESJ15" s="87"/>
      <c r="ESK15" s="87"/>
      <c r="ESL15" s="87"/>
      <c r="ESM15" s="87"/>
      <c r="ESN15" s="87"/>
      <c r="ESO15" s="87"/>
      <c r="ESP15" s="87"/>
      <c r="ESQ15" s="87"/>
      <c r="ESR15" s="87"/>
      <c r="ESS15" s="87"/>
      <c r="EST15" s="87"/>
      <c r="ESU15" s="87"/>
      <c r="ESV15" s="87"/>
      <c r="ESW15" s="87"/>
      <c r="ESX15" s="87"/>
      <c r="ESY15" s="87"/>
      <c r="ESZ15" s="87"/>
      <c r="ETA15" s="87"/>
      <c r="ETB15" s="87"/>
      <c r="ETC15" s="87"/>
      <c r="ETD15" s="87"/>
      <c r="ETE15" s="87"/>
      <c r="ETF15" s="87"/>
      <c r="ETG15" s="87"/>
      <c r="ETH15" s="87"/>
      <c r="ETI15" s="87"/>
      <c r="ETJ15" s="87"/>
      <c r="ETK15" s="87"/>
      <c r="ETL15" s="87"/>
      <c r="ETM15" s="87"/>
      <c r="ETN15" s="87"/>
      <c r="ETO15" s="87"/>
      <c r="ETP15" s="87"/>
      <c r="ETQ15" s="87"/>
      <c r="ETR15" s="87"/>
      <c r="ETS15" s="87"/>
      <c r="ETT15" s="87"/>
      <c r="ETU15" s="87"/>
      <c r="ETV15" s="87"/>
      <c r="ETW15" s="87"/>
      <c r="ETX15" s="87"/>
      <c r="ETY15" s="87"/>
      <c r="ETZ15" s="87"/>
      <c r="EUA15" s="87"/>
      <c r="EUB15" s="87"/>
      <c r="EUC15" s="87"/>
      <c r="EUD15" s="87"/>
      <c r="EUE15" s="87"/>
      <c r="EUF15" s="87"/>
      <c r="EUG15" s="87"/>
      <c r="EUH15" s="87"/>
      <c r="EUI15" s="87"/>
      <c r="EUJ15" s="87"/>
      <c r="EUK15" s="87"/>
      <c r="EUL15" s="87"/>
      <c r="EUM15" s="87"/>
      <c r="EUN15" s="87"/>
      <c r="EUO15" s="87"/>
      <c r="EUP15" s="87"/>
      <c r="EUQ15" s="87"/>
      <c r="EUR15" s="87"/>
      <c r="EUS15" s="87"/>
      <c r="EUT15" s="87"/>
      <c r="EUU15" s="87"/>
      <c r="EUV15" s="87"/>
      <c r="EUW15" s="87"/>
      <c r="EUX15" s="87"/>
      <c r="EUY15" s="87"/>
      <c r="EUZ15" s="87"/>
      <c r="EVA15" s="87"/>
      <c r="EVB15" s="87"/>
      <c r="EVC15" s="87"/>
      <c r="EVD15" s="87"/>
      <c r="EVE15" s="87"/>
      <c r="EVF15" s="87"/>
      <c r="EVG15" s="87"/>
      <c r="EVH15" s="87"/>
      <c r="EVI15" s="87"/>
      <c r="EVJ15" s="87"/>
      <c r="EVK15" s="87"/>
      <c r="EVL15" s="87"/>
      <c r="EVM15" s="87"/>
      <c r="EVN15" s="87"/>
      <c r="EVO15" s="87"/>
      <c r="EVP15" s="87"/>
      <c r="EVQ15" s="87"/>
      <c r="EVR15" s="87"/>
      <c r="EVS15" s="87"/>
      <c r="EVT15" s="87"/>
      <c r="EVU15" s="87"/>
      <c r="EVV15" s="87"/>
      <c r="EVW15" s="87"/>
      <c r="EVX15" s="87"/>
      <c r="EVY15" s="87"/>
      <c r="EVZ15" s="87"/>
      <c r="EWA15" s="87"/>
      <c r="EWB15" s="87"/>
      <c r="EWC15" s="87"/>
      <c r="EWD15" s="87"/>
      <c r="EWE15" s="87"/>
      <c r="EWF15" s="87"/>
      <c r="EWG15" s="87"/>
      <c r="EWH15" s="87"/>
      <c r="EWI15" s="87"/>
      <c r="EWJ15" s="87"/>
      <c r="EWK15" s="87"/>
      <c r="EWL15" s="87"/>
      <c r="EWM15" s="87"/>
      <c r="EWN15" s="87"/>
      <c r="EWO15" s="87"/>
      <c r="EWP15" s="87"/>
      <c r="EWQ15" s="87"/>
      <c r="EWR15" s="87"/>
      <c r="EWS15" s="87"/>
      <c r="EWT15" s="87"/>
      <c r="EWU15" s="87"/>
      <c r="EWV15" s="87"/>
      <c r="EWW15" s="87"/>
      <c r="EWX15" s="87"/>
      <c r="EWY15" s="87"/>
      <c r="EWZ15" s="87"/>
      <c r="EXA15" s="87"/>
      <c r="EXB15" s="87"/>
      <c r="EXC15" s="87"/>
      <c r="EXD15" s="87"/>
      <c r="EXE15" s="87"/>
      <c r="EXF15" s="87"/>
      <c r="EXG15" s="87"/>
      <c r="EXH15" s="87"/>
      <c r="EXI15" s="87"/>
      <c r="EXJ15" s="87"/>
      <c r="EXK15" s="87"/>
      <c r="EXL15" s="87"/>
      <c r="EXM15" s="87"/>
      <c r="EXN15" s="87"/>
      <c r="EXO15" s="87"/>
      <c r="EXP15" s="87"/>
      <c r="EXQ15" s="87"/>
      <c r="EXR15" s="87"/>
      <c r="EXS15" s="87"/>
      <c r="EXT15" s="87"/>
      <c r="EXU15" s="87"/>
      <c r="EXV15" s="87"/>
      <c r="EXW15" s="87"/>
      <c r="EXX15" s="87"/>
      <c r="EXY15" s="87"/>
      <c r="EXZ15" s="87"/>
      <c r="EYA15" s="87"/>
      <c r="EYB15" s="87"/>
      <c r="EYC15" s="87"/>
      <c r="EYD15" s="87"/>
      <c r="EYE15" s="87"/>
      <c r="EYF15" s="87"/>
      <c r="EYG15" s="87"/>
      <c r="EYH15" s="87"/>
      <c r="EYI15" s="87"/>
      <c r="EYJ15" s="87"/>
      <c r="EYK15" s="87"/>
      <c r="EYL15" s="87"/>
      <c r="EYM15" s="87"/>
      <c r="EYN15" s="87"/>
      <c r="EYO15" s="87"/>
      <c r="EYP15" s="87"/>
      <c r="EYQ15" s="87"/>
      <c r="EYR15" s="87"/>
      <c r="EYS15" s="87"/>
      <c r="EYT15" s="87"/>
      <c r="EYU15" s="87"/>
      <c r="EYV15" s="87"/>
      <c r="EYW15" s="87"/>
      <c r="EYX15" s="87"/>
      <c r="EYY15" s="87"/>
      <c r="EYZ15" s="87"/>
      <c r="EZA15" s="87"/>
      <c r="EZB15" s="87"/>
      <c r="EZC15" s="87"/>
      <c r="EZD15" s="87"/>
      <c r="EZE15" s="87"/>
      <c r="EZF15" s="87"/>
      <c r="EZG15" s="87"/>
      <c r="EZH15" s="87"/>
      <c r="EZI15" s="87"/>
      <c r="EZJ15" s="87"/>
      <c r="EZK15" s="87"/>
      <c r="EZL15" s="87"/>
      <c r="EZM15" s="87"/>
      <c r="EZN15" s="87"/>
      <c r="EZO15" s="87"/>
      <c r="EZP15" s="87"/>
      <c r="EZQ15" s="87"/>
      <c r="EZR15" s="87"/>
      <c r="EZS15" s="87"/>
      <c r="EZT15" s="87"/>
      <c r="EZU15" s="87"/>
      <c r="EZV15" s="87"/>
      <c r="EZW15" s="87"/>
      <c r="EZX15" s="87"/>
      <c r="EZY15" s="87"/>
      <c r="EZZ15" s="87"/>
      <c r="FAA15" s="87"/>
      <c r="FAB15" s="87"/>
      <c r="FAC15" s="87"/>
      <c r="FAD15" s="87"/>
      <c r="FAE15" s="87"/>
      <c r="FAF15" s="87"/>
      <c r="FAG15" s="87"/>
      <c r="FAH15" s="87"/>
      <c r="FAI15" s="87"/>
      <c r="FAJ15" s="87"/>
      <c r="FAK15" s="87"/>
      <c r="FAL15" s="87"/>
      <c r="FAM15" s="87"/>
      <c r="FAN15" s="87"/>
      <c r="FAO15" s="87"/>
      <c r="FAP15" s="87"/>
      <c r="FAQ15" s="87"/>
      <c r="FAR15" s="87"/>
      <c r="FAS15" s="87"/>
      <c r="FAT15" s="87"/>
      <c r="FAU15" s="87"/>
      <c r="FAV15" s="87"/>
      <c r="FAW15" s="87"/>
      <c r="FAX15" s="87"/>
      <c r="FAY15" s="87"/>
      <c r="FAZ15" s="87"/>
      <c r="FBA15" s="87"/>
      <c r="FBB15" s="87"/>
      <c r="FBC15" s="87"/>
      <c r="FBD15" s="87"/>
      <c r="FBE15" s="87"/>
      <c r="FBF15" s="87"/>
      <c r="FBG15" s="87"/>
      <c r="FBH15" s="87"/>
      <c r="FBI15" s="87"/>
      <c r="FBJ15" s="87"/>
      <c r="FBK15" s="87"/>
      <c r="FBL15" s="87"/>
      <c r="FBM15" s="87"/>
      <c r="FBN15" s="87"/>
      <c r="FBO15" s="87"/>
      <c r="FBP15" s="87"/>
      <c r="FBQ15" s="87"/>
      <c r="FBR15" s="87"/>
      <c r="FBS15" s="87"/>
      <c r="FBT15" s="87"/>
      <c r="FBU15" s="87"/>
      <c r="FBV15" s="87"/>
      <c r="FBW15" s="87"/>
      <c r="FBX15" s="87"/>
      <c r="FBY15" s="87"/>
      <c r="FBZ15" s="87"/>
      <c r="FCA15" s="87"/>
      <c r="FCB15" s="87"/>
      <c r="FCC15" s="87"/>
      <c r="FCD15" s="87"/>
      <c r="FCE15" s="87"/>
      <c r="FCF15" s="87"/>
      <c r="FCG15" s="87"/>
      <c r="FCH15" s="87"/>
      <c r="FCI15" s="87"/>
      <c r="FCJ15" s="87"/>
      <c r="FCK15" s="87"/>
      <c r="FCL15" s="87"/>
      <c r="FCM15" s="87"/>
      <c r="FCN15" s="87"/>
      <c r="FCO15" s="87"/>
      <c r="FCP15" s="87"/>
      <c r="FCQ15" s="87"/>
      <c r="FCR15" s="87"/>
      <c r="FCS15" s="87"/>
      <c r="FCT15" s="87"/>
      <c r="FCU15" s="87"/>
      <c r="FCV15" s="87"/>
      <c r="FCW15" s="87"/>
      <c r="FCX15" s="87"/>
      <c r="FCY15" s="87"/>
      <c r="FCZ15" s="87"/>
      <c r="FDA15" s="87"/>
      <c r="FDB15" s="87"/>
      <c r="FDC15" s="87"/>
      <c r="FDD15" s="87"/>
      <c r="FDE15" s="87"/>
      <c r="FDF15" s="87"/>
      <c r="FDG15" s="87"/>
      <c r="FDH15" s="87"/>
      <c r="FDI15" s="87"/>
      <c r="FDJ15" s="87"/>
      <c r="FDK15" s="87"/>
      <c r="FDL15" s="87"/>
      <c r="FDM15" s="87"/>
      <c r="FDN15" s="87"/>
      <c r="FDO15" s="87"/>
      <c r="FDP15" s="87"/>
      <c r="FDQ15" s="87"/>
      <c r="FDR15" s="87"/>
      <c r="FDS15" s="87"/>
      <c r="FDT15" s="87"/>
      <c r="FDU15" s="87"/>
      <c r="FDV15" s="87"/>
      <c r="FDW15" s="87"/>
      <c r="FDX15" s="87"/>
      <c r="FDY15" s="87"/>
      <c r="FDZ15" s="87"/>
      <c r="FEA15" s="87"/>
      <c r="FEB15" s="87"/>
      <c r="FEC15" s="87"/>
      <c r="FED15" s="87"/>
      <c r="FEE15" s="87"/>
      <c r="FEF15" s="87"/>
      <c r="FEG15" s="87"/>
      <c r="FEH15" s="87"/>
      <c r="FEI15" s="87"/>
      <c r="FEJ15" s="87"/>
      <c r="FEK15" s="87"/>
      <c r="FEL15" s="87"/>
      <c r="FEM15" s="87"/>
      <c r="FEN15" s="87"/>
      <c r="FEO15" s="87"/>
      <c r="FEP15" s="87"/>
      <c r="FEQ15" s="87"/>
      <c r="FER15" s="87"/>
      <c r="FES15" s="87"/>
      <c r="FET15" s="87"/>
      <c r="FEU15" s="87"/>
      <c r="FEV15" s="87"/>
      <c r="FEW15" s="87"/>
      <c r="FEX15" s="87"/>
      <c r="FEY15" s="87"/>
      <c r="FEZ15" s="87"/>
      <c r="FFA15" s="87"/>
      <c r="FFB15" s="87"/>
      <c r="FFC15" s="87"/>
      <c r="FFD15" s="87"/>
      <c r="FFE15" s="87"/>
      <c r="FFF15" s="87"/>
      <c r="FFG15" s="87"/>
      <c r="FFH15" s="87"/>
      <c r="FFI15" s="87"/>
      <c r="FFJ15" s="87"/>
      <c r="FFK15" s="87"/>
      <c r="FFL15" s="87"/>
      <c r="FFM15" s="87"/>
      <c r="FFN15" s="87"/>
      <c r="FFO15" s="87"/>
      <c r="FFP15" s="87"/>
      <c r="FFQ15" s="87"/>
      <c r="FFR15" s="87"/>
      <c r="FFS15" s="87"/>
      <c r="FFT15" s="87"/>
      <c r="FFU15" s="87"/>
      <c r="FFV15" s="87"/>
      <c r="FFW15" s="87"/>
      <c r="FFX15" s="87"/>
      <c r="FFY15" s="87"/>
      <c r="FFZ15" s="87"/>
      <c r="FGA15" s="87"/>
      <c r="FGB15" s="87"/>
      <c r="FGC15" s="87"/>
      <c r="FGD15" s="87"/>
      <c r="FGE15" s="87"/>
      <c r="FGF15" s="87"/>
      <c r="FGG15" s="87"/>
      <c r="FGH15" s="87"/>
      <c r="FGI15" s="87"/>
      <c r="FGJ15" s="87"/>
      <c r="FGK15" s="87"/>
      <c r="FGL15" s="87"/>
      <c r="FGM15" s="87"/>
      <c r="FGN15" s="87"/>
      <c r="FGO15" s="87"/>
      <c r="FGP15" s="87"/>
      <c r="FGQ15" s="87"/>
      <c r="FGR15" s="87"/>
      <c r="FGS15" s="87"/>
      <c r="FGT15" s="87"/>
      <c r="FGU15" s="87"/>
      <c r="FGV15" s="87"/>
      <c r="FGW15" s="87"/>
      <c r="FGX15" s="87"/>
      <c r="FGY15" s="87"/>
      <c r="FGZ15" s="87"/>
      <c r="FHA15" s="87"/>
      <c r="FHB15" s="87"/>
      <c r="FHC15" s="87"/>
      <c r="FHD15" s="87"/>
      <c r="FHE15" s="87"/>
      <c r="FHF15" s="87"/>
      <c r="FHG15" s="87"/>
      <c r="FHH15" s="87"/>
      <c r="FHI15" s="87"/>
      <c r="FHJ15" s="87"/>
      <c r="FHK15" s="87"/>
      <c r="FHL15" s="87"/>
      <c r="FHM15" s="87"/>
      <c r="FHN15" s="87"/>
      <c r="FHO15" s="87"/>
      <c r="FHP15" s="87"/>
      <c r="FHQ15" s="87"/>
      <c r="FHR15" s="87"/>
      <c r="FHS15" s="87"/>
      <c r="FHT15" s="87"/>
      <c r="FHU15" s="87"/>
      <c r="FHV15" s="87"/>
      <c r="FHW15" s="87"/>
      <c r="FHX15" s="87"/>
      <c r="FHY15" s="87"/>
      <c r="FHZ15" s="87"/>
      <c r="FIA15" s="87"/>
      <c r="FIB15" s="87"/>
      <c r="FIC15" s="87"/>
      <c r="FID15" s="87"/>
      <c r="FIE15" s="87"/>
      <c r="FIF15" s="87"/>
      <c r="FIG15" s="87"/>
      <c r="FIH15" s="87"/>
      <c r="FII15" s="87"/>
      <c r="FIJ15" s="87"/>
      <c r="FIK15" s="87"/>
      <c r="FIL15" s="87"/>
      <c r="FIM15" s="87"/>
      <c r="FIN15" s="87"/>
      <c r="FIO15" s="87"/>
      <c r="FIP15" s="87"/>
      <c r="FIQ15" s="87"/>
      <c r="FIR15" s="87"/>
      <c r="FIS15" s="87"/>
      <c r="FIT15" s="87"/>
      <c r="FIU15" s="87"/>
      <c r="FIV15" s="87"/>
      <c r="FIW15" s="87"/>
      <c r="FIX15" s="87"/>
      <c r="FIY15" s="87"/>
      <c r="FIZ15" s="87"/>
      <c r="FJA15" s="87"/>
      <c r="FJB15" s="87"/>
      <c r="FJC15" s="87"/>
      <c r="FJD15" s="87"/>
      <c r="FJE15" s="87"/>
      <c r="FJF15" s="87"/>
      <c r="FJG15" s="87"/>
      <c r="FJH15" s="87"/>
      <c r="FJI15" s="87"/>
      <c r="FJJ15" s="87"/>
      <c r="FJK15" s="87"/>
      <c r="FJL15" s="87"/>
      <c r="FJM15" s="87"/>
      <c r="FJN15" s="87"/>
      <c r="FJO15" s="87"/>
      <c r="FJP15" s="87"/>
      <c r="FJQ15" s="87"/>
      <c r="FJR15" s="87"/>
      <c r="FJS15" s="87"/>
      <c r="FJT15" s="87"/>
      <c r="FJU15" s="87"/>
      <c r="FJV15" s="87"/>
      <c r="FJW15" s="87"/>
      <c r="FJX15" s="87"/>
      <c r="FJY15" s="87"/>
      <c r="FJZ15" s="87"/>
      <c r="FKA15" s="87"/>
      <c r="FKB15" s="87"/>
      <c r="FKC15" s="87"/>
      <c r="FKD15" s="87"/>
      <c r="FKE15" s="87"/>
      <c r="FKF15" s="87"/>
      <c r="FKG15" s="87"/>
      <c r="FKH15" s="87"/>
      <c r="FKI15" s="87"/>
      <c r="FKJ15" s="87"/>
      <c r="FKK15" s="87"/>
      <c r="FKL15" s="87"/>
      <c r="FKM15" s="87"/>
      <c r="FKN15" s="87"/>
      <c r="FKO15" s="87"/>
      <c r="FKP15" s="87"/>
      <c r="FKQ15" s="87"/>
      <c r="FKR15" s="87"/>
      <c r="FKS15" s="87"/>
      <c r="FKT15" s="87"/>
      <c r="FKU15" s="87"/>
      <c r="FKV15" s="87"/>
      <c r="FKW15" s="87"/>
      <c r="FKX15" s="87"/>
      <c r="FKY15" s="87"/>
      <c r="FKZ15" s="87"/>
      <c r="FLA15" s="87"/>
      <c r="FLB15" s="87"/>
      <c r="FLC15" s="87"/>
      <c r="FLD15" s="87"/>
      <c r="FLE15" s="87"/>
      <c r="FLF15" s="87"/>
      <c r="FLG15" s="87"/>
      <c r="FLH15" s="87"/>
      <c r="FLI15" s="87"/>
      <c r="FLJ15" s="87"/>
      <c r="FLK15" s="87"/>
      <c r="FLL15" s="87"/>
      <c r="FLM15" s="87"/>
      <c r="FLN15" s="87"/>
      <c r="FLO15" s="87"/>
      <c r="FLP15" s="87"/>
      <c r="FLQ15" s="87"/>
      <c r="FLR15" s="87"/>
      <c r="FLS15" s="87"/>
      <c r="FLT15" s="87"/>
      <c r="FLU15" s="87"/>
      <c r="FLV15" s="87"/>
      <c r="FLW15" s="87"/>
      <c r="FLX15" s="87"/>
      <c r="FLY15" s="87"/>
      <c r="FLZ15" s="87"/>
      <c r="FMA15" s="87"/>
      <c r="FMB15" s="87"/>
      <c r="FMC15" s="87"/>
      <c r="FMD15" s="87"/>
      <c r="FME15" s="87"/>
      <c r="FMF15" s="87"/>
      <c r="FMG15" s="87"/>
      <c r="FMH15" s="87"/>
      <c r="FMI15" s="87"/>
      <c r="FMJ15" s="87"/>
      <c r="FMK15" s="87"/>
      <c r="FML15" s="87"/>
      <c r="FMM15" s="87"/>
      <c r="FMN15" s="87"/>
      <c r="FMO15" s="87"/>
      <c r="FMP15" s="87"/>
      <c r="FMQ15" s="87"/>
      <c r="FMR15" s="87"/>
      <c r="FMS15" s="87"/>
      <c r="FMT15" s="87"/>
      <c r="FMU15" s="87"/>
      <c r="FMV15" s="87"/>
      <c r="FMW15" s="87"/>
      <c r="FMX15" s="87"/>
      <c r="FMY15" s="87"/>
      <c r="FMZ15" s="87"/>
      <c r="FNA15" s="87"/>
      <c r="FNB15" s="87"/>
      <c r="FNC15" s="87"/>
      <c r="FND15" s="87"/>
      <c r="FNE15" s="87"/>
      <c r="FNF15" s="87"/>
      <c r="FNG15" s="87"/>
      <c r="FNH15" s="87"/>
      <c r="FNI15" s="87"/>
      <c r="FNJ15" s="87"/>
      <c r="FNK15" s="87"/>
      <c r="FNL15" s="87"/>
      <c r="FNM15" s="87"/>
      <c r="FNN15" s="87"/>
      <c r="FNO15" s="87"/>
      <c r="FNP15" s="87"/>
      <c r="FNQ15" s="87"/>
      <c r="FNR15" s="87"/>
      <c r="FNS15" s="87"/>
      <c r="FNT15" s="87"/>
      <c r="FNU15" s="87"/>
      <c r="FNV15" s="87"/>
      <c r="FNW15" s="87"/>
      <c r="FNX15" s="87"/>
      <c r="FNY15" s="87"/>
      <c r="FNZ15" s="87"/>
      <c r="FOA15" s="87"/>
      <c r="FOB15" s="87"/>
      <c r="FOC15" s="87"/>
      <c r="FOD15" s="87"/>
      <c r="FOE15" s="87"/>
      <c r="FOF15" s="87"/>
      <c r="FOG15" s="87"/>
      <c r="FOH15" s="87"/>
      <c r="FOI15" s="87"/>
      <c r="FOJ15" s="87"/>
      <c r="FOK15" s="87"/>
      <c r="FOL15" s="87"/>
      <c r="FOM15" s="87"/>
      <c r="FON15" s="87"/>
      <c r="FOO15" s="87"/>
      <c r="FOP15" s="87"/>
      <c r="FOQ15" s="87"/>
      <c r="FOR15" s="87"/>
      <c r="FOS15" s="87"/>
      <c r="FOT15" s="87"/>
      <c r="FOU15" s="87"/>
      <c r="FOV15" s="87"/>
      <c r="FOW15" s="87"/>
      <c r="FOX15" s="87"/>
      <c r="FOY15" s="87"/>
      <c r="FOZ15" s="87"/>
      <c r="FPA15" s="87"/>
      <c r="FPB15" s="87"/>
      <c r="FPC15" s="87"/>
      <c r="FPD15" s="87"/>
      <c r="FPE15" s="87"/>
      <c r="FPF15" s="87"/>
      <c r="FPG15" s="87"/>
      <c r="FPH15" s="87"/>
      <c r="FPI15" s="87"/>
      <c r="FPJ15" s="87"/>
      <c r="FPK15" s="87"/>
      <c r="FPL15" s="87"/>
      <c r="FPM15" s="87"/>
      <c r="FPN15" s="87"/>
      <c r="FPO15" s="87"/>
      <c r="FPP15" s="87"/>
      <c r="FPQ15" s="87"/>
      <c r="FPR15" s="87"/>
      <c r="FPS15" s="87"/>
      <c r="FPT15" s="87"/>
      <c r="FPU15" s="87"/>
      <c r="FPV15" s="87"/>
      <c r="FPW15" s="87"/>
      <c r="FPX15" s="87"/>
      <c r="FPY15" s="87"/>
      <c r="FPZ15" s="87"/>
      <c r="FQA15" s="87"/>
      <c r="FQB15" s="87"/>
      <c r="FQC15" s="87"/>
      <c r="FQD15" s="87"/>
      <c r="FQE15" s="87"/>
      <c r="FQF15" s="87"/>
      <c r="FQG15" s="87"/>
      <c r="FQH15" s="87"/>
      <c r="FQI15" s="87"/>
      <c r="FQJ15" s="87"/>
      <c r="FQK15" s="87"/>
      <c r="FQL15" s="87"/>
      <c r="FQM15" s="87"/>
      <c r="FQN15" s="87"/>
      <c r="FQO15" s="87"/>
      <c r="FQP15" s="87"/>
      <c r="FQQ15" s="87"/>
      <c r="FQR15" s="87"/>
      <c r="FQS15" s="87"/>
      <c r="FQT15" s="87"/>
      <c r="FQU15" s="87"/>
      <c r="FQV15" s="87"/>
      <c r="FQW15" s="87"/>
      <c r="FQX15" s="87"/>
      <c r="FQY15" s="87"/>
      <c r="FQZ15" s="87"/>
      <c r="FRA15" s="87"/>
      <c r="FRB15" s="87"/>
      <c r="FRC15" s="87"/>
      <c r="FRD15" s="87"/>
      <c r="FRE15" s="87"/>
      <c r="FRF15" s="87"/>
      <c r="FRG15" s="87"/>
      <c r="FRH15" s="87"/>
      <c r="FRI15" s="87"/>
      <c r="FRJ15" s="87"/>
      <c r="FRK15" s="87"/>
      <c r="FRL15" s="87"/>
      <c r="FRM15" s="87"/>
      <c r="FRN15" s="87"/>
      <c r="FRO15" s="87"/>
      <c r="FRP15" s="87"/>
      <c r="FRQ15" s="87"/>
      <c r="FRR15" s="87"/>
      <c r="FRS15" s="87"/>
      <c r="FRT15" s="87"/>
      <c r="FRU15" s="87"/>
      <c r="FRV15" s="87"/>
      <c r="FRW15" s="87"/>
      <c r="FRX15" s="87"/>
      <c r="FRY15" s="87"/>
      <c r="FRZ15" s="87"/>
      <c r="FSA15" s="87"/>
      <c r="FSB15" s="87"/>
      <c r="FSC15" s="87"/>
      <c r="FSD15" s="87"/>
      <c r="FSE15" s="87"/>
      <c r="FSF15" s="87"/>
      <c r="FSG15" s="87"/>
      <c r="FSH15" s="87"/>
      <c r="FSI15" s="87"/>
      <c r="FSJ15" s="87"/>
      <c r="FSK15" s="87"/>
      <c r="FSL15" s="87"/>
      <c r="FSM15" s="87"/>
      <c r="FSN15" s="87"/>
      <c r="FSO15" s="87"/>
      <c r="FSP15" s="87"/>
      <c r="FSQ15" s="87"/>
      <c r="FSR15" s="87"/>
      <c r="FSS15" s="87"/>
      <c r="FST15" s="87"/>
      <c r="FSU15" s="87"/>
      <c r="FSV15" s="87"/>
      <c r="FSW15" s="87"/>
      <c r="FSX15" s="87"/>
      <c r="FSY15" s="87"/>
      <c r="FSZ15" s="87"/>
      <c r="FTA15" s="87"/>
      <c r="FTB15" s="87"/>
      <c r="FTC15" s="87"/>
      <c r="FTD15" s="87"/>
      <c r="FTE15" s="87"/>
      <c r="FTF15" s="87"/>
      <c r="FTG15" s="87"/>
      <c r="FTH15" s="87"/>
      <c r="FTI15" s="87"/>
      <c r="FTJ15" s="87"/>
      <c r="FTK15" s="87"/>
      <c r="FTL15" s="87"/>
      <c r="FTM15" s="87"/>
      <c r="FTN15" s="87"/>
      <c r="FTO15" s="87"/>
      <c r="FTP15" s="87"/>
      <c r="FTQ15" s="87"/>
      <c r="FTR15" s="87"/>
      <c r="FTS15" s="87"/>
      <c r="FTT15" s="87"/>
      <c r="FTU15" s="87"/>
      <c r="FTV15" s="87"/>
      <c r="FTW15" s="87"/>
      <c r="FTX15" s="87"/>
      <c r="FTY15" s="87"/>
      <c r="FTZ15" s="87"/>
      <c r="FUA15" s="87"/>
      <c r="FUB15" s="87"/>
      <c r="FUC15" s="87"/>
      <c r="FUD15" s="87"/>
      <c r="FUE15" s="87"/>
      <c r="FUF15" s="87"/>
      <c r="FUG15" s="87"/>
      <c r="FUH15" s="87"/>
      <c r="FUI15" s="87"/>
      <c r="FUJ15" s="87"/>
      <c r="FUK15" s="87"/>
      <c r="FUL15" s="87"/>
      <c r="FUM15" s="87"/>
      <c r="FUN15" s="87"/>
      <c r="FUO15" s="87"/>
      <c r="FUP15" s="87"/>
      <c r="FUQ15" s="87"/>
      <c r="FUR15" s="87"/>
      <c r="FUS15" s="87"/>
      <c r="FUT15" s="87"/>
      <c r="FUU15" s="87"/>
      <c r="FUV15" s="87"/>
      <c r="FUW15" s="87"/>
      <c r="FUX15" s="87"/>
      <c r="FUY15" s="87"/>
      <c r="FUZ15" s="87"/>
      <c r="FVA15" s="87"/>
      <c r="FVB15" s="87"/>
      <c r="FVC15" s="87"/>
      <c r="FVD15" s="87"/>
      <c r="FVE15" s="87"/>
      <c r="FVF15" s="87"/>
      <c r="FVG15" s="87"/>
      <c r="FVH15" s="87"/>
      <c r="FVI15" s="87"/>
      <c r="FVJ15" s="87"/>
      <c r="FVK15" s="87"/>
      <c r="FVL15" s="87"/>
      <c r="FVM15" s="87"/>
      <c r="FVN15" s="87"/>
      <c r="FVO15" s="87"/>
      <c r="FVP15" s="87"/>
      <c r="FVQ15" s="87"/>
      <c r="FVR15" s="87"/>
      <c r="FVS15" s="87"/>
      <c r="FVT15" s="87"/>
      <c r="FVU15" s="87"/>
      <c r="FVV15" s="87"/>
      <c r="FVW15" s="87"/>
      <c r="FVX15" s="87"/>
      <c r="FVY15" s="87"/>
      <c r="FVZ15" s="87"/>
      <c r="FWA15" s="87"/>
      <c r="FWB15" s="87"/>
      <c r="FWC15" s="87"/>
      <c r="FWD15" s="87"/>
      <c r="FWE15" s="87"/>
      <c r="FWF15" s="87"/>
      <c r="FWG15" s="87"/>
      <c r="FWH15" s="87"/>
      <c r="FWI15" s="87"/>
      <c r="FWJ15" s="87"/>
      <c r="FWK15" s="87"/>
      <c r="FWL15" s="87"/>
      <c r="FWM15" s="87"/>
      <c r="FWN15" s="87"/>
      <c r="FWO15" s="87"/>
      <c r="FWP15" s="87"/>
      <c r="FWQ15" s="87"/>
      <c r="FWR15" s="87"/>
      <c r="FWS15" s="87"/>
      <c r="FWT15" s="87"/>
      <c r="FWU15" s="87"/>
      <c r="FWV15" s="87"/>
      <c r="FWW15" s="87"/>
      <c r="FWX15" s="87"/>
      <c r="FWY15" s="87"/>
      <c r="FWZ15" s="87"/>
      <c r="FXA15" s="87"/>
      <c r="FXB15" s="87"/>
      <c r="FXC15" s="87"/>
      <c r="FXD15" s="87"/>
      <c r="FXE15" s="87"/>
      <c r="FXF15" s="87"/>
      <c r="FXG15" s="87"/>
      <c r="FXH15" s="87"/>
      <c r="FXI15" s="87"/>
      <c r="FXJ15" s="87"/>
      <c r="FXK15" s="87"/>
      <c r="FXL15" s="87"/>
      <c r="FXM15" s="87"/>
      <c r="FXN15" s="87"/>
      <c r="FXO15" s="87"/>
      <c r="FXP15" s="87"/>
      <c r="FXQ15" s="87"/>
      <c r="FXR15" s="87"/>
      <c r="FXS15" s="87"/>
      <c r="FXT15" s="87"/>
      <c r="FXU15" s="87"/>
      <c r="FXV15" s="87"/>
      <c r="FXW15" s="87"/>
      <c r="FXX15" s="87"/>
      <c r="FXY15" s="87"/>
      <c r="FXZ15" s="87"/>
      <c r="FYA15" s="87"/>
      <c r="FYB15" s="87"/>
      <c r="FYC15" s="87"/>
      <c r="FYD15" s="87"/>
      <c r="FYE15" s="87"/>
      <c r="FYF15" s="87"/>
      <c r="FYG15" s="87"/>
      <c r="FYH15" s="87"/>
      <c r="FYI15" s="87"/>
      <c r="FYJ15" s="87"/>
      <c r="FYK15" s="87"/>
      <c r="FYL15" s="87"/>
      <c r="FYM15" s="87"/>
      <c r="FYN15" s="87"/>
      <c r="FYO15" s="87"/>
      <c r="FYP15" s="87"/>
      <c r="FYQ15" s="87"/>
      <c r="FYR15" s="87"/>
      <c r="FYS15" s="87"/>
      <c r="FYT15" s="87"/>
      <c r="FYU15" s="87"/>
      <c r="FYV15" s="87"/>
      <c r="FYW15" s="87"/>
      <c r="FYX15" s="87"/>
      <c r="FYY15" s="87"/>
      <c r="FYZ15" s="87"/>
      <c r="FZA15" s="87"/>
      <c r="FZB15" s="87"/>
      <c r="FZC15" s="87"/>
      <c r="FZD15" s="87"/>
      <c r="FZE15" s="87"/>
      <c r="FZF15" s="87"/>
      <c r="FZG15" s="87"/>
      <c r="FZH15" s="87"/>
      <c r="FZI15" s="87"/>
      <c r="FZJ15" s="87"/>
      <c r="FZK15" s="87"/>
      <c r="FZL15" s="87"/>
      <c r="FZM15" s="87"/>
      <c r="FZN15" s="87"/>
      <c r="FZO15" s="87"/>
      <c r="FZP15" s="87"/>
      <c r="FZQ15" s="87"/>
      <c r="FZR15" s="87"/>
      <c r="FZS15" s="87"/>
      <c r="FZT15" s="87"/>
      <c r="FZU15" s="87"/>
      <c r="FZV15" s="87"/>
      <c r="FZW15" s="87"/>
      <c r="FZX15" s="87"/>
      <c r="FZY15" s="87"/>
      <c r="FZZ15" s="87"/>
      <c r="GAA15" s="87"/>
      <c r="GAB15" s="87"/>
      <c r="GAC15" s="87"/>
      <c r="GAD15" s="87"/>
      <c r="GAE15" s="87"/>
      <c r="GAF15" s="87"/>
      <c r="GAG15" s="87"/>
      <c r="GAH15" s="87"/>
      <c r="GAI15" s="87"/>
      <c r="GAJ15" s="87"/>
      <c r="GAK15" s="87"/>
      <c r="GAL15" s="87"/>
      <c r="GAM15" s="87"/>
      <c r="GAN15" s="87"/>
      <c r="GAO15" s="87"/>
      <c r="GAP15" s="87"/>
      <c r="GAQ15" s="87"/>
      <c r="GAR15" s="87"/>
      <c r="GAS15" s="87"/>
      <c r="GAT15" s="87"/>
      <c r="GAU15" s="87"/>
      <c r="GAV15" s="87"/>
      <c r="GAW15" s="87"/>
      <c r="GAX15" s="87"/>
      <c r="GAY15" s="87"/>
      <c r="GAZ15" s="87"/>
      <c r="GBA15" s="87"/>
      <c r="GBB15" s="87"/>
      <c r="GBC15" s="87"/>
      <c r="GBD15" s="87"/>
      <c r="GBE15" s="87"/>
      <c r="GBF15" s="87"/>
      <c r="GBG15" s="87"/>
      <c r="GBH15" s="87"/>
      <c r="GBI15" s="87"/>
      <c r="GBJ15" s="87"/>
      <c r="GBK15" s="87"/>
      <c r="GBL15" s="87"/>
      <c r="GBM15" s="87"/>
      <c r="GBN15" s="87"/>
      <c r="GBO15" s="87"/>
      <c r="GBP15" s="87"/>
      <c r="GBQ15" s="87"/>
      <c r="GBR15" s="87"/>
      <c r="GBS15" s="87"/>
      <c r="GBT15" s="87"/>
      <c r="GBU15" s="87"/>
      <c r="GBV15" s="87"/>
      <c r="GBW15" s="87"/>
      <c r="GBX15" s="87"/>
      <c r="GBY15" s="87"/>
      <c r="GBZ15" s="87"/>
      <c r="GCA15" s="87"/>
      <c r="GCB15" s="87"/>
      <c r="GCC15" s="87"/>
      <c r="GCD15" s="87"/>
      <c r="GCE15" s="87"/>
      <c r="GCF15" s="87"/>
      <c r="GCG15" s="87"/>
      <c r="GCH15" s="87"/>
      <c r="GCI15" s="87"/>
      <c r="GCJ15" s="87"/>
      <c r="GCK15" s="87"/>
      <c r="GCL15" s="87"/>
      <c r="GCM15" s="87"/>
      <c r="GCN15" s="87"/>
      <c r="GCO15" s="87"/>
      <c r="GCP15" s="87"/>
      <c r="GCQ15" s="87"/>
      <c r="GCR15" s="87"/>
      <c r="GCS15" s="87"/>
      <c r="GCT15" s="87"/>
      <c r="GCU15" s="87"/>
      <c r="GCV15" s="87"/>
      <c r="GCW15" s="87"/>
      <c r="GCX15" s="87"/>
      <c r="GCY15" s="87"/>
      <c r="GCZ15" s="87"/>
      <c r="GDA15" s="87"/>
      <c r="GDB15" s="87"/>
      <c r="GDC15" s="87"/>
      <c r="GDD15" s="87"/>
      <c r="GDE15" s="87"/>
      <c r="GDF15" s="87"/>
      <c r="GDG15" s="87"/>
      <c r="GDH15" s="87"/>
      <c r="GDI15" s="87"/>
      <c r="GDJ15" s="87"/>
      <c r="GDK15" s="87"/>
      <c r="GDL15" s="87"/>
      <c r="GDM15" s="87"/>
      <c r="GDN15" s="87"/>
      <c r="GDO15" s="87"/>
      <c r="GDP15" s="87"/>
      <c r="GDQ15" s="87"/>
      <c r="GDR15" s="87"/>
      <c r="GDS15" s="87"/>
      <c r="GDT15" s="87"/>
      <c r="GDU15" s="87"/>
      <c r="GDV15" s="87"/>
      <c r="GDW15" s="87"/>
      <c r="GDX15" s="87"/>
      <c r="GDY15" s="87"/>
      <c r="GDZ15" s="87"/>
      <c r="GEA15" s="87"/>
      <c r="GEB15" s="87"/>
      <c r="GEC15" s="87"/>
      <c r="GED15" s="87"/>
      <c r="GEE15" s="87"/>
      <c r="GEF15" s="87"/>
      <c r="GEG15" s="87"/>
      <c r="GEH15" s="87"/>
      <c r="GEI15" s="87"/>
      <c r="GEJ15" s="87"/>
      <c r="GEK15" s="87"/>
      <c r="GEL15" s="87"/>
      <c r="GEM15" s="87"/>
      <c r="GEN15" s="87"/>
      <c r="GEO15" s="87"/>
      <c r="GEP15" s="87"/>
      <c r="GEQ15" s="87"/>
      <c r="GER15" s="87"/>
      <c r="GES15" s="87"/>
      <c r="GET15" s="87"/>
      <c r="GEU15" s="87"/>
      <c r="GEV15" s="87"/>
      <c r="GEW15" s="87"/>
      <c r="GEX15" s="87"/>
      <c r="GEY15" s="87"/>
      <c r="GEZ15" s="87"/>
      <c r="GFA15" s="87"/>
      <c r="GFB15" s="87"/>
      <c r="GFC15" s="87"/>
      <c r="GFD15" s="87"/>
      <c r="GFE15" s="87"/>
      <c r="GFF15" s="87"/>
      <c r="GFG15" s="87"/>
      <c r="GFH15" s="87"/>
      <c r="GFI15" s="87"/>
      <c r="GFJ15" s="87"/>
      <c r="GFK15" s="87"/>
      <c r="GFL15" s="87"/>
      <c r="GFM15" s="87"/>
      <c r="GFN15" s="87"/>
      <c r="GFO15" s="87"/>
      <c r="GFP15" s="87"/>
      <c r="GFQ15" s="87"/>
      <c r="GFR15" s="87"/>
      <c r="GFS15" s="87"/>
      <c r="GFT15" s="87"/>
      <c r="GFU15" s="87"/>
      <c r="GFV15" s="87"/>
      <c r="GFW15" s="87"/>
      <c r="GFX15" s="87"/>
      <c r="GFY15" s="87"/>
      <c r="GFZ15" s="87"/>
      <c r="GGA15" s="87"/>
      <c r="GGB15" s="87"/>
      <c r="GGC15" s="87"/>
      <c r="GGD15" s="87"/>
      <c r="GGE15" s="87"/>
      <c r="GGF15" s="87"/>
      <c r="GGG15" s="87"/>
      <c r="GGH15" s="87"/>
      <c r="GGI15" s="87"/>
      <c r="GGJ15" s="87"/>
      <c r="GGK15" s="87"/>
      <c r="GGL15" s="87"/>
      <c r="GGM15" s="87"/>
      <c r="GGN15" s="87"/>
      <c r="GGO15" s="87"/>
      <c r="GGP15" s="87"/>
      <c r="GGQ15" s="87"/>
      <c r="GGR15" s="87"/>
      <c r="GGS15" s="87"/>
      <c r="GGT15" s="87"/>
      <c r="GGU15" s="87"/>
      <c r="GGV15" s="87"/>
      <c r="GGW15" s="87"/>
      <c r="GGX15" s="87"/>
      <c r="GGY15" s="87"/>
      <c r="GGZ15" s="87"/>
      <c r="GHA15" s="87"/>
      <c r="GHB15" s="87"/>
      <c r="GHC15" s="87"/>
      <c r="GHD15" s="87"/>
      <c r="GHE15" s="87"/>
      <c r="GHF15" s="87"/>
      <c r="GHG15" s="87"/>
      <c r="GHH15" s="87"/>
      <c r="GHI15" s="87"/>
      <c r="GHJ15" s="87"/>
      <c r="GHK15" s="87"/>
      <c r="GHL15" s="87"/>
      <c r="GHM15" s="87"/>
      <c r="GHN15" s="87"/>
      <c r="GHO15" s="87"/>
      <c r="GHP15" s="87"/>
      <c r="GHQ15" s="87"/>
      <c r="GHR15" s="87"/>
      <c r="GHS15" s="87"/>
      <c r="GHT15" s="87"/>
      <c r="GHU15" s="87"/>
      <c r="GHV15" s="87"/>
      <c r="GHW15" s="87"/>
      <c r="GHX15" s="87"/>
      <c r="GHY15" s="87"/>
      <c r="GHZ15" s="87"/>
      <c r="GIA15" s="87"/>
      <c r="GIB15" s="87"/>
      <c r="GIC15" s="87"/>
      <c r="GID15" s="87"/>
      <c r="GIE15" s="87"/>
      <c r="GIF15" s="87"/>
      <c r="GIG15" s="87"/>
      <c r="GIH15" s="87"/>
      <c r="GII15" s="87"/>
      <c r="GIJ15" s="87"/>
      <c r="GIK15" s="87"/>
      <c r="GIL15" s="87"/>
      <c r="GIM15" s="87"/>
      <c r="GIN15" s="87"/>
      <c r="GIO15" s="87"/>
      <c r="GIP15" s="87"/>
      <c r="GIQ15" s="87"/>
      <c r="GIR15" s="87"/>
      <c r="GIS15" s="87"/>
      <c r="GIT15" s="87"/>
      <c r="GIU15" s="87"/>
      <c r="GIV15" s="87"/>
      <c r="GIW15" s="87"/>
      <c r="GIX15" s="87"/>
      <c r="GIY15" s="87"/>
      <c r="GIZ15" s="87"/>
      <c r="GJA15" s="87"/>
      <c r="GJB15" s="87"/>
      <c r="GJC15" s="87"/>
      <c r="GJD15" s="87"/>
      <c r="GJE15" s="87"/>
      <c r="GJF15" s="87"/>
      <c r="GJG15" s="87"/>
      <c r="GJH15" s="87"/>
      <c r="GJI15" s="87"/>
      <c r="GJJ15" s="87"/>
      <c r="GJK15" s="87"/>
      <c r="GJL15" s="87"/>
      <c r="GJM15" s="87"/>
      <c r="GJN15" s="87"/>
      <c r="GJO15" s="87"/>
      <c r="GJP15" s="87"/>
      <c r="GJQ15" s="87"/>
      <c r="GJR15" s="87"/>
      <c r="GJS15" s="87"/>
      <c r="GJT15" s="87"/>
      <c r="GJU15" s="87"/>
      <c r="GJV15" s="87"/>
      <c r="GJW15" s="87"/>
      <c r="GJX15" s="87"/>
      <c r="GJY15" s="87"/>
      <c r="GJZ15" s="87"/>
      <c r="GKA15" s="87"/>
      <c r="GKB15" s="87"/>
      <c r="GKC15" s="87"/>
      <c r="GKD15" s="87"/>
      <c r="GKE15" s="87"/>
      <c r="GKF15" s="87"/>
      <c r="GKG15" s="87"/>
      <c r="GKH15" s="87"/>
      <c r="GKI15" s="87"/>
      <c r="GKJ15" s="87"/>
      <c r="GKK15" s="87"/>
      <c r="GKL15" s="87"/>
      <c r="GKM15" s="87"/>
      <c r="GKN15" s="87"/>
      <c r="GKO15" s="87"/>
      <c r="GKP15" s="87"/>
      <c r="GKQ15" s="87"/>
      <c r="GKR15" s="87"/>
      <c r="GKS15" s="87"/>
      <c r="GKT15" s="87"/>
      <c r="GKU15" s="87"/>
      <c r="GKV15" s="87"/>
      <c r="GKW15" s="87"/>
      <c r="GKX15" s="87"/>
      <c r="GKY15" s="87"/>
      <c r="GKZ15" s="87"/>
      <c r="GLA15" s="87"/>
      <c r="GLB15" s="87"/>
      <c r="GLC15" s="87"/>
      <c r="GLD15" s="87"/>
      <c r="GLE15" s="87"/>
      <c r="GLF15" s="87"/>
      <c r="GLG15" s="87"/>
      <c r="GLH15" s="87"/>
      <c r="GLI15" s="87"/>
      <c r="GLJ15" s="87"/>
      <c r="GLK15" s="87"/>
      <c r="GLL15" s="87"/>
      <c r="GLM15" s="87"/>
      <c r="GLN15" s="87"/>
      <c r="GLO15" s="87"/>
      <c r="GLP15" s="87"/>
      <c r="GLQ15" s="87"/>
      <c r="GLR15" s="87"/>
      <c r="GLS15" s="87"/>
      <c r="GLT15" s="87"/>
      <c r="GLU15" s="87"/>
      <c r="GLV15" s="87"/>
      <c r="GLW15" s="87"/>
      <c r="GLX15" s="87"/>
      <c r="GLY15" s="87"/>
      <c r="GLZ15" s="87"/>
      <c r="GMA15" s="87"/>
      <c r="GMB15" s="87"/>
      <c r="GMC15" s="87"/>
      <c r="GMD15" s="87"/>
      <c r="GME15" s="87"/>
      <c r="GMF15" s="87"/>
      <c r="GMG15" s="87"/>
      <c r="GMH15" s="87"/>
      <c r="GMI15" s="87"/>
      <c r="GMJ15" s="87"/>
      <c r="GMK15" s="87"/>
      <c r="GML15" s="87"/>
      <c r="GMM15" s="87"/>
      <c r="GMN15" s="87"/>
      <c r="GMO15" s="87"/>
      <c r="GMP15" s="87"/>
      <c r="GMQ15" s="87"/>
      <c r="GMR15" s="87"/>
      <c r="GMS15" s="87"/>
      <c r="GMT15" s="87"/>
      <c r="GMU15" s="87"/>
      <c r="GMV15" s="87"/>
      <c r="GMW15" s="87"/>
      <c r="GMX15" s="87"/>
      <c r="GMY15" s="87"/>
      <c r="GMZ15" s="87"/>
      <c r="GNA15" s="87"/>
      <c r="GNB15" s="87"/>
      <c r="GNC15" s="87"/>
      <c r="GND15" s="87"/>
      <c r="GNE15" s="87"/>
      <c r="GNF15" s="87"/>
      <c r="GNG15" s="87"/>
      <c r="GNH15" s="87"/>
      <c r="GNI15" s="87"/>
      <c r="GNJ15" s="87"/>
      <c r="GNK15" s="87"/>
      <c r="GNL15" s="87"/>
      <c r="GNM15" s="87"/>
      <c r="GNN15" s="87"/>
      <c r="GNO15" s="87"/>
      <c r="GNP15" s="87"/>
      <c r="GNQ15" s="87"/>
      <c r="GNR15" s="87"/>
      <c r="GNS15" s="87"/>
      <c r="GNT15" s="87"/>
      <c r="GNU15" s="87"/>
      <c r="GNV15" s="87"/>
      <c r="GNW15" s="87"/>
      <c r="GNX15" s="87"/>
      <c r="GNY15" s="87"/>
      <c r="GNZ15" s="87"/>
      <c r="GOA15" s="87"/>
      <c r="GOB15" s="87"/>
      <c r="GOC15" s="87"/>
      <c r="GOD15" s="87"/>
      <c r="GOE15" s="87"/>
      <c r="GOF15" s="87"/>
      <c r="GOG15" s="87"/>
      <c r="GOH15" s="87"/>
      <c r="GOI15" s="87"/>
      <c r="GOJ15" s="87"/>
      <c r="GOK15" s="87"/>
      <c r="GOL15" s="87"/>
      <c r="GOM15" s="87"/>
      <c r="GON15" s="87"/>
      <c r="GOO15" s="87"/>
      <c r="GOP15" s="87"/>
      <c r="GOQ15" s="87"/>
      <c r="GOR15" s="87"/>
      <c r="GOS15" s="87"/>
      <c r="GOT15" s="87"/>
      <c r="GOU15" s="87"/>
      <c r="GOV15" s="87"/>
      <c r="GOW15" s="87"/>
      <c r="GOX15" s="87"/>
      <c r="GOY15" s="87"/>
      <c r="GOZ15" s="87"/>
      <c r="GPA15" s="87"/>
      <c r="GPB15" s="87"/>
      <c r="GPC15" s="87"/>
      <c r="GPD15" s="87"/>
      <c r="GPE15" s="87"/>
      <c r="GPF15" s="87"/>
      <c r="GPG15" s="87"/>
      <c r="GPH15" s="87"/>
      <c r="GPI15" s="87"/>
      <c r="GPJ15" s="87"/>
      <c r="GPK15" s="87"/>
      <c r="GPL15" s="87"/>
      <c r="GPM15" s="87"/>
      <c r="GPN15" s="87"/>
      <c r="GPO15" s="87"/>
      <c r="GPP15" s="87"/>
      <c r="GPQ15" s="87"/>
      <c r="GPR15" s="87"/>
      <c r="GPS15" s="87"/>
      <c r="GPT15" s="87"/>
      <c r="GPU15" s="87"/>
      <c r="GPV15" s="87"/>
      <c r="GPW15" s="87"/>
      <c r="GPX15" s="87"/>
      <c r="GPY15" s="87"/>
      <c r="GPZ15" s="87"/>
      <c r="GQA15" s="87"/>
      <c r="GQB15" s="87"/>
      <c r="GQC15" s="87"/>
      <c r="GQD15" s="87"/>
      <c r="GQE15" s="87"/>
      <c r="GQF15" s="87"/>
      <c r="GQG15" s="87"/>
      <c r="GQH15" s="87"/>
      <c r="GQI15" s="87"/>
      <c r="GQJ15" s="87"/>
      <c r="GQK15" s="87"/>
      <c r="GQL15" s="87"/>
      <c r="GQM15" s="87"/>
      <c r="GQN15" s="87"/>
      <c r="GQO15" s="87"/>
      <c r="GQP15" s="87"/>
      <c r="GQQ15" s="87"/>
      <c r="GQR15" s="87"/>
      <c r="GQS15" s="87"/>
      <c r="GQT15" s="87"/>
      <c r="GQU15" s="87"/>
      <c r="GQV15" s="87"/>
      <c r="GQW15" s="87"/>
      <c r="GQX15" s="87"/>
      <c r="GQY15" s="87"/>
      <c r="GQZ15" s="87"/>
      <c r="GRA15" s="87"/>
      <c r="GRB15" s="87"/>
      <c r="GRC15" s="87"/>
      <c r="GRD15" s="87"/>
      <c r="GRE15" s="87"/>
      <c r="GRF15" s="87"/>
      <c r="GRG15" s="87"/>
      <c r="GRH15" s="87"/>
      <c r="GRI15" s="87"/>
      <c r="GRJ15" s="87"/>
      <c r="GRK15" s="87"/>
      <c r="GRL15" s="87"/>
      <c r="GRM15" s="87"/>
      <c r="GRN15" s="87"/>
      <c r="GRO15" s="87"/>
      <c r="GRP15" s="87"/>
      <c r="GRQ15" s="87"/>
      <c r="GRR15" s="87"/>
      <c r="GRS15" s="87"/>
      <c r="GRT15" s="87"/>
      <c r="GRU15" s="87"/>
      <c r="GRV15" s="87"/>
      <c r="GRW15" s="87"/>
      <c r="GRX15" s="87"/>
      <c r="GRY15" s="87"/>
      <c r="GRZ15" s="87"/>
      <c r="GSA15" s="87"/>
      <c r="GSB15" s="87"/>
      <c r="GSC15" s="87"/>
      <c r="GSD15" s="87"/>
      <c r="GSE15" s="87"/>
      <c r="GSF15" s="87"/>
      <c r="GSG15" s="87"/>
      <c r="GSH15" s="87"/>
      <c r="GSI15" s="87"/>
      <c r="GSJ15" s="87"/>
      <c r="GSK15" s="87"/>
      <c r="GSL15" s="87"/>
      <c r="GSM15" s="87"/>
      <c r="GSN15" s="87"/>
      <c r="GSO15" s="87"/>
      <c r="GSP15" s="87"/>
      <c r="GSQ15" s="87"/>
      <c r="GSR15" s="87"/>
      <c r="GSS15" s="87"/>
      <c r="GST15" s="87"/>
      <c r="GSU15" s="87"/>
      <c r="GSV15" s="87"/>
      <c r="GSW15" s="87"/>
      <c r="GSX15" s="87"/>
      <c r="GSY15" s="87"/>
      <c r="GSZ15" s="87"/>
      <c r="GTA15" s="87"/>
      <c r="GTB15" s="87"/>
      <c r="GTC15" s="87"/>
      <c r="GTD15" s="87"/>
      <c r="GTE15" s="87"/>
      <c r="GTF15" s="87"/>
      <c r="GTG15" s="87"/>
      <c r="GTH15" s="87"/>
      <c r="GTI15" s="87"/>
      <c r="GTJ15" s="87"/>
      <c r="GTK15" s="87"/>
      <c r="GTL15" s="87"/>
      <c r="GTM15" s="87"/>
      <c r="GTN15" s="87"/>
      <c r="GTO15" s="87"/>
      <c r="GTP15" s="87"/>
      <c r="GTQ15" s="87"/>
      <c r="GTR15" s="87"/>
      <c r="GTS15" s="87"/>
      <c r="GTT15" s="87"/>
      <c r="GTU15" s="87"/>
      <c r="GTV15" s="87"/>
      <c r="GTW15" s="87"/>
      <c r="GTX15" s="87"/>
      <c r="GTY15" s="87"/>
      <c r="GTZ15" s="87"/>
      <c r="GUA15" s="87"/>
      <c r="GUB15" s="87"/>
      <c r="GUC15" s="87"/>
      <c r="GUD15" s="87"/>
      <c r="GUE15" s="87"/>
      <c r="GUF15" s="87"/>
      <c r="GUG15" s="87"/>
      <c r="GUH15" s="87"/>
      <c r="GUI15" s="87"/>
      <c r="GUJ15" s="87"/>
      <c r="GUK15" s="87"/>
      <c r="GUL15" s="87"/>
      <c r="GUM15" s="87"/>
      <c r="GUN15" s="87"/>
      <c r="GUO15" s="87"/>
      <c r="GUP15" s="87"/>
      <c r="GUQ15" s="87"/>
      <c r="GUR15" s="87"/>
      <c r="GUS15" s="87"/>
      <c r="GUT15" s="87"/>
      <c r="GUU15" s="87"/>
      <c r="GUV15" s="87"/>
      <c r="GUW15" s="87"/>
      <c r="GUX15" s="87"/>
      <c r="GUY15" s="87"/>
      <c r="GUZ15" s="87"/>
      <c r="GVA15" s="87"/>
      <c r="GVB15" s="87"/>
      <c r="GVC15" s="87"/>
      <c r="GVD15" s="87"/>
      <c r="GVE15" s="87"/>
      <c r="GVF15" s="87"/>
      <c r="GVG15" s="87"/>
      <c r="GVH15" s="87"/>
      <c r="GVI15" s="87"/>
      <c r="GVJ15" s="87"/>
      <c r="GVK15" s="87"/>
      <c r="GVL15" s="87"/>
      <c r="GVM15" s="87"/>
      <c r="GVN15" s="87"/>
      <c r="GVO15" s="87"/>
      <c r="GVP15" s="87"/>
      <c r="GVQ15" s="87"/>
      <c r="GVR15" s="87"/>
      <c r="GVS15" s="87"/>
      <c r="GVT15" s="87"/>
      <c r="GVU15" s="87"/>
      <c r="GVV15" s="87"/>
      <c r="GVW15" s="87"/>
      <c r="GVX15" s="87"/>
      <c r="GVY15" s="87"/>
      <c r="GVZ15" s="87"/>
      <c r="GWA15" s="87"/>
      <c r="GWB15" s="87"/>
      <c r="GWC15" s="87"/>
      <c r="GWD15" s="87"/>
      <c r="GWE15" s="87"/>
      <c r="GWF15" s="87"/>
      <c r="GWG15" s="87"/>
      <c r="GWH15" s="87"/>
      <c r="GWI15" s="87"/>
      <c r="GWJ15" s="87"/>
      <c r="GWK15" s="87"/>
      <c r="GWL15" s="87"/>
      <c r="GWM15" s="87"/>
      <c r="GWN15" s="87"/>
      <c r="GWO15" s="87"/>
      <c r="GWP15" s="87"/>
      <c r="GWQ15" s="87"/>
      <c r="GWR15" s="87"/>
      <c r="GWS15" s="87"/>
      <c r="GWT15" s="87"/>
      <c r="GWU15" s="87"/>
      <c r="GWV15" s="87"/>
      <c r="GWW15" s="87"/>
      <c r="GWX15" s="87"/>
      <c r="GWY15" s="87"/>
      <c r="GWZ15" s="87"/>
      <c r="GXA15" s="87"/>
      <c r="GXB15" s="87"/>
      <c r="GXC15" s="87"/>
      <c r="GXD15" s="87"/>
      <c r="GXE15" s="87"/>
      <c r="GXF15" s="87"/>
      <c r="GXG15" s="87"/>
      <c r="GXH15" s="87"/>
      <c r="GXI15" s="87"/>
      <c r="GXJ15" s="87"/>
      <c r="GXK15" s="87"/>
      <c r="GXL15" s="87"/>
      <c r="GXM15" s="87"/>
      <c r="GXN15" s="87"/>
      <c r="GXO15" s="87"/>
      <c r="GXP15" s="87"/>
      <c r="GXQ15" s="87"/>
      <c r="GXR15" s="87"/>
      <c r="GXS15" s="87"/>
      <c r="GXT15" s="87"/>
      <c r="GXU15" s="87"/>
      <c r="GXV15" s="87"/>
      <c r="GXW15" s="87"/>
      <c r="GXX15" s="87"/>
      <c r="GXY15" s="87"/>
      <c r="GXZ15" s="87"/>
      <c r="GYA15" s="87"/>
      <c r="GYB15" s="87"/>
      <c r="GYC15" s="87"/>
      <c r="GYD15" s="87"/>
      <c r="GYE15" s="87"/>
      <c r="GYF15" s="87"/>
      <c r="GYG15" s="87"/>
      <c r="GYH15" s="87"/>
      <c r="GYI15" s="87"/>
      <c r="GYJ15" s="87"/>
      <c r="GYK15" s="87"/>
      <c r="GYL15" s="87"/>
      <c r="GYM15" s="87"/>
      <c r="GYN15" s="87"/>
      <c r="GYO15" s="87"/>
      <c r="GYP15" s="87"/>
      <c r="GYQ15" s="87"/>
      <c r="GYR15" s="87"/>
      <c r="GYS15" s="87"/>
      <c r="GYT15" s="87"/>
      <c r="GYU15" s="87"/>
      <c r="GYV15" s="87"/>
      <c r="GYW15" s="87"/>
      <c r="GYX15" s="87"/>
      <c r="GYY15" s="87"/>
      <c r="GYZ15" s="87"/>
      <c r="GZA15" s="87"/>
      <c r="GZB15" s="87"/>
      <c r="GZC15" s="87"/>
      <c r="GZD15" s="87"/>
      <c r="GZE15" s="87"/>
      <c r="GZF15" s="87"/>
      <c r="GZG15" s="87"/>
      <c r="GZH15" s="87"/>
      <c r="GZI15" s="87"/>
      <c r="GZJ15" s="87"/>
      <c r="GZK15" s="87"/>
      <c r="GZL15" s="87"/>
      <c r="GZM15" s="87"/>
      <c r="GZN15" s="87"/>
      <c r="GZO15" s="87"/>
      <c r="GZP15" s="87"/>
      <c r="GZQ15" s="87"/>
      <c r="GZR15" s="87"/>
      <c r="GZS15" s="87"/>
      <c r="GZT15" s="87"/>
      <c r="GZU15" s="87"/>
      <c r="GZV15" s="87"/>
      <c r="GZW15" s="87"/>
      <c r="GZX15" s="87"/>
      <c r="GZY15" s="87"/>
      <c r="GZZ15" s="87"/>
      <c r="HAA15" s="87"/>
      <c r="HAB15" s="87"/>
      <c r="HAC15" s="87"/>
      <c r="HAD15" s="87"/>
      <c r="HAE15" s="87"/>
      <c r="HAF15" s="87"/>
      <c r="HAG15" s="87"/>
      <c r="HAH15" s="87"/>
      <c r="HAI15" s="87"/>
      <c r="HAJ15" s="87"/>
      <c r="HAK15" s="87"/>
      <c r="HAL15" s="87"/>
      <c r="HAM15" s="87"/>
      <c r="HAN15" s="87"/>
      <c r="HAO15" s="87"/>
      <c r="HAP15" s="87"/>
      <c r="HAQ15" s="87"/>
      <c r="HAR15" s="87"/>
      <c r="HAS15" s="87"/>
      <c r="HAT15" s="87"/>
      <c r="HAU15" s="87"/>
      <c r="HAV15" s="87"/>
      <c r="HAW15" s="87"/>
      <c r="HAX15" s="87"/>
      <c r="HAY15" s="87"/>
      <c r="HAZ15" s="87"/>
      <c r="HBA15" s="87"/>
      <c r="HBB15" s="87"/>
      <c r="HBC15" s="87"/>
      <c r="HBD15" s="87"/>
      <c r="HBE15" s="87"/>
      <c r="HBF15" s="87"/>
      <c r="HBG15" s="87"/>
      <c r="HBH15" s="87"/>
      <c r="HBI15" s="87"/>
      <c r="HBJ15" s="87"/>
      <c r="HBK15" s="87"/>
      <c r="HBL15" s="87"/>
      <c r="HBM15" s="87"/>
      <c r="HBN15" s="87"/>
      <c r="HBO15" s="87"/>
      <c r="HBP15" s="87"/>
      <c r="HBQ15" s="87"/>
      <c r="HBR15" s="87"/>
      <c r="HBS15" s="87"/>
      <c r="HBT15" s="87"/>
      <c r="HBU15" s="87"/>
      <c r="HBV15" s="87"/>
      <c r="HBW15" s="87"/>
      <c r="HBX15" s="87"/>
      <c r="HBY15" s="87"/>
      <c r="HBZ15" s="87"/>
      <c r="HCA15" s="87"/>
      <c r="HCB15" s="87"/>
      <c r="HCC15" s="87"/>
      <c r="HCD15" s="87"/>
      <c r="HCE15" s="87"/>
      <c r="HCF15" s="87"/>
      <c r="HCG15" s="87"/>
      <c r="HCH15" s="87"/>
      <c r="HCI15" s="87"/>
      <c r="HCJ15" s="87"/>
      <c r="HCK15" s="87"/>
      <c r="HCL15" s="87"/>
      <c r="HCM15" s="87"/>
      <c r="HCN15" s="87"/>
      <c r="HCO15" s="87"/>
      <c r="HCP15" s="87"/>
      <c r="HCQ15" s="87"/>
      <c r="HCR15" s="87"/>
      <c r="HCS15" s="87"/>
      <c r="HCT15" s="87"/>
      <c r="HCU15" s="87"/>
      <c r="HCV15" s="87"/>
      <c r="HCW15" s="87"/>
      <c r="HCX15" s="87"/>
      <c r="HCY15" s="87"/>
      <c r="HCZ15" s="87"/>
      <c r="HDA15" s="87"/>
      <c r="HDB15" s="87"/>
      <c r="HDC15" s="87"/>
      <c r="HDD15" s="87"/>
      <c r="HDE15" s="87"/>
      <c r="HDF15" s="87"/>
      <c r="HDG15" s="87"/>
      <c r="HDH15" s="87"/>
      <c r="HDI15" s="87"/>
      <c r="HDJ15" s="87"/>
      <c r="HDK15" s="87"/>
      <c r="HDL15" s="87"/>
      <c r="HDM15" s="87"/>
      <c r="HDN15" s="87"/>
      <c r="HDO15" s="87"/>
      <c r="HDP15" s="87"/>
      <c r="HDQ15" s="87"/>
      <c r="HDR15" s="87"/>
      <c r="HDS15" s="87"/>
      <c r="HDT15" s="87"/>
      <c r="HDU15" s="87"/>
      <c r="HDV15" s="87"/>
      <c r="HDW15" s="87"/>
      <c r="HDX15" s="87"/>
      <c r="HDY15" s="87"/>
      <c r="HDZ15" s="87"/>
      <c r="HEA15" s="87"/>
      <c r="HEB15" s="87"/>
      <c r="HEC15" s="87"/>
      <c r="HED15" s="87"/>
      <c r="HEE15" s="87"/>
      <c r="HEF15" s="87"/>
      <c r="HEG15" s="87"/>
      <c r="HEH15" s="87"/>
      <c r="HEI15" s="87"/>
      <c r="HEJ15" s="87"/>
      <c r="HEK15" s="87"/>
      <c r="HEL15" s="87"/>
      <c r="HEM15" s="87"/>
      <c r="HEN15" s="87"/>
      <c r="HEO15" s="87"/>
      <c r="HEP15" s="87"/>
      <c r="HEQ15" s="87"/>
      <c r="HER15" s="87"/>
      <c r="HES15" s="87"/>
      <c r="HET15" s="87"/>
      <c r="HEU15" s="87"/>
      <c r="HEV15" s="87"/>
      <c r="HEW15" s="87"/>
      <c r="HEX15" s="87"/>
      <c r="HEY15" s="87"/>
      <c r="HEZ15" s="87"/>
      <c r="HFA15" s="87"/>
      <c r="HFB15" s="87"/>
      <c r="HFC15" s="87"/>
      <c r="HFD15" s="87"/>
      <c r="HFE15" s="87"/>
      <c r="HFF15" s="87"/>
      <c r="HFG15" s="87"/>
      <c r="HFH15" s="87"/>
      <c r="HFI15" s="87"/>
      <c r="HFJ15" s="87"/>
      <c r="HFK15" s="87"/>
      <c r="HFL15" s="87"/>
      <c r="HFM15" s="87"/>
      <c r="HFN15" s="87"/>
      <c r="HFO15" s="87"/>
      <c r="HFP15" s="87"/>
      <c r="HFQ15" s="87"/>
      <c r="HFR15" s="87"/>
      <c r="HFS15" s="87"/>
      <c r="HFT15" s="87"/>
      <c r="HFU15" s="87"/>
      <c r="HFV15" s="87"/>
      <c r="HFW15" s="87"/>
      <c r="HFX15" s="87"/>
      <c r="HFY15" s="87"/>
      <c r="HFZ15" s="87"/>
      <c r="HGA15" s="87"/>
      <c r="HGB15" s="87"/>
      <c r="HGC15" s="87"/>
      <c r="HGD15" s="87"/>
      <c r="HGE15" s="87"/>
      <c r="HGF15" s="87"/>
      <c r="HGG15" s="87"/>
      <c r="HGH15" s="87"/>
      <c r="HGI15" s="87"/>
      <c r="HGJ15" s="87"/>
      <c r="HGK15" s="87"/>
      <c r="HGL15" s="87"/>
      <c r="HGM15" s="87"/>
      <c r="HGN15" s="87"/>
      <c r="HGO15" s="87"/>
      <c r="HGP15" s="87"/>
      <c r="HGQ15" s="87"/>
      <c r="HGR15" s="87"/>
      <c r="HGS15" s="87"/>
      <c r="HGT15" s="87"/>
      <c r="HGU15" s="87"/>
      <c r="HGV15" s="87"/>
      <c r="HGW15" s="87"/>
      <c r="HGX15" s="87"/>
      <c r="HGY15" s="87"/>
      <c r="HGZ15" s="87"/>
      <c r="HHA15" s="87"/>
      <c r="HHB15" s="87"/>
      <c r="HHC15" s="87"/>
      <c r="HHD15" s="87"/>
      <c r="HHE15" s="87"/>
      <c r="HHF15" s="87"/>
      <c r="HHG15" s="87"/>
      <c r="HHH15" s="87"/>
      <c r="HHI15" s="87"/>
      <c r="HHJ15" s="87"/>
      <c r="HHK15" s="87"/>
      <c r="HHL15" s="87"/>
      <c r="HHM15" s="87"/>
      <c r="HHN15" s="87"/>
      <c r="HHO15" s="87"/>
      <c r="HHP15" s="87"/>
      <c r="HHQ15" s="87"/>
      <c r="HHR15" s="87"/>
      <c r="HHS15" s="87"/>
      <c r="HHT15" s="87"/>
      <c r="HHU15" s="87"/>
      <c r="HHV15" s="87"/>
      <c r="HHW15" s="87"/>
      <c r="HHX15" s="87"/>
      <c r="HHY15" s="87"/>
      <c r="HHZ15" s="87"/>
      <c r="HIA15" s="87"/>
      <c r="HIB15" s="87"/>
      <c r="HIC15" s="87"/>
      <c r="HID15" s="87"/>
      <c r="HIE15" s="87"/>
      <c r="HIF15" s="87"/>
      <c r="HIG15" s="87"/>
      <c r="HIH15" s="87"/>
      <c r="HII15" s="87"/>
      <c r="HIJ15" s="87"/>
      <c r="HIK15" s="87"/>
      <c r="HIL15" s="87"/>
      <c r="HIM15" s="87"/>
      <c r="HIN15" s="87"/>
      <c r="HIO15" s="87"/>
      <c r="HIP15" s="87"/>
      <c r="HIQ15" s="87"/>
      <c r="HIR15" s="87"/>
      <c r="HIS15" s="87"/>
      <c r="HIT15" s="87"/>
      <c r="HIU15" s="87"/>
      <c r="HIV15" s="87"/>
      <c r="HIW15" s="87"/>
      <c r="HIX15" s="87"/>
      <c r="HIY15" s="87"/>
      <c r="HIZ15" s="87"/>
      <c r="HJA15" s="87"/>
      <c r="HJB15" s="87"/>
      <c r="HJC15" s="87"/>
      <c r="HJD15" s="87"/>
      <c r="HJE15" s="87"/>
      <c r="HJF15" s="87"/>
      <c r="HJG15" s="87"/>
      <c r="HJH15" s="87"/>
      <c r="HJI15" s="87"/>
      <c r="HJJ15" s="87"/>
      <c r="HJK15" s="87"/>
      <c r="HJL15" s="87"/>
      <c r="HJM15" s="87"/>
      <c r="HJN15" s="87"/>
      <c r="HJO15" s="87"/>
      <c r="HJP15" s="87"/>
      <c r="HJQ15" s="87"/>
      <c r="HJR15" s="87"/>
      <c r="HJS15" s="87"/>
      <c r="HJT15" s="87"/>
      <c r="HJU15" s="87"/>
      <c r="HJV15" s="87"/>
      <c r="HJW15" s="87"/>
      <c r="HJX15" s="87"/>
      <c r="HJY15" s="87"/>
      <c r="HJZ15" s="87"/>
      <c r="HKA15" s="87"/>
      <c r="HKB15" s="87"/>
      <c r="HKC15" s="87"/>
      <c r="HKD15" s="87"/>
      <c r="HKE15" s="87"/>
      <c r="HKF15" s="87"/>
      <c r="HKG15" s="87"/>
      <c r="HKH15" s="87"/>
      <c r="HKI15" s="87"/>
      <c r="HKJ15" s="87"/>
      <c r="HKK15" s="87"/>
      <c r="HKL15" s="87"/>
      <c r="HKM15" s="87"/>
      <c r="HKN15" s="87"/>
      <c r="HKO15" s="87"/>
      <c r="HKP15" s="87"/>
      <c r="HKQ15" s="87"/>
      <c r="HKR15" s="87"/>
      <c r="HKS15" s="87"/>
      <c r="HKT15" s="87"/>
      <c r="HKU15" s="87"/>
      <c r="HKV15" s="87"/>
      <c r="HKW15" s="87"/>
      <c r="HKX15" s="87"/>
      <c r="HKY15" s="87"/>
      <c r="HKZ15" s="87"/>
      <c r="HLA15" s="87"/>
      <c r="HLB15" s="87"/>
      <c r="HLC15" s="87"/>
      <c r="HLD15" s="87"/>
      <c r="HLE15" s="87"/>
      <c r="HLF15" s="87"/>
      <c r="HLG15" s="87"/>
      <c r="HLH15" s="87"/>
      <c r="HLI15" s="87"/>
      <c r="HLJ15" s="87"/>
      <c r="HLK15" s="87"/>
      <c r="HLL15" s="87"/>
      <c r="HLM15" s="87"/>
      <c r="HLN15" s="87"/>
      <c r="HLO15" s="87"/>
      <c r="HLP15" s="87"/>
      <c r="HLQ15" s="87"/>
      <c r="HLR15" s="87"/>
      <c r="HLS15" s="87"/>
      <c r="HLT15" s="87"/>
      <c r="HLU15" s="87"/>
      <c r="HLV15" s="87"/>
      <c r="HLW15" s="87"/>
      <c r="HLX15" s="87"/>
      <c r="HLY15" s="87"/>
      <c r="HLZ15" s="87"/>
      <c r="HMA15" s="87"/>
      <c r="HMB15" s="87"/>
      <c r="HMC15" s="87"/>
      <c r="HMD15" s="87"/>
      <c r="HME15" s="87"/>
      <c r="HMF15" s="87"/>
      <c r="HMG15" s="87"/>
      <c r="HMH15" s="87"/>
      <c r="HMI15" s="87"/>
      <c r="HMJ15" s="87"/>
      <c r="HMK15" s="87"/>
      <c r="HML15" s="87"/>
      <c r="HMM15" s="87"/>
      <c r="HMN15" s="87"/>
      <c r="HMO15" s="87"/>
      <c r="HMP15" s="87"/>
      <c r="HMQ15" s="87"/>
      <c r="HMR15" s="87"/>
      <c r="HMS15" s="87"/>
      <c r="HMT15" s="87"/>
      <c r="HMU15" s="87"/>
      <c r="HMV15" s="87"/>
      <c r="HMW15" s="87"/>
      <c r="HMX15" s="87"/>
      <c r="HMY15" s="87"/>
      <c r="HMZ15" s="87"/>
      <c r="HNA15" s="87"/>
      <c r="HNB15" s="87"/>
      <c r="HNC15" s="87"/>
      <c r="HND15" s="87"/>
      <c r="HNE15" s="87"/>
      <c r="HNF15" s="87"/>
      <c r="HNG15" s="87"/>
      <c r="HNH15" s="87"/>
      <c r="HNI15" s="87"/>
      <c r="HNJ15" s="87"/>
      <c r="HNK15" s="87"/>
      <c r="HNL15" s="87"/>
      <c r="HNM15" s="87"/>
      <c r="HNN15" s="87"/>
      <c r="HNO15" s="87"/>
      <c r="HNP15" s="87"/>
      <c r="HNQ15" s="87"/>
      <c r="HNR15" s="87"/>
      <c r="HNS15" s="87"/>
      <c r="HNT15" s="87"/>
      <c r="HNU15" s="87"/>
      <c r="HNV15" s="87"/>
      <c r="HNW15" s="87"/>
      <c r="HNX15" s="87"/>
      <c r="HNY15" s="87"/>
      <c r="HNZ15" s="87"/>
      <c r="HOA15" s="87"/>
      <c r="HOB15" s="87"/>
      <c r="HOC15" s="87"/>
      <c r="HOD15" s="87"/>
      <c r="HOE15" s="87"/>
      <c r="HOF15" s="87"/>
      <c r="HOG15" s="87"/>
      <c r="HOH15" s="87"/>
      <c r="HOI15" s="87"/>
      <c r="HOJ15" s="87"/>
      <c r="HOK15" s="87"/>
      <c r="HOL15" s="87"/>
      <c r="HOM15" s="87"/>
      <c r="HON15" s="87"/>
      <c r="HOO15" s="87"/>
      <c r="HOP15" s="87"/>
      <c r="HOQ15" s="87"/>
      <c r="HOR15" s="87"/>
      <c r="HOS15" s="87"/>
      <c r="HOT15" s="87"/>
      <c r="HOU15" s="87"/>
      <c r="HOV15" s="87"/>
      <c r="HOW15" s="87"/>
      <c r="HOX15" s="87"/>
      <c r="HOY15" s="87"/>
      <c r="HOZ15" s="87"/>
      <c r="HPA15" s="87"/>
      <c r="HPB15" s="87"/>
      <c r="HPC15" s="87"/>
      <c r="HPD15" s="87"/>
      <c r="HPE15" s="87"/>
      <c r="HPF15" s="87"/>
      <c r="HPG15" s="87"/>
      <c r="HPH15" s="87"/>
      <c r="HPI15" s="87"/>
      <c r="HPJ15" s="87"/>
      <c r="HPK15" s="87"/>
      <c r="HPL15" s="87"/>
      <c r="HPM15" s="87"/>
      <c r="HPN15" s="87"/>
      <c r="HPO15" s="87"/>
      <c r="HPP15" s="87"/>
      <c r="HPQ15" s="87"/>
      <c r="HPR15" s="87"/>
      <c r="HPS15" s="87"/>
      <c r="HPT15" s="87"/>
      <c r="HPU15" s="87"/>
      <c r="HPV15" s="87"/>
      <c r="HPW15" s="87"/>
      <c r="HPX15" s="87"/>
      <c r="HPY15" s="87"/>
      <c r="HPZ15" s="87"/>
      <c r="HQA15" s="87"/>
      <c r="HQB15" s="87"/>
      <c r="HQC15" s="87"/>
      <c r="HQD15" s="87"/>
      <c r="HQE15" s="87"/>
      <c r="HQF15" s="87"/>
      <c r="HQG15" s="87"/>
      <c r="HQH15" s="87"/>
      <c r="HQI15" s="87"/>
      <c r="HQJ15" s="87"/>
      <c r="HQK15" s="87"/>
      <c r="HQL15" s="87"/>
      <c r="HQM15" s="87"/>
      <c r="HQN15" s="87"/>
      <c r="HQO15" s="87"/>
      <c r="HQP15" s="87"/>
      <c r="HQQ15" s="87"/>
      <c r="HQR15" s="87"/>
      <c r="HQS15" s="87"/>
      <c r="HQT15" s="87"/>
      <c r="HQU15" s="87"/>
      <c r="HQV15" s="87"/>
      <c r="HQW15" s="87"/>
      <c r="HQX15" s="87"/>
      <c r="HQY15" s="87"/>
      <c r="HQZ15" s="87"/>
      <c r="HRA15" s="87"/>
      <c r="HRB15" s="87"/>
      <c r="HRC15" s="87"/>
      <c r="HRD15" s="87"/>
      <c r="HRE15" s="87"/>
      <c r="HRF15" s="87"/>
      <c r="HRG15" s="87"/>
      <c r="HRH15" s="87"/>
      <c r="HRI15" s="87"/>
      <c r="HRJ15" s="87"/>
      <c r="HRK15" s="87"/>
      <c r="HRL15" s="87"/>
      <c r="HRM15" s="87"/>
      <c r="HRN15" s="87"/>
      <c r="HRO15" s="87"/>
      <c r="HRP15" s="87"/>
      <c r="HRQ15" s="87"/>
      <c r="HRR15" s="87"/>
      <c r="HRS15" s="87"/>
      <c r="HRT15" s="87"/>
      <c r="HRU15" s="87"/>
      <c r="HRV15" s="87"/>
      <c r="HRW15" s="87"/>
      <c r="HRX15" s="87"/>
      <c r="HRY15" s="87"/>
      <c r="HRZ15" s="87"/>
      <c r="HSA15" s="87"/>
      <c r="HSB15" s="87"/>
      <c r="HSC15" s="87"/>
      <c r="HSD15" s="87"/>
      <c r="HSE15" s="87"/>
      <c r="HSF15" s="87"/>
      <c r="HSG15" s="87"/>
      <c r="HSH15" s="87"/>
      <c r="HSI15" s="87"/>
      <c r="HSJ15" s="87"/>
      <c r="HSK15" s="87"/>
      <c r="HSL15" s="87"/>
      <c r="HSM15" s="87"/>
      <c r="HSN15" s="87"/>
      <c r="HSO15" s="87"/>
      <c r="HSP15" s="87"/>
      <c r="HSQ15" s="87"/>
      <c r="HSR15" s="87"/>
      <c r="HSS15" s="87"/>
      <c r="HST15" s="87"/>
      <c r="HSU15" s="87"/>
      <c r="HSV15" s="87"/>
      <c r="HSW15" s="87"/>
      <c r="HSX15" s="87"/>
      <c r="HSY15" s="87"/>
      <c r="HSZ15" s="87"/>
      <c r="HTA15" s="87"/>
      <c r="HTB15" s="87"/>
      <c r="HTC15" s="87"/>
      <c r="HTD15" s="87"/>
      <c r="HTE15" s="87"/>
      <c r="HTF15" s="87"/>
      <c r="HTG15" s="87"/>
      <c r="HTH15" s="87"/>
      <c r="HTI15" s="87"/>
      <c r="HTJ15" s="87"/>
      <c r="HTK15" s="87"/>
      <c r="HTL15" s="87"/>
      <c r="HTM15" s="87"/>
      <c r="HTN15" s="87"/>
      <c r="HTO15" s="87"/>
      <c r="HTP15" s="87"/>
      <c r="HTQ15" s="87"/>
      <c r="HTR15" s="87"/>
      <c r="HTS15" s="87"/>
      <c r="HTT15" s="87"/>
      <c r="HTU15" s="87"/>
      <c r="HTV15" s="87"/>
      <c r="HTW15" s="87"/>
      <c r="HTX15" s="87"/>
      <c r="HTY15" s="87"/>
      <c r="HTZ15" s="87"/>
      <c r="HUA15" s="87"/>
      <c r="HUB15" s="87"/>
      <c r="HUC15" s="87"/>
      <c r="HUD15" s="87"/>
      <c r="HUE15" s="87"/>
      <c r="HUF15" s="87"/>
      <c r="HUG15" s="87"/>
      <c r="HUH15" s="87"/>
      <c r="HUI15" s="87"/>
      <c r="HUJ15" s="87"/>
      <c r="HUK15" s="87"/>
      <c r="HUL15" s="87"/>
      <c r="HUM15" s="87"/>
      <c r="HUN15" s="87"/>
      <c r="HUO15" s="87"/>
      <c r="HUP15" s="87"/>
      <c r="HUQ15" s="87"/>
      <c r="HUR15" s="87"/>
      <c r="HUS15" s="87"/>
      <c r="HUT15" s="87"/>
      <c r="HUU15" s="87"/>
      <c r="HUV15" s="87"/>
      <c r="HUW15" s="87"/>
      <c r="HUX15" s="87"/>
      <c r="HUY15" s="87"/>
      <c r="HUZ15" s="87"/>
      <c r="HVA15" s="87"/>
      <c r="HVB15" s="87"/>
      <c r="HVC15" s="87"/>
      <c r="HVD15" s="87"/>
      <c r="HVE15" s="87"/>
      <c r="HVF15" s="87"/>
      <c r="HVG15" s="87"/>
      <c r="HVH15" s="87"/>
      <c r="HVI15" s="87"/>
      <c r="HVJ15" s="87"/>
      <c r="HVK15" s="87"/>
      <c r="HVL15" s="87"/>
      <c r="HVM15" s="87"/>
      <c r="HVN15" s="87"/>
      <c r="HVO15" s="87"/>
      <c r="HVP15" s="87"/>
      <c r="HVQ15" s="87"/>
      <c r="HVR15" s="87"/>
      <c r="HVS15" s="87"/>
      <c r="HVT15" s="87"/>
      <c r="HVU15" s="87"/>
      <c r="HVV15" s="87"/>
      <c r="HVW15" s="87"/>
      <c r="HVX15" s="87"/>
      <c r="HVY15" s="87"/>
      <c r="HVZ15" s="87"/>
      <c r="HWA15" s="87"/>
      <c r="HWB15" s="87"/>
      <c r="HWC15" s="87"/>
      <c r="HWD15" s="87"/>
      <c r="HWE15" s="87"/>
      <c r="HWF15" s="87"/>
      <c r="HWG15" s="87"/>
      <c r="HWH15" s="87"/>
      <c r="HWI15" s="87"/>
      <c r="HWJ15" s="87"/>
      <c r="HWK15" s="87"/>
      <c r="HWL15" s="87"/>
      <c r="HWM15" s="87"/>
      <c r="HWN15" s="87"/>
      <c r="HWO15" s="87"/>
      <c r="HWP15" s="87"/>
      <c r="HWQ15" s="87"/>
      <c r="HWR15" s="87"/>
      <c r="HWS15" s="87"/>
      <c r="HWT15" s="87"/>
      <c r="HWU15" s="87"/>
      <c r="HWV15" s="87"/>
      <c r="HWW15" s="87"/>
      <c r="HWX15" s="87"/>
      <c r="HWY15" s="87"/>
      <c r="HWZ15" s="87"/>
      <c r="HXA15" s="87"/>
      <c r="HXB15" s="87"/>
      <c r="HXC15" s="87"/>
      <c r="HXD15" s="87"/>
      <c r="HXE15" s="87"/>
      <c r="HXF15" s="87"/>
      <c r="HXG15" s="87"/>
      <c r="HXH15" s="87"/>
      <c r="HXI15" s="87"/>
      <c r="HXJ15" s="87"/>
      <c r="HXK15" s="87"/>
      <c r="HXL15" s="87"/>
      <c r="HXM15" s="87"/>
      <c r="HXN15" s="87"/>
      <c r="HXO15" s="87"/>
      <c r="HXP15" s="87"/>
      <c r="HXQ15" s="87"/>
      <c r="HXR15" s="87"/>
      <c r="HXS15" s="87"/>
      <c r="HXT15" s="87"/>
      <c r="HXU15" s="87"/>
      <c r="HXV15" s="87"/>
      <c r="HXW15" s="87"/>
      <c r="HXX15" s="87"/>
      <c r="HXY15" s="87"/>
      <c r="HXZ15" s="87"/>
      <c r="HYA15" s="87"/>
      <c r="HYB15" s="87"/>
      <c r="HYC15" s="87"/>
      <c r="HYD15" s="87"/>
      <c r="HYE15" s="87"/>
      <c r="HYF15" s="87"/>
      <c r="HYG15" s="87"/>
      <c r="HYH15" s="87"/>
      <c r="HYI15" s="87"/>
      <c r="HYJ15" s="87"/>
      <c r="HYK15" s="87"/>
      <c r="HYL15" s="87"/>
      <c r="HYM15" s="87"/>
      <c r="HYN15" s="87"/>
      <c r="HYO15" s="87"/>
      <c r="HYP15" s="87"/>
      <c r="HYQ15" s="87"/>
      <c r="HYR15" s="87"/>
      <c r="HYS15" s="87"/>
      <c r="HYT15" s="87"/>
      <c r="HYU15" s="87"/>
      <c r="HYV15" s="87"/>
      <c r="HYW15" s="87"/>
      <c r="HYX15" s="87"/>
      <c r="HYY15" s="87"/>
      <c r="HYZ15" s="87"/>
      <c r="HZA15" s="87"/>
      <c r="HZB15" s="87"/>
      <c r="HZC15" s="87"/>
      <c r="HZD15" s="87"/>
      <c r="HZE15" s="87"/>
      <c r="HZF15" s="87"/>
      <c r="HZG15" s="87"/>
      <c r="HZH15" s="87"/>
      <c r="HZI15" s="87"/>
      <c r="HZJ15" s="87"/>
      <c r="HZK15" s="87"/>
      <c r="HZL15" s="87"/>
      <c r="HZM15" s="87"/>
      <c r="HZN15" s="87"/>
      <c r="HZO15" s="87"/>
      <c r="HZP15" s="87"/>
      <c r="HZQ15" s="87"/>
      <c r="HZR15" s="87"/>
      <c r="HZS15" s="87"/>
      <c r="HZT15" s="87"/>
      <c r="HZU15" s="87"/>
      <c r="HZV15" s="87"/>
      <c r="HZW15" s="87"/>
      <c r="HZX15" s="87"/>
      <c r="HZY15" s="87"/>
      <c r="HZZ15" s="87"/>
      <c r="IAA15" s="87"/>
      <c r="IAB15" s="87"/>
      <c r="IAC15" s="87"/>
      <c r="IAD15" s="87"/>
      <c r="IAE15" s="87"/>
      <c r="IAF15" s="87"/>
      <c r="IAG15" s="87"/>
      <c r="IAH15" s="87"/>
      <c r="IAI15" s="87"/>
      <c r="IAJ15" s="87"/>
      <c r="IAK15" s="87"/>
      <c r="IAL15" s="87"/>
      <c r="IAM15" s="87"/>
      <c r="IAN15" s="87"/>
      <c r="IAO15" s="87"/>
      <c r="IAP15" s="87"/>
      <c r="IAQ15" s="87"/>
      <c r="IAR15" s="87"/>
      <c r="IAS15" s="87"/>
      <c r="IAT15" s="87"/>
      <c r="IAU15" s="87"/>
      <c r="IAV15" s="87"/>
      <c r="IAW15" s="87"/>
      <c r="IAX15" s="87"/>
      <c r="IAY15" s="87"/>
      <c r="IAZ15" s="87"/>
      <c r="IBA15" s="87"/>
      <c r="IBB15" s="87"/>
      <c r="IBC15" s="87"/>
      <c r="IBD15" s="87"/>
      <c r="IBE15" s="87"/>
      <c r="IBF15" s="87"/>
      <c r="IBG15" s="87"/>
      <c r="IBH15" s="87"/>
      <c r="IBI15" s="87"/>
      <c r="IBJ15" s="87"/>
      <c r="IBK15" s="87"/>
      <c r="IBL15" s="87"/>
      <c r="IBM15" s="87"/>
      <c r="IBN15" s="87"/>
      <c r="IBO15" s="87"/>
      <c r="IBP15" s="87"/>
      <c r="IBQ15" s="87"/>
      <c r="IBR15" s="87"/>
      <c r="IBS15" s="87"/>
      <c r="IBT15" s="87"/>
      <c r="IBU15" s="87"/>
      <c r="IBV15" s="87"/>
      <c r="IBW15" s="87"/>
      <c r="IBX15" s="87"/>
      <c r="IBY15" s="87"/>
      <c r="IBZ15" s="87"/>
      <c r="ICA15" s="87"/>
      <c r="ICB15" s="87"/>
      <c r="ICC15" s="87"/>
      <c r="ICD15" s="87"/>
      <c r="ICE15" s="87"/>
      <c r="ICF15" s="87"/>
      <c r="ICG15" s="87"/>
      <c r="ICH15" s="87"/>
      <c r="ICI15" s="87"/>
      <c r="ICJ15" s="87"/>
      <c r="ICK15" s="87"/>
      <c r="ICL15" s="87"/>
      <c r="ICM15" s="87"/>
      <c r="ICN15" s="87"/>
      <c r="ICO15" s="87"/>
      <c r="ICP15" s="87"/>
      <c r="ICQ15" s="87"/>
      <c r="ICR15" s="87"/>
      <c r="ICS15" s="87"/>
      <c r="ICT15" s="87"/>
      <c r="ICU15" s="87"/>
      <c r="ICV15" s="87"/>
      <c r="ICW15" s="87"/>
      <c r="ICX15" s="87"/>
      <c r="ICY15" s="87"/>
      <c r="ICZ15" s="87"/>
      <c r="IDA15" s="87"/>
      <c r="IDB15" s="87"/>
      <c r="IDC15" s="87"/>
      <c r="IDD15" s="87"/>
      <c r="IDE15" s="87"/>
      <c r="IDF15" s="87"/>
      <c r="IDG15" s="87"/>
      <c r="IDH15" s="87"/>
      <c r="IDI15" s="87"/>
      <c r="IDJ15" s="87"/>
      <c r="IDK15" s="87"/>
      <c r="IDL15" s="87"/>
      <c r="IDM15" s="87"/>
      <c r="IDN15" s="87"/>
      <c r="IDO15" s="87"/>
      <c r="IDP15" s="87"/>
      <c r="IDQ15" s="87"/>
      <c r="IDR15" s="87"/>
      <c r="IDS15" s="87"/>
      <c r="IDT15" s="87"/>
      <c r="IDU15" s="87"/>
      <c r="IDV15" s="87"/>
      <c r="IDW15" s="87"/>
      <c r="IDX15" s="87"/>
      <c r="IDY15" s="87"/>
      <c r="IDZ15" s="87"/>
      <c r="IEA15" s="87"/>
      <c r="IEB15" s="87"/>
      <c r="IEC15" s="87"/>
      <c r="IED15" s="87"/>
      <c r="IEE15" s="87"/>
      <c r="IEF15" s="87"/>
      <c r="IEG15" s="87"/>
      <c r="IEH15" s="87"/>
      <c r="IEI15" s="87"/>
      <c r="IEJ15" s="87"/>
      <c r="IEK15" s="87"/>
      <c r="IEL15" s="87"/>
      <c r="IEM15" s="87"/>
      <c r="IEN15" s="87"/>
      <c r="IEO15" s="87"/>
      <c r="IEP15" s="87"/>
      <c r="IEQ15" s="87"/>
      <c r="IER15" s="87"/>
      <c r="IES15" s="87"/>
      <c r="IET15" s="87"/>
      <c r="IEU15" s="87"/>
      <c r="IEV15" s="87"/>
      <c r="IEW15" s="87"/>
      <c r="IEX15" s="87"/>
      <c r="IEY15" s="87"/>
      <c r="IEZ15" s="87"/>
      <c r="IFA15" s="87"/>
      <c r="IFB15" s="87"/>
      <c r="IFC15" s="87"/>
      <c r="IFD15" s="87"/>
      <c r="IFE15" s="87"/>
      <c r="IFF15" s="87"/>
      <c r="IFG15" s="87"/>
      <c r="IFH15" s="87"/>
      <c r="IFI15" s="87"/>
      <c r="IFJ15" s="87"/>
      <c r="IFK15" s="87"/>
      <c r="IFL15" s="87"/>
      <c r="IFM15" s="87"/>
      <c r="IFN15" s="87"/>
      <c r="IFO15" s="87"/>
      <c r="IFP15" s="87"/>
      <c r="IFQ15" s="87"/>
      <c r="IFR15" s="87"/>
      <c r="IFS15" s="87"/>
      <c r="IFT15" s="87"/>
      <c r="IFU15" s="87"/>
      <c r="IFV15" s="87"/>
      <c r="IFW15" s="87"/>
      <c r="IFX15" s="87"/>
      <c r="IFY15" s="87"/>
      <c r="IFZ15" s="87"/>
      <c r="IGA15" s="87"/>
      <c r="IGB15" s="87"/>
      <c r="IGC15" s="87"/>
      <c r="IGD15" s="87"/>
      <c r="IGE15" s="87"/>
      <c r="IGF15" s="87"/>
      <c r="IGG15" s="87"/>
      <c r="IGH15" s="87"/>
      <c r="IGI15" s="87"/>
      <c r="IGJ15" s="87"/>
      <c r="IGK15" s="87"/>
      <c r="IGL15" s="87"/>
      <c r="IGM15" s="87"/>
      <c r="IGN15" s="87"/>
      <c r="IGO15" s="87"/>
      <c r="IGP15" s="87"/>
      <c r="IGQ15" s="87"/>
      <c r="IGR15" s="87"/>
      <c r="IGS15" s="87"/>
      <c r="IGT15" s="87"/>
      <c r="IGU15" s="87"/>
      <c r="IGV15" s="87"/>
      <c r="IGW15" s="87"/>
      <c r="IGX15" s="87"/>
      <c r="IGY15" s="87"/>
      <c r="IGZ15" s="87"/>
      <c r="IHA15" s="87"/>
      <c r="IHB15" s="87"/>
      <c r="IHC15" s="87"/>
      <c r="IHD15" s="87"/>
      <c r="IHE15" s="87"/>
      <c r="IHF15" s="87"/>
      <c r="IHG15" s="87"/>
      <c r="IHH15" s="87"/>
      <c r="IHI15" s="87"/>
      <c r="IHJ15" s="87"/>
      <c r="IHK15" s="87"/>
      <c r="IHL15" s="87"/>
      <c r="IHM15" s="87"/>
      <c r="IHN15" s="87"/>
      <c r="IHO15" s="87"/>
      <c r="IHP15" s="87"/>
      <c r="IHQ15" s="87"/>
      <c r="IHR15" s="87"/>
      <c r="IHS15" s="87"/>
      <c r="IHT15" s="87"/>
      <c r="IHU15" s="87"/>
      <c r="IHV15" s="87"/>
      <c r="IHW15" s="87"/>
      <c r="IHX15" s="87"/>
      <c r="IHY15" s="87"/>
      <c r="IHZ15" s="87"/>
      <c r="IIA15" s="87"/>
      <c r="IIB15" s="87"/>
      <c r="IIC15" s="87"/>
      <c r="IID15" s="87"/>
      <c r="IIE15" s="87"/>
      <c r="IIF15" s="87"/>
      <c r="IIG15" s="87"/>
      <c r="IIH15" s="87"/>
      <c r="III15" s="87"/>
      <c r="IIJ15" s="87"/>
      <c r="IIK15" s="87"/>
      <c r="IIL15" s="87"/>
      <c r="IIM15" s="87"/>
      <c r="IIN15" s="87"/>
      <c r="IIO15" s="87"/>
      <c r="IIP15" s="87"/>
      <c r="IIQ15" s="87"/>
      <c r="IIR15" s="87"/>
      <c r="IIS15" s="87"/>
      <c r="IIT15" s="87"/>
      <c r="IIU15" s="87"/>
      <c r="IIV15" s="87"/>
      <c r="IIW15" s="87"/>
      <c r="IIX15" s="87"/>
      <c r="IIY15" s="87"/>
      <c r="IIZ15" s="87"/>
      <c r="IJA15" s="87"/>
      <c r="IJB15" s="87"/>
      <c r="IJC15" s="87"/>
      <c r="IJD15" s="87"/>
      <c r="IJE15" s="87"/>
      <c r="IJF15" s="87"/>
      <c r="IJG15" s="87"/>
      <c r="IJH15" s="87"/>
      <c r="IJI15" s="87"/>
      <c r="IJJ15" s="87"/>
      <c r="IJK15" s="87"/>
      <c r="IJL15" s="87"/>
      <c r="IJM15" s="87"/>
      <c r="IJN15" s="87"/>
      <c r="IJO15" s="87"/>
      <c r="IJP15" s="87"/>
      <c r="IJQ15" s="87"/>
      <c r="IJR15" s="87"/>
      <c r="IJS15" s="87"/>
      <c r="IJT15" s="87"/>
      <c r="IJU15" s="87"/>
      <c r="IJV15" s="87"/>
      <c r="IJW15" s="87"/>
      <c r="IJX15" s="87"/>
      <c r="IJY15" s="87"/>
      <c r="IJZ15" s="87"/>
      <c r="IKA15" s="87"/>
      <c r="IKB15" s="87"/>
      <c r="IKC15" s="87"/>
      <c r="IKD15" s="87"/>
      <c r="IKE15" s="87"/>
      <c r="IKF15" s="87"/>
      <c r="IKG15" s="87"/>
      <c r="IKH15" s="87"/>
      <c r="IKI15" s="87"/>
      <c r="IKJ15" s="87"/>
      <c r="IKK15" s="87"/>
      <c r="IKL15" s="87"/>
      <c r="IKM15" s="87"/>
      <c r="IKN15" s="87"/>
      <c r="IKO15" s="87"/>
      <c r="IKP15" s="87"/>
      <c r="IKQ15" s="87"/>
      <c r="IKR15" s="87"/>
      <c r="IKS15" s="87"/>
      <c r="IKT15" s="87"/>
      <c r="IKU15" s="87"/>
      <c r="IKV15" s="87"/>
      <c r="IKW15" s="87"/>
      <c r="IKX15" s="87"/>
      <c r="IKY15" s="87"/>
      <c r="IKZ15" s="87"/>
      <c r="ILA15" s="87"/>
      <c r="ILB15" s="87"/>
      <c r="ILC15" s="87"/>
      <c r="ILD15" s="87"/>
      <c r="ILE15" s="87"/>
      <c r="ILF15" s="87"/>
      <c r="ILG15" s="87"/>
      <c r="ILH15" s="87"/>
      <c r="ILI15" s="87"/>
      <c r="ILJ15" s="87"/>
      <c r="ILK15" s="87"/>
      <c r="ILL15" s="87"/>
      <c r="ILM15" s="87"/>
      <c r="ILN15" s="87"/>
      <c r="ILO15" s="87"/>
      <c r="ILP15" s="87"/>
      <c r="ILQ15" s="87"/>
      <c r="ILR15" s="87"/>
      <c r="ILS15" s="87"/>
      <c r="ILT15" s="87"/>
      <c r="ILU15" s="87"/>
      <c r="ILV15" s="87"/>
      <c r="ILW15" s="87"/>
      <c r="ILX15" s="87"/>
      <c r="ILY15" s="87"/>
      <c r="ILZ15" s="87"/>
      <c r="IMA15" s="87"/>
      <c r="IMB15" s="87"/>
      <c r="IMC15" s="87"/>
      <c r="IMD15" s="87"/>
      <c r="IME15" s="87"/>
      <c r="IMF15" s="87"/>
      <c r="IMG15" s="87"/>
      <c r="IMH15" s="87"/>
      <c r="IMI15" s="87"/>
      <c r="IMJ15" s="87"/>
      <c r="IMK15" s="87"/>
      <c r="IML15" s="87"/>
      <c r="IMM15" s="87"/>
      <c r="IMN15" s="87"/>
      <c r="IMO15" s="87"/>
      <c r="IMP15" s="87"/>
      <c r="IMQ15" s="87"/>
      <c r="IMR15" s="87"/>
      <c r="IMS15" s="87"/>
      <c r="IMT15" s="87"/>
      <c r="IMU15" s="87"/>
      <c r="IMV15" s="87"/>
      <c r="IMW15" s="87"/>
      <c r="IMX15" s="87"/>
      <c r="IMY15" s="87"/>
      <c r="IMZ15" s="87"/>
      <c r="INA15" s="87"/>
      <c r="INB15" s="87"/>
      <c r="INC15" s="87"/>
      <c r="IND15" s="87"/>
      <c r="INE15" s="87"/>
      <c r="INF15" s="87"/>
      <c r="ING15" s="87"/>
      <c r="INH15" s="87"/>
      <c r="INI15" s="87"/>
      <c r="INJ15" s="87"/>
      <c r="INK15" s="87"/>
      <c r="INL15" s="87"/>
      <c r="INM15" s="87"/>
      <c r="INN15" s="87"/>
      <c r="INO15" s="87"/>
      <c r="INP15" s="87"/>
      <c r="INQ15" s="87"/>
      <c r="INR15" s="87"/>
      <c r="INS15" s="87"/>
      <c r="INT15" s="87"/>
      <c r="INU15" s="87"/>
      <c r="INV15" s="87"/>
      <c r="INW15" s="87"/>
      <c r="INX15" s="87"/>
      <c r="INY15" s="87"/>
      <c r="INZ15" s="87"/>
      <c r="IOA15" s="87"/>
      <c r="IOB15" s="87"/>
      <c r="IOC15" s="87"/>
      <c r="IOD15" s="87"/>
      <c r="IOE15" s="87"/>
      <c r="IOF15" s="87"/>
      <c r="IOG15" s="87"/>
      <c r="IOH15" s="87"/>
      <c r="IOI15" s="87"/>
      <c r="IOJ15" s="87"/>
      <c r="IOK15" s="87"/>
      <c r="IOL15" s="87"/>
      <c r="IOM15" s="87"/>
      <c r="ION15" s="87"/>
      <c r="IOO15" s="87"/>
      <c r="IOP15" s="87"/>
      <c r="IOQ15" s="87"/>
      <c r="IOR15" s="87"/>
      <c r="IOS15" s="87"/>
      <c r="IOT15" s="87"/>
      <c r="IOU15" s="87"/>
      <c r="IOV15" s="87"/>
      <c r="IOW15" s="87"/>
      <c r="IOX15" s="87"/>
      <c r="IOY15" s="87"/>
      <c r="IOZ15" s="87"/>
      <c r="IPA15" s="87"/>
      <c r="IPB15" s="87"/>
      <c r="IPC15" s="87"/>
      <c r="IPD15" s="87"/>
      <c r="IPE15" s="87"/>
      <c r="IPF15" s="87"/>
      <c r="IPG15" s="87"/>
      <c r="IPH15" s="87"/>
      <c r="IPI15" s="87"/>
      <c r="IPJ15" s="87"/>
      <c r="IPK15" s="87"/>
      <c r="IPL15" s="87"/>
      <c r="IPM15" s="87"/>
      <c r="IPN15" s="87"/>
      <c r="IPO15" s="87"/>
      <c r="IPP15" s="87"/>
      <c r="IPQ15" s="87"/>
      <c r="IPR15" s="87"/>
      <c r="IPS15" s="87"/>
      <c r="IPT15" s="87"/>
      <c r="IPU15" s="87"/>
      <c r="IPV15" s="87"/>
      <c r="IPW15" s="87"/>
      <c r="IPX15" s="87"/>
      <c r="IPY15" s="87"/>
      <c r="IPZ15" s="87"/>
      <c r="IQA15" s="87"/>
      <c r="IQB15" s="87"/>
      <c r="IQC15" s="87"/>
      <c r="IQD15" s="87"/>
      <c r="IQE15" s="87"/>
      <c r="IQF15" s="87"/>
      <c r="IQG15" s="87"/>
      <c r="IQH15" s="87"/>
      <c r="IQI15" s="87"/>
      <c r="IQJ15" s="87"/>
      <c r="IQK15" s="87"/>
      <c r="IQL15" s="87"/>
      <c r="IQM15" s="87"/>
      <c r="IQN15" s="87"/>
      <c r="IQO15" s="87"/>
      <c r="IQP15" s="87"/>
      <c r="IQQ15" s="87"/>
      <c r="IQR15" s="87"/>
      <c r="IQS15" s="87"/>
      <c r="IQT15" s="87"/>
      <c r="IQU15" s="87"/>
      <c r="IQV15" s="87"/>
      <c r="IQW15" s="87"/>
      <c r="IQX15" s="87"/>
      <c r="IQY15" s="87"/>
      <c r="IQZ15" s="87"/>
      <c r="IRA15" s="87"/>
      <c r="IRB15" s="87"/>
      <c r="IRC15" s="87"/>
      <c r="IRD15" s="87"/>
      <c r="IRE15" s="87"/>
      <c r="IRF15" s="87"/>
      <c r="IRG15" s="87"/>
      <c r="IRH15" s="87"/>
      <c r="IRI15" s="87"/>
      <c r="IRJ15" s="87"/>
      <c r="IRK15" s="87"/>
      <c r="IRL15" s="87"/>
      <c r="IRM15" s="87"/>
      <c r="IRN15" s="87"/>
      <c r="IRO15" s="87"/>
      <c r="IRP15" s="87"/>
      <c r="IRQ15" s="87"/>
      <c r="IRR15" s="87"/>
      <c r="IRS15" s="87"/>
      <c r="IRT15" s="87"/>
      <c r="IRU15" s="87"/>
      <c r="IRV15" s="87"/>
      <c r="IRW15" s="87"/>
      <c r="IRX15" s="87"/>
      <c r="IRY15" s="87"/>
      <c r="IRZ15" s="87"/>
      <c r="ISA15" s="87"/>
      <c r="ISB15" s="87"/>
      <c r="ISC15" s="87"/>
      <c r="ISD15" s="87"/>
      <c r="ISE15" s="87"/>
      <c r="ISF15" s="87"/>
      <c r="ISG15" s="87"/>
      <c r="ISH15" s="87"/>
      <c r="ISI15" s="87"/>
      <c r="ISJ15" s="87"/>
      <c r="ISK15" s="87"/>
      <c r="ISL15" s="87"/>
      <c r="ISM15" s="87"/>
      <c r="ISN15" s="87"/>
      <c r="ISO15" s="87"/>
      <c r="ISP15" s="87"/>
      <c r="ISQ15" s="87"/>
      <c r="ISR15" s="87"/>
      <c r="ISS15" s="87"/>
      <c r="IST15" s="87"/>
      <c r="ISU15" s="87"/>
      <c r="ISV15" s="87"/>
      <c r="ISW15" s="87"/>
      <c r="ISX15" s="87"/>
      <c r="ISY15" s="87"/>
      <c r="ISZ15" s="87"/>
      <c r="ITA15" s="87"/>
      <c r="ITB15" s="87"/>
      <c r="ITC15" s="87"/>
      <c r="ITD15" s="87"/>
      <c r="ITE15" s="87"/>
      <c r="ITF15" s="87"/>
      <c r="ITG15" s="87"/>
      <c r="ITH15" s="87"/>
      <c r="ITI15" s="87"/>
      <c r="ITJ15" s="87"/>
      <c r="ITK15" s="87"/>
      <c r="ITL15" s="87"/>
      <c r="ITM15" s="87"/>
      <c r="ITN15" s="87"/>
      <c r="ITO15" s="87"/>
      <c r="ITP15" s="87"/>
      <c r="ITQ15" s="87"/>
      <c r="ITR15" s="87"/>
      <c r="ITS15" s="87"/>
      <c r="ITT15" s="87"/>
      <c r="ITU15" s="87"/>
      <c r="ITV15" s="87"/>
      <c r="ITW15" s="87"/>
      <c r="ITX15" s="87"/>
      <c r="ITY15" s="87"/>
      <c r="ITZ15" s="87"/>
      <c r="IUA15" s="87"/>
      <c r="IUB15" s="87"/>
      <c r="IUC15" s="87"/>
      <c r="IUD15" s="87"/>
      <c r="IUE15" s="87"/>
      <c r="IUF15" s="87"/>
      <c r="IUG15" s="87"/>
      <c r="IUH15" s="87"/>
      <c r="IUI15" s="87"/>
      <c r="IUJ15" s="87"/>
      <c r="IUK15" s="87"/>
      <c r="IUL15" s="87"/>
      <c r="IUM15" s="87"/>
      <c r="IUN15" s="87"/>
      <c r="IUO15" s="87"/>
      <c r="IUP15" s="87"/>
      <c r="IUQ15" s="87"/>
      <c r="IUR15" s="87"/>
      <c r="IUS15" s="87"/>
      <c r="IUT15" s="87"/>
      <c r="IUU15" s="87"/>
      <c r="IUV15" s="87"/>
      <c r="IUW15" s="87"/>
      <c r="IUX15" s="87"/>
      <c r="IUY15" s="87"/>
      <c r="IUZ15" s="87"/>
      <c r="IVA15" s="87"/>
      <c r="IVB15" s="87"/>
      <c r="IVC15" s="87"/>
      <c r="IVD15" s="87"/>
      <c r="IVE15" s="87"/>
      <c r="IVF15" s="87"/>
      <c r="IVG15" s="87"/>
      <c r="IVH15" s="87"/>
      <c r="IVI15" s="87"/>
      <c r="IVJ15" s="87"/>
      <c r="IVK15" s="87"/>
      <c r="IVL15" s="87"/>
      <c r="IVM15" s="87"/>
      <c r="IVN15" s="87"/>
      <c r="IVO15" s="87"/>
      <c r="IVP15" s="87"/>
      <c r="IVQ15" s="87"/>
      <c r="IVR15" s="87"/>
      <c r="IVS15" s="87"/>
      <c r="IVT15" s="87"/>
      <c r="IVU15" s="87"/>
      <c r="IVV15" s="87"/>
      <c r="IVW15" s="87"/>
      <c r="IVX15" s="87"/>
      <c r="IVY15" s="87"/>
      <c r="IVZ15" s="87"/>
      <c r="IWA15" s="87"/>
      <c r="IWB15" s="87"/>
      <c r="IWC15" s="87"/>
      <c r="IWD15" s="87"/>
      <c r="IWE15" s="87"/>
      <c r="IWF15" s="87"/>
      <c r="IWG15" s="87"/>
      <c r="IWH15" s="87"/>
      <c r="IWI15" s="87"/>
      <c r="IWJ15" s="87"/>
      <c r="IWK15" s="87"/>
      <c r="IWL15" s="87"/>
      <c r="IWM15" s="87"/>
      <c r="IWN15" s="87"/>
      <c r="IWO15" s="87"/>
      <c r="IWP15" s="87"/>
      <c r="IWQ15" s="87"/>
      <c r="IWR15" s="87"/>
      <c r="IWS15" s="87"/>
      <c r="IWT15" s="87"/>
      <c r="IWU15" s="87"/>
      <c r="IWV15" s="87"/>
      <c r="IWW15" s="87"/>
      <c r="IWX15" s="87"/>
      <c r="IWY15" s="87"/>
      <c r="IWZ15" s="87"/>
      <c r="IXA15" s="87"/>
      <c r="IXB15" s="87"/>
      <c r="IXC15" s="87"/>
      <c r="IXD15" s="87"/>
      <c r="IXE15" s="87"/>
      <c r="IXF15" s="87"/>
      <c r="IXG15" s="87"/>
      <c r="IXH15" s="87"/>
      <c r="IXI15" s="87"/>
      <c r="IXJ15" s="87"/>
      <c r="IXK15" s="87"/>
      <c r="IXL15" s="87"/>
      <c r="IXM15" s="87"/>
      <c r="IXN15" s="87"/>
      <c r="IXO15" s="87"/>
      <c r="IXP15" s="87"/>
      <c r="IXQ15" s="87"/>
      <c r="IXR15" s="87"/>
      <c r="IXS15" s="87"/>
      <c r="IXT15" s="87"/>
      <c r="IXU15" s="87"/>
      <c r="IXV15" s="87"/>
      <c r="IXW15" s="87"/>
      <c r="IXX15" s="87"/>
      <c r="IXY15" s="87"/>
      <c r="IXZ15" s="87"/>
      <c r="IYA15" s="87"/>
      <c r="IYB15" s="87"/>
      <c r="IYC15" s="87"/>
      <c r="IYD15" s="87"/>
      <c r="IYE15" s="87"/>
      <c r="IYF15" s="87"/>
      <c r="IYG15" s="87"/>
      <c r="IYH15" s="87"/>
      <c r="IYI15" s="87"/>
      <c r="IYJ15" s="87"/>
      <c r="IYK15" s="87"/>
      <c r="IYL15" s="87"/>
      <c r="IYM15" s="87"/>
      <c r="IYN15" s="87"/>
      <c r="IYO15" s="87"/>
      <c r="IYP15" s="87"/>
      <c r="IYQ15" s="87"/>
      <c r="IYR15" s="87"/>
      <c r="IYS15" s="87"/>
      <c r="IYT15" s="87"/>
      <c r="IYU15" s="87"/>
      <c r="IYV15" s="87"/>
      <c r="IYW15" s="87"/>
      <c r="IYX15" s="87"/>
      <c r="IYY15" s="87"/>
      <c r="IYZ15" s="87"/>
      <c r="IZA15" s="87"/>
      <c r="IZB15" s="87"/>
      <c r="IZC15" s="87"/>
      <c r="IZD15" s="87"/>
      <c r="IZE15" s="87"/>
      <c r="IZF15" s="87"/>
      <c r="IZG15" s="87"/>
      <c r="IZH15" s="87"/>
      <c r="IZI15" s="87"/>
      <c r="IZJ15" s="87"/>
      <c r="IZK15" s="87"/>
      <c r="IZL15" s="87"/>
      <c r="IZM15" s="87"/>
      <c r="IZN15" s="87"/>
      <c r="IZO15" s="87"/>
      <c r="IZP15" s="87"/>
      <c r="IZQ15" s="87"/>
      <c r="IZR15" s="87"/>
      <c r="IZS15" s="87"/>
      <c r="IZT15" s="87"/>
      <c r="IZU15" s="87"/>
      <c r="IZV15" s="87"/>
      <c r="IZW15" s="87"/>
      <c r="IZX15" s="87"/>
      <c r="IZY15" s="87"/>
      <c r="IZZ15" s="87"/>
      <c r="JAA15" s="87"/>
      <c r="JAB15" s="87"/>
      <c r="JAC15" s="87"/>
      <c r="JAD15" s="87"/>
      <c r="JAE15" s="87"/>
      <c r="JAF15" s="87"/>
      <c r="JAG15" s="87"/>
      <c r="JAH15" s="87"/>
      <c r="JAI15" s="87"/>
      <c r="JAJ15" s="87"/>
      <c r="JAK15" s="87"/>
      <c r="JAL15" s="87"/>
      <c r="JAM15" s="87"/>
      <c r="JAN15" s="87"/>
      <c r="JAO15" s="87"/>
      <c r="JAP15" s="87"/>
      <c r="JAQ15" s="87"/>
      <c r="JAR15" s="87"/>
      <c r="JAS15" s="87"/>
      <c r="JAT15" s="87"/>
      <c r="JAU15" s="87"/>
      <c r="JAV15" s="87"/>
      <c r="JAW15" s="87"/>
      <c r="JAX15" s="87"/>
      <c r="JAY15" s="87"/>
      <c r="JAZ15" s="87"/>
      <c r="JBA15" s="87"/>
      <c r="JBB15" s="87"/>
      <c r="JBC15" s="87"/>
      <c r="JBD15" s="87"/>
      <c r="JBE15" s="87"/>
      <c r="JBF15" s="87"/>
      <c r="JBG15" s="87"/>
      <c r="JBH15" s="87"/>
      <c r="JBI15" s="87"/>
      <c r="JBJ15" s="87"/>
      <c r="JBK15" s="87"/>
      <c r="JBL15" s="87"/>
      <c r="JBM15" s="87"/>
      <c r="JBN15" s="87"/>
      <c r="JBO15" s="87"/>
      <c r="JBP15" s="87"/>
      <c r="JBQ15" s="87"/>
      <c r="JBR15" s="87"/>
      <c r="JBS15" s="87"/>
      <c r="JBT15" s="87"/>
      <c r="JBU15" s="87"/>
      <c r="JBV15" s="87"/>
      <c r="JBW15" s="87"/>
      <c r="JBX15" s="87"/>
      <c r="JBY15" s="87"/>
      <c r="JBZ15" s="87"/>
      <c r="JCA15" s="87"/>
      <c r="JCB15" s="87"/>
      <c r="JCC15" s="87"/>
      <c r="JCD15" s="87"/>
      <c r="JCE15" s="87"/>
      <c r="JCF15" s="87"/>
      <c r="JCG15" s="87"/>
      <c r="JCH15" s="87"/>
      <c r="JCI15" s="87"/>
      <c r="JCJ15" s="87"/>
      <c r="JCK15" s="87"/>
      <c r="JCL15" s="87"/>
      <c r="JCM15" s="87"/>
      <c r="JCN15" s="87"/>
      <c r="JCO15" s="87"/>
      <c r="JCP15" s="87"/>
      <c r="JCQ15" s="87"/>
      <c r="JCR15" s="87"/>
      <c r="JCS15" s="87"/>
      <c r="JCT15" s="87"/>
      <c r="JCU15" s="87"/>
      <c r="JCV15" s="87"/>
      <c r="JCW15" s="87"/>
      <c r="JCX15" s="87"/>
      <c r="JCY15" s="87"/>
      <c r="JCZ15" s="87"/>
      <c r="JDA15" s="87"/>
      <c r="JDB15" s="87"/>
      <c r="JDC15" s="87"/>
      <c r="JDD15" s="87"/>
      <c r="JDE15" s="87"/>
      <c r="JDF15" s="87"/>
      <c r="JDG15" s="87"/>
      <c r="JDH15" s="87"/>
      <c r="JDI15" s="87"/>
      <c r="JDJ15" s="87"/>
      <c r="JDK15" s="87"/>
      <c r="JDL15" s="87"/>
      <c r="JDM15" s="87"/>
      <c r="JDN15" s="87"/>
      <c r="JDO15" s="87"/>
      <c r="JDP15" s="87"/>
      <c r="JDQ15" s="87"/>
      <c r="JDR15" s="87"/>
      <c r="JDS15" s="87"/>
      <c r="JDT15" s="87"/>
      <c r="JDU15" s="87"/>
      <c r="JDV15" s="87"/>
      <c r="JDW15" s="87"/>
      <c r="JDX15" s="87"/>
      <c r="JDY15" s="87"/>
      <c r="JDZ15" s="87"/>
      <c r="JEA15" s="87"/>
      <c r="JEB15" s="87"/>
      <c r="JEC15" s="87"/>
      <c r="JED15" s="87"/>
      <c r="JEE15" s="87"/>
      <c r="JEF15" s="87"/>
      <c r="JEG15" s="87"/>
      <c r="JEH15" s="87"/>
      <c r="JEI15" s="87"/>
      <c r="JEJ15" s="87"/>
      <c r="JEK15" s="87"/>
      <c r="JEL15" s="87"/>
      <c r="JEM15" s="87"/>
      <c r="JEN15" s="87"/>
      <c r="JEO15" s="87"/>
      <c r="JEP15" s="87"/>
      <c r="JEQ15" s="87"/>
      <c r="JER15" s="87"/>
      <c r="JES15" s="87"/>
      <c r="JET15" s="87"/>
      <c r="JEU15" s="87"/>
      <c r="JEV15" s="87"/>
      <c r="JEW15" s="87"/>
      <c r="JEX15" s="87"/>
      <c r="JEY15" s="87"/>
      <c r="JEZ15" s="87"/>
      <c r="JFA15" s="87"/>
      <c r="JFB15" s="87"/>
      <c r="JFC15" s="87"/>
      <c r="JFD15" s="87"/>
      <c r="JFE15" s="87"/>
      <c r="JFF15" s="87"/>
      <c r="JFG15" s="87"/>
      <c r="JFH15" s="87"/>
      <c r="JFI15" s="87"/>
      <c r="JFJ15" s="87"/>
      <c r="JFK15" s="87"/>
      <c r="JFL15" s="87"/>
      <c r="JFM15" s="87"/>
      <c r="JFN15" s="87"/>
      <c r="JFO15" s="87"/>
      <c r="JFP15" s="87"/>
      <c r="JFQ15" s="87"/>
      <c r="JFR15" s="87"/>
      <c r="JFS15" s="87"/>
      <c r="JFT15" s="87"/>
      <c r="JFU15" s="87"/>
      <c r="JFV15" s="87"/>
      <c r="JFW15" s="87"/>
      <c r="JFX15" s="87"/>
      <c r="JFY15" s="87"/>
      <c r="JFZ15" s="87"/>
      <c r="JGA15" s="87"/>
      <c r="JGB15" s="87"/>
      <c r="JGC15" s="87"/>
      <c r="JGD15" s="87"/>
      <c r="JGE15" s="87"/>
      <c r="JGF15" s="87"/>
      <c r="JGG15" s="87"/>
      <c r="JGH15" s="87"/>
      <c r="JGI15" s="87"/>
      <c r="JGJ15" s="87"/>
      <c r="JGK15" s="87"/>
      <c r="JGL15" s="87"/>
      <c r="JGM15" s="87"/>
      <c r="JGN15" s="87"/>
      <c r="JGO15" s="87"/>
      <c r="JGP15" s="87"/>
      <c r="JGQ15" s="87"/>
      <c r="JGR15" s="87"/>
      <c r="JGS15" s="87"/>
      <c r="JGT15" s="87"/>
      <c r="JGU15" s="87"/>
      <c r="JGV15" s="87"/>
      <c r="JGW15" s="87"/>
      <c r="JGX15" s="87"/>
      <c r="JGY15" s="87"/>
      <c r="JGZ15" s="87"/>
      <c r="JHA15" s="87"/>
      <c r="JHB15" s="87"/>
      <c r="JHC15" s="87"/>
      <c r="JHD15" s="87"/>
      <c r="JHE15" s="87"/>
      <c r="JHF15" s="87"/>
      <c r="JHG15" s="87"/>
      <c r="JHH15" s="87"/>
      <c r="JHI15" s="87"/>
      <c r="JHJ15" s="87"/>
      <c r="JHK15" s="87"/>
      <c r="JHL15" s="87"/>
      <c r="JHM15" s="87"/>
      <c r="JHN15" s="87"/>
      <c r="JHO15" s="87"/>
      <c r="JHP15" s="87"/>
      <c r="JHQ15" s="87"/>
      <c r="JHR15" s="87"/>
      <c r="JHS15" s="87"/>
      <c r="JHT15" s="87"/>
      <c r="JHU15" s="87"/>
      <c r="JHV15" s="87"/>
      <c r="JHW15" s="87"/>
      <c r="JHX15" s="87"/>
      <c r="JHY15" s="87"/>
      <c r="JHZ15" s="87"/>
      <c r="JIA15" s="87"/>
      <c r="JIB15" s="87"/>
      <c r="JIC15" s="87"/>
      <c r="JID15" s="87"/>
      <c r="JIE15" s="87"/>
      <c r="JIF15" s="87"/>
      <c r="JIG15" s="87"/>
      <c r="JIH15" s="87"/>
      <c r="JII15" s="87"/>
      <c r="JIJ15" s="87"/>
      <c r="JIK15" s="87"/>
      <c r="JIL15" s="87"/>
      <c r="JIM15" s="87"/>
      <c r="JIN15" s="87"/>
      <c r="JIO15" s="87"/>
      <c r="JIP15" s="87"/>
      <c r="JIQ15" s="87"/>
      <c r="JIR15" s="87"/>
      <c r="JIS15" s="87"/>
      <c r="JIT15" s="87"/>
      <c r="JIU15" s="87"/>
      <c r="JIV15" s="87"/>
      <c r="JIW15" s="87"/>
      <c r="JIX15" s="87"/>
      <c r="JIY15" s="87"/>
      <c r="JIZ15" s="87"/>
      <c r="JJA15" s="87"/>
      <c r="JJB15" s="87"/>
      <c r="JJC15" s="87"/>
      <c r="JJD15" s="87"/>
      <c r="JJE15" s="87"/>
      <c r="JJF15" s="87"/>
      <c r="JJG15" s="87"/>
      <c r="JJH15" s="87"/>
      <c r="JJI15" s="87"/>
      <c r="JJJ15" s="87"/>
      <c r="JJK15" s="87"/>
      <c r="JJL15" s="87"/>
      <c r="JJM15" s="87"/>
      <c r="JJN15" s="87"/>
      <c r="JJO15" s="87"/>
      <c r="JJP15" s="87"/>
      <c r="JJQ15" s="87"/>
      <c r="JJR15" s="87"/>
      <c r="JJS15" s="87"/>
      <c r="JJT15" s="87"/>
      <c r="JJU15" s="87"/>
      <c r="JJV15" s="87"/>
      <c r="JJW15" s="87"/>
      <c r="JJX15" s="87"/>
      <c r="JJY15" s="87"/>
      <c r="JJZ15" s="87"/>
      <c r="JKA15" s="87"/>
      <c r="JKB15" s="87"/>
      <c r="JKC15" s="87"/>
      <c r="JKD15" s="87"/>
      <c r="JKE15" s="87"/>
      <c r="JKF15" s="87"/>
      <c r="JKG15" s="87"/>
      <c r="JKH15" s="87"/>
      <c r="JKI15" s="87"/>
      <c r="JKJ15" s="87"/>
      <c r="JKK15" s="87"/>
      <c r="JKL15" s="87"/>
      <c r="JKM15" s="87"/>
      <c r="JKN15" s="87"/>
      <c r="JKO15" s="87"/>
      <c r="JKP15" s="87"/>
      <c r="JKQ15" s="87"/>
      <c r="JKR15" s="87"/>
      <c r="JKS15" s="87"/>
      <c r="JKT15" s="87"/>
      <c r="JKU15" s="87"/>
      <c r="JKV15" s="87"/>
      <c r="JKW15" s="87"/>
      <c r="JKX15" s="87"/>
      <c r="JKY15" s="87"/>
      <c r="JKZ15" s="87"/>
      <c r="JLA15" s="87"/>
      <c r="JLB15" s="87"/>
      <c r="JLC15" s="87"/>
      <c r="JLD15" s="87"/>
      <c r="JLE15" s="87"/>
      <c r="JLF15" s="87"/>
      <c r="JLG15" s="87"/>
      <c r="JLH15" s="87"/>
      <c r="JLI15" s="87"/>
      <c r="JLJ15" s="87"/>
      <c r="JLK15" s="87"/>
      <c r="JLL15" s="87"/>
      <c r="JLM15" s="87"/>
      <c r="JLN15" s="87"/>
      <c r="JLO15" s="87"/>
      <c r="JLP15" s="87"/>
      <c r="JLQ15" s="87"/>
      <c r="JLR15" s="87"/>
      <c r="JLS15" s="87"/>
      <c r="JLT15" s="87"/>
      <c r="JLU15" s="87"/>
      <c r="JLV15" s="87"/>
      <c r="JLW15" s="87"/>
      <c r="JLX15" s="87"/>
      <c r="JLY15" s="87"/>
      <c r="JLZ15" s="87"/>
      <c r="JMA15" s="87"/>
      <c r="JMB15" s="87"/>
      <c r="JMC15" s="87"/>
      <c r="JMD15" s="87"/>
      <c r="JME15" s="87"/>
      <c r="JMF15" s="87"/>
      <c r="JMG15" s="87"/>
      <c r="JMH15" s="87"/>
      <c r="JMI15" s="87"/>
      <c r="JMJ15" s="87"/>
      <c r="JMK15" s="87"/>
      <c r="JML15" s="87"/>
      <c r="JMM15" s="87"/>
      <c r="JMN15" s="87"/>
      <c r="JMO15" s="87"/>
      <c r="JMP15" s="87"/>
      <c r="JMQ15" s="87"/>
      <c r="JMR15" s="87"/>
      <c r="JMS15" s="87"/>
      <c r="JMT15" s="87"/>
      <c r="JMU15" s="87"/>
      <c r="JMV15" s="87"/>
      <c r="JMW15" s="87"/>
      <c r="JMX15" s="87"/>
      <c r="JMY15" s="87"/>
      <c r="JMZ15" s="87"/>
      <c r="JNA15" s="87"/>
      <c r="JNB15" s="87"/>
      <c r="JNC15" s="87"/>
      <c r="JND15" s="87"/>
      <c r="JNE15" s="87"/>
      <c r="JNF15" s="87"/>
      <c r="JNG15" s="87"/>
      <c r="JNH15" s="87"/>
      <c r="JNI15" s="87"/>
      <c r="JNJ15" s="87"/>
      <c r="JNK15" s="87"/>
      <c r="JNL15" s="87"/>
      <c r="JNM15" s="87"/>
      <c r="JNN15" s="87"/>
      <c r="JNO15" s="87"/>
      <c r="JNP15" s="87"/>
      <c r="JNQ15" s="87"/>
      <c r="JNR15" s="87"/>
      <c r="JNS15" s="87"/>
      <c r="JNT15" s="87"/>
      <c r="JNU15" s="87"/>
      <c r="JNV15" s="87"/>
      <c r="JNW15" s="87"/>
      <c r="JNX15" s="87"/>
      <c r="JNY15" s="87"/>
      <c r="JNZ15" s="87"/>
      <c r="JOA15" s="87"/>
      <c r="JOB15" s="87"/>
      <c r="JOC15" s="87"/>
      <c r="JOD15" s="87"/>
      <c r="JOE15" s="87"/>
      <c r="JOF15" s="87"/>
      <c r="JOG15" s="87"/>
      <c r="JOH15" s="87"/>
      <c r="JOI15" s="87"/>
      <c r="JOJ15" s="87"/>
      <c r="JOK15" s="87"/>
      <c r="JOL15" s="87"/>
      <c r="JOM15" s="87"/>
      <c r="JON15" s="87"/>
      <c r="JOO15" s="87"/>
      <c r="JOP15" s="87"/>
      <c r="JOQ15" s="87"/>
      <c r="JOR15" s="87"/>
      <c r="JOS15" s="87"/>
      <c r="JOT15" s="87"/>
      <c r="JOU15" s="87"/>
      <c r="JOV15" s="87"/>
      <c r="JOW15" s="87"/>
      <c r="JOX15" s="87"/>
      <c r="JOY15" s="87"/>
      <c r="JOZ15" s="87"/>
      <c r="JPA15" s="87"/>
      <c r="JPB15" s="87"/>
      <c r="JPC15" s="87"/>
      <c r="JPD15" s="87"/>
      <c r="JPE15" s="87"/>
      <c r="JPF15" s="87"/>
      <c r="JPG15" s="87"/>
      <c r="JPH15" s="87"/>
      <c r="JPI15" s="87"/>
      <c r="JPJ15" s="87"/>
      <c r="JPK15" s="87"/>
      <c r="JPL15" s="87"/>
      <c r="JPM15" s="87"/>
      <c r="JPN15" s="87"/>
      <c r="JPO15" s="87"/>
      <c r="JPP15" s="87"/>
      <c r="JPQ15" s="87"/>
      <c r="JPR15" s="87"/>
      <c r="JPS15" s="87"/>
      <c r="JPT15" s="87"/>
      <c r="JPU15" s="87"/>
      <c r="JPV15" s="87"/>
      <c r="JPW15" s="87"/>
      <c r="JPX15" s="87"/>
      <c r="JPY15" s="87"/>
      <c r="JPZ15" s="87"/>
      <c r="JQA15" s="87"/>
      <c r="JQB15" s="87"/>
      <c r="JQC15" s="87"/>
      <c r="JQD15" s="87"/>
      <c r="JQE15" s="87"/>
      <c r="JQF15" s="87"/>
      <c r="JQG15" s="87"/>
      <c r="JQH15" s="87"/>
      <c r="JQI15" s="87"/>
      <c r="JQJ15" s="87"/>
      <c r="JQK15" s="87"/>
      <c r="JQL15" s="87"/>
      <c r="JQM15" s="87"/>
      <c r="JQN15" s="87"/>
      <c r="JQO15" s="87"/>
      <c r="JQP15" s="87"/>
      <c r="JQQ15" s="87"/>
      <c r="JQR15" s="87"/>
      <c r="JQS15" s="87"/>
      <c r="JQT15" s="87"/>
      <c r="JQU15" s="87"/>
      <c r="JQV15" s="87"/>
      <c r="JQW15" s="87"/>
      <c r="JQX15" s="87"/>
      <c r="JQY15" s="87"/>
      <c r="JQZ15" s="87"/>
      <c r="JRA15" s="87"/>
      <c r="JRB15" s="87"/>
      <c r="JRC15" s="87"/>
      <c r="JRD15" s="87"/>
      <c r="JRE15" s="87"/>
      <c r="JRF15" s="87"/>
      <c r="JRG15" s="87"/>
      <c r="JRH15" s="87"/>
      <c r="JRI15" s="87"/>
      <c r="JRJ15" s="87"/>
      <c r="JRK15" s="87"/>
      <c r="JRL15" s="87"/>
      <c r="JRM15" s="87"/>
      <c r="JRN15" s="87"/>
      <c r="JRO15" s="87"/>
      <c r="JRP15" s="87"/>
      <c r="JRQ15" s="87"/>
      <c r="JRR15" s="87"/>
      <c r="JRS15" s="87"/>
      <c r="JRT15" s="87"/>
      <c r="JRU15" s="87"/>
      <c r="JRV15" s="87"/>
      <c r="JRW15" s="87"/>
      <c r="JRX15" s="87"/>
      <c r="JRY15" s="87"/>
      <c r="JRZ15" s="87"/>
      <c r="JSA15" s="87"/>
      <c r="JSB15" s="87"/>
      <c r="JSC15" s="87"/>
      <c r="JSD15" s="87"/>
      <c r="JSE15" s="87"/>
      <c r="JSF15" s="87"/>
      <c r="JSG15" s="87"/>
      <c r="JSH15" s="87"/>
      <c r="JSI15" s="87"/>
      <c r="JSJ15" s="87"/>
      <c r="JSK15" s="87"/>
      <c r="JSL15" s="87"/>
      <c r="JSM15" s="87"/>
      <c r="JSN15" s="87"/>
      <c r="JSO15" s="87"/>
      <c r="JSP15" s="87"/>
      <c r="JSQ15" s="87"/>
      <c r="JSR15" s="87"/>
      <c r="JSS15" s="87"/>
      <c r="JST15" s="87"/>
      <c r="JSU15" s="87"/>
      <c r="JSV15" s="87"/>
      <c r="JSW15" s="87"/>
      <c r="JSX15" s="87"/>
      <c r="JSY15" s="87"/>
      <c r="JSZ15" s="87"/>
      <c r="JTA15" s="87"/>
      <c r="JTB15" s="87"/>
      <c r="JTC15" s="87"/>
      <c r="JTD15" s="87"/>
      <c r="JTE15" s="87"/>
      <c r="JTF15" s="87"/>
      <c r="JTG15" s="87"/>
      <c r="JTH15" s="87"/>
      <c r="JTI15" s="87"/>
      <c r="JTJ15" s="87"/>
      <c r="JTK15" s="87"/>
      <c r="JTL15" s="87"/>
      <c r="JTM15" s="87"/>
      <c r="JTN15" s="87"/>
      <c r="JTO15" s="87"/>
      <c r="JTP15" s="87"/>
      <c r="JTQ15" s="87"/>
      <c r="JTR15" s="87"/>
      <c r="JTS15" s="87"/>
      <c r="JTT15" s="87"/>
      <c r="JTU15" s="87"/>
      <c r="JTV15" s="87"/>
      <c r="JTW15" s="87"/>
      <c r="JTX15" s="87"/>
      <c r="JTY15" s="87"/>
      <c r="JTZ15" s="87"/>
      <c r="JUA15" s="87"/>
      <c r="JUB15" s="87"/>
      <c r="JUC15" s="87"/>
      <c r="JUD15" s="87"/>
      <c r="JUE15" s="87"/>
      <c r="JUF15" s="87"/>
      <c r="JUG15" s="87"/>
      <c r="JUH15" s="87"/>
      <c r="JUI15" s="87"/>
      <c r="JUJ15" s="87"/>
      <c r="JUK15" s="87"/>
      <c r="JUL15" s="87"/>
      <c r="JUM15" s="87"/>
      <c r="JUN15" s="87"/>
      <c r="JUO15" s="87"/>
      <c r="JUP15" s="87"/>
      <c r="JUQ15" s="87"/>
      <c r="JUR15" s="87"/>
      <c r="JUS15" s="87"/>
      <c r="JUT15" s="87"/>
      <c r="JUU15" s="87"/>
      <c r="JUV15" s="87"/>
      <c r="JUW15" s="87"/>
      <c r="JUX15" s="87"/>
      <c r="JUY15" s="87"/>
      <c r="JUZ15" s="87"/>
      <c r="JVA15" s="87"/>
      <c r="JVB15" s="87"/>
      <c r="JVC15" s="87"/>
      <c r="JVD15" s="87"/>
      <c r="JVE15" s="87"/>
      <c r="JVF15" s="87"/>
      <c r="JVG15" s="87"/>
      <c r="JVH15" s="87"/>
      <c r="JVI15" s="87"/>
      <c r="JVJ15" s="87"/>
      <c r="JVK15" s="87"/>
      <c r="JVL15" s="87"/>
      <c r="JVM15" s="87"/>
      <c r="JVN15" s="87"/>
      <c r="JVO15" s="87"/>
      <c r="JVP15" s="87"/>
      <c r="JVQ15" s="87"/>
      <c r="JVR15" s="87"/>
      <c r="JVS15" s="87"/>
      <c r="JVT15" s="87"/>
      <c r="JVU15" s="87"/>
      <c r="JVV15" s="87"/>
      <c r="JVW15" s="87"/>
      <c r="JVX15" s="87"/>
      <c r="JVY15" s="87"/>
      <c r="JVZ15" s="87"/>
      <c r="JWA15" s="87"/>
      <c r="JWB15" s="87"/>
      <c r="JWC15" s="87"/>
      <c r="JWD15" s="87"/>
      <c r="JWE15" s="87"/>
      <c r="JWF15" s="87"/>
      <c r="JWG15" s="87"/>
      <c r="JWH15" s="87"/>
      <c r="JWI15" s="87"/>
      <c r="JWJ15" s="87"/>
      <c r="JWK15" s="87"/>
      <c r="JWL15" s="87"/>
      <c r="JWM15" s="87"/>
      <c r="JWN15" s="87"/>
      <c r="JWO15" s="87"/>
      <c r="JWP15" s="87"/>
      <c r="JWQ15" s="87"/>
      <c r="JWR15" s="87"/>
      <c r="JWS15" s="87"/>
      <c r="JWT15" s="87"/>
      <c r="JWU15" s="87"/>
      <c r="JWV15" s="87"/>
      <c r="JWW15" s="87"/>
      <c r="JWX15" s="87"/>
      <c r="JWY15" s="87"/>
      <c r="JWZ15" s="87"/>
      <c r="JXA15" s="87"/>
      <c r="JXB15" s="87"/>
      <c r="JXC15" s="87"/>
      <c r="JXD15" s="87"/>
      <c r="JXE15" s="87"/>
      <c r="JXF15" s="87"/>
      <c r="JXG15" s="87"/>
      <c r="JXH15" s="87"/>
      <c r="JXI15" s="87"/>
      <c r="JXJ15" s="87"/>
      <c r="JXK15" s="87"/>
      <c r="JXL15" s="87"/>
      <c r="JXM15" s="87"/>
      <c r="JXN15" s="87"/>
      <c r="JXO15" s="87"/>
      <c r="JXP15" s="87"/>
      <c r="JXQ15" s="87"/>
      <c r="JXR15" s="87"/>
      <c r="JXS15" s="87"/>
      <c r="JXT15" s="87"/>
      <c r="JXU15" s="87"/>
      <c r="JXV15" s="87"/>
      <c r="JXW15" s="87"/>
      <c r="JXX15" s="87"/>
      <c r="JXY15" s="87"/>
      <c r="JXZ15" s="87"/>
      <c r="JYA15" s="87"/>
      <c r="JYB15" s="87"/>
      <c r="JYC15" s="87"/>
      <c r="JYD15" s="87"/>
      <c r="JYE15" s="87"/>
      <c r="JYF15" s="87"/>
      <c r="JYG15" s="87"/>
      <c r="JYH15" s="87"/>
      <c r="JYI15" s="87"/>
      <c r="JYJ15" s="87"/>
      <c r="JYK15" s="87"/>
      <c r="JYL15" s="87"/>
      <c r="JYM15" s="87"/>
      <c r="JYN15" s="87"/>
      <c r="JYO15" s="87"/>
      <c r="JYP15" s="87"/>
      <c r="JYQ15" s="87"/>
      <c r="JYR15" s="87"/>
      <c r="JYS15" s="87"/>
      <c r="JYT15" s="87"/>
      <c r="JYU15" s="87"/>
      <c r="JYV15" s="87"/>
      <c r="JYW15" s="87"/>
      <c r="JYX15" s="87"/>
      <c r="JYY15" s="87"/>
      <c r="JYZ15" s="87"/>
      <c r="JZA15" s="87"/>
      <c r="JZB15" s="87"/>
      <c r="JZC15" s="87"/>
      <c r="JZD15" s="87"/>
      <c r="JZE15" s="87"/>
      <c r="JZF15" s="87"/>
      <c r="JZG15" s="87"/>
      <c r="JZH15" s="87"/>
      <c r="JZI15" s="87"/>
      <c r="JZJ15" s="87"/>
      <c r="JZK15" s="87"/>
      <c r="JZL15" s="87"/>
      <c r="JZM15" s="87"/>
      <c r="JZN15" s="87"/>
      <c r="JZO15" s="87"/>
      <c r="JZP15" s="87"/>
      <c r="JZQ15" s="87"/>
      <c r="JZR15" s="87"/>
      <c r="JZS15" s="87"/>
      <c r="JZT15" s="87"/>
      <c r="JZU15" s="87"/>
      <c r="JZV15" s="87"/>
      <c r="JZW15" s="87"/>
      <c r="JZX15" s="87"/>
      <c r="JZY15" s="87"/>
      <c r="JZZ15" s="87"/>
      <c r="KAA15" s="87"/>
      <c r="KAB15" s="87"/>
      <c r="KAC15" s="87"/>
      <c r="KAD15" s="87"/>
      <c r="KAE15" s="87"/>
      <c r="KAF15" s="87"/>
      <c r="KAG15" s="87"/>
      <c r="KAH15" s="87"/>
      <c r="KAI15" s="87"/>
      <c r="KAJ15" s="87"/>
      <c r="KAK15" s="87"/>
      <c r="KAL15" s="87"/>
      <c r="KAM15" s="87"/>
      <c r="KAN15" s="87"/>
      <c r="KAO15" s="87"/>
      <c r="KAP15" s="87"/>
      <c r="KAQ15" s="87"/>
      <c r="KAR15" s="87"/>
      <c r="KAS15" s="87"/>
      <c r="KAT15" s="87"/>
      <c r="KAU15" s="87"/>
      <c r="KAV15" s="87"/>
      <c r="KAW15" s="87"/>
      <c r="KAX15" s="87"/>
      <c r="KAY15" s="87"/>
      <c r="KAZ15" s="87"/>
      <c r="KBA15" s="87"/>
      <c r="KBB15" s="87"/>
      <c r="KBC15" s="87"/>
      <c r="KBD15" s="87"/>
      <c r="KBE15" s="87"/>
      <c r="KBF15" s="87"/>
      <c r="KBG15" s="87"/>
      <c r="KBH15" s="87"/>
      <c r="KBI15" s="87"/>
      <c r="KBJ15" s="87"/>
      <c r="KBK15" s="87"/>
      <c r="KBL15" s="87"/>
      <c r="KBM15" s="87"/>
      <c r="KBN15" s="87"/>
      <c r="KBO15" s="87"/>
      <c r="KBP15" s="87"/>
      <c r="KBQ15" s="87"/>
      <c r="KBR15" s="87"/>
      <c r="KBS15" s="87"/>
      <c r="KBT15" s="87"/>
      <c r="KBU15" s="87"/>
      <c r="KBV15" s="87"/>
      <c r="KBW15" s="87"/>
      <c r="KBX15" s="87"/>
      <c r="KBY15" s="87"/>
      <c r="KBZ15" s="87"/>
      <c r="KCA15" s="87"/>
      <c r="KCB15" s="87"/>
      <c r="KCC15" s="87"/>
      <c r="KCD15" s="87"/>
      <c r="KCE15" s="87"/>
      <c r="KCF15" s="87"/>
      <c r="KCG15" s="87"/>
      <c r="KCH15" s="87"/>
      <c r="KCI15" s="87"/>
      <c r="KCJ15" s="87"/>
      <c r="KCK15" s="87"/>
      <c r="KCL15" s="87"/>
      <c r="KCM15" s="87"/>
      <c r="KCN15" s="87"/>
      <c r="KCO15" s="87"/>
      <c r="KCP15" s="87"/>
      <c r="KCQ15" s="87"/>
      <c r="KCR15" s="87"/>
      <c r="KCS15" s="87"/>
      <c r="KCT15" s="87"/>
      <c r="KCU15" s="87"/>
      <c r="KCV15" s="87"/>
      <c r="KCW15" s="87"/>
      <c r="KCX15" s="87"/>
      <c r="KCY15" s="87"/>
      <c r="KCZ15" s="87"/>
      <c r="KDA15" s="87"/>
      <c r="KDB15" s="87"/>
      <c r="KDC15" s="87"/>
      <c r="KDD15" s="87"/>
      <c r="KDE15" s="87"/>
      <c r="KDF15" s="87"/>
      <c r="KDG15" s="87"/>
      <c r="KDH15" s="87"/>
      <c r="KDI15" s="87"/>
      <c r="KDJ15" s="87"/>
      <c r="KDK15" s="87"/>
      <c r="KDL15" s="87"/>
      <c r="KDM15" s="87"/>
      <c r="KDN15" s="87"/>
      <c r="KDO15" s="87"/>
      <c r="KDP15" s="87"/>
      <c r="KDQ15" s="87"/>
      <c r="KDR15" s="87"/>
      <c r="KDS15" s="87"/>
      <c r="KDT15" s="87"/>
      <c r="KDU15" s="87"/>
      <c r="KDV15" s="87"/>
      <c r="KDW15" s="87"/>
      <c r="KDX15" s="87"/>
      <c r="KDY15" s="87"/>
      <c r="KDZ15" s="87"/>
      <c r="KEA15" s="87"/>
      <c r="KEB15" s="87"/>
      <c r="KEC15" s="87"/>
      <c r="KED15" s="87"/>
      <c r="KEE15" s="87"/>
      <c r="KEF15" s="87"/>
      <c r="KEG15" s="87"/>
      <c r="KEH15" s="87"/>
      <c r="KEI15" s="87"/>
      <c r="KEJ15" s="87"/>
      <c r="KEK15" s="87"/>
      <c r="KEL15" s="87"/>
      <c r="KEM15" s="87"/>
      <c r="KEN15" s="87"/>
      <c r="KEO15" s="87"/>
      <c r="KEP15" s="87"/>
      <c r="KEQ15" s="87"/>
      <c r="KER15" s="87"/>
      <c r="KES15" s="87"/>
      <c r="KET15" s="87"/>
      <c r="KEU15" s="87"/>
      <c r="KEV15" s="87"/>
      <c r="KEW15" s="87"/>
      <c r="KEX15" s="87"/>
      <c r="KEY15" s="87"/>
      <c r="KEZ15" s="87"/>
      <c r="KFA15" s="87"/>
      <c r="KFB15" s="87"/>
      <c r="KFC15" s="87"/>
      <c r="KFD15" s="87"/>
      <c r="KFE15" s="87"/>
      <c r="KFF15" s="87"/>
      <c r="KFG15" s="87"/>
      <c r="KFH15" s="87"/>
      <c r="KFI15" s="87"/>
      <c r="KFJ15" s="87"/>
      <c r="KFK15" s="87"/>
      <c r="KFL15" s="87"/>
      <c r="KFM15" s="87"/>
      <c r="KFN15" s="87"/>
      <c r="KFO15" s="87"/>
      <c r="KFP15" s="87"/>
      <c r="KFQ15" s="87"/>
      <c r="KFR15" s="87"/>
      <c r="KFS15" s="87"/>
      <c r="KFT15" s="87"/>
      <c r="KFU15" s="87"/>
      <c r="KFV15" s="87"/>
      <c r="KFW15" s="87"/>
      <c r="KFX15" s="87"/>
      <c r="KFY15" s="87"/>
      <c r="KFZ15" s="87"/>
      <c r="KGA15" s="87"/>
      <c r="KGB15" s="87"/>
      <c r="KGC15" s="87"/>
      <c r="KGD15" s="87"/>
      <c r="KGE15" s="87"/>
      <c r="KGF15" s="87"/>
      <c r="KGG15" s="87"/>
      <c r="KGH15" s="87"/>
      <c r="KGI15" s="87"/>
      <c r="KGJ15" s="87"/>
      <c r="KGK15" s="87"/>
      <c r="KGL15" s="87"/>
      <c r="KGM15" s="87"/>
      <c r="KGN15" s="87"/>
      <c r="KGO15" s="87"/>
      <c r="KGP15" s="87"/>
      <c r="KGQ15" s="87"/>
      <c r="KGR15" s="87"/>
      <c r="KGS15" s="87"/>
      <c r="KGT15" s="87"/>
      <c r="KGU15" s="87"/>
      <c r="KGV15" s="87"/>
      <c r="KGW15" s="87"/>
      <c r="KGX15" s="87"/>
      <c r="KGY15" s="87"/>
      <c r="KGZ15" s="87"/>
      <c r="KHA15" s="87"/>
      <c r="KHB15" s="87"/>
      <c r="KHC15" s="87"/>
      <c r="KHD15" s="87"/>
      <c r="KHE15" s="87"/>
      <c r="KHF15" s="87"/>
      <c r="KHG15" s="87"/>
      <c r="KHH15" s="87"/>
      <c r="KHI15" s="87"/>
      <c r="KHJ15" s="87"/>
      <c r="KHK15" s="87"/>
      <c r="KHL15" s="87"/>
      <c r="KHM15" s="87"/>
      <c r="KHN15" s="87"/>
      <c r="KHO15" s="87"/>
      <c r="KHP15" s="87"/>
      <c r="KHQ15" s="87"/>
      <c r="KHR15" s="87"/>
      <c r="KHS15" s="87"/>
      <c r="KHT15" s="87"/>
      <c r="KHU15" s="87"/>
      <c r="KHV15" s="87"/>
      <c r="KHW15" s="87"/>
      <c r="KHX15" s="87"/>
      <c r="KHY15" s="87"/>
      <c r="KHZ15" s="87"/>
      <c r="KIA15" s="87"/>
      <c r="KIB15" s="87"/>
      <c r="KIC15" s="87"/>
      <c r="KID15" s="87"/>
      <c r="KIE15" s="87"/>
      <c r="KIF15" s="87"/>
      <c r="KIG15" s="87"/>
      <c r="KIH15" s="87"/>
      <c r="KII15" s="87"/>
      <c r="KIJ15" s="87"/>
      <c r="KIK15" s="87"/>
      <c r="KIL15" s="87"/>
      <c r="KIM15" s="87"/>
      <c r="KIN15" s="87"/>
      <c r="KIO15" s="87"/>
      <c r="KIP15" s="87"/>
      <c r="KIQ15" s="87"/>
      <c r="KIR15" s="87"/>
      <c r="KIS15" s="87"/>
      <c r="KIT15" s="87"/>
      <c r="KIU15" s="87"/>
      <c r="KIV15" s="87"/>
      <c r="KIW15" s="87"/>
      <c r="KIX15" s="87"/>
      <c r="KIY15" s="87"/>
      <c r="KIZ15" s="87"/>
      <c r="KJA15" s="87"/>
      <c r="KJB15" s="87"/>
      <c r="KJC15" s="87"/>
      <c r="KJD15" s="87"/>
      <c r="KJE15" s="87"/>
      <c r="KJF15" s="87"/>
      <c r="KJG15" s="87"/>
      <c r="KJH15" s="87"/>
      <c r="KJI15" s="87"/>
      <c r="KJJ15" s="87"/>
      <c r="KJK15" s="87"/>
      <c r="KJL15" s="87"/>
      <c r="KJM15" s="87"/>
      <c r="KJN15" s="87"/>
      <c r="KJO15" s="87"/>
      <c r="KJP15" s="87"/>
      <c r="KJQ15" s="87"/>
      <c r="KJR15" s="87"/>
      <c r="KJS15" s="87"/>
      <c r="KJT15" s="87"/>
      <c r="KJU15" s="87"/>
      <c r="KJV15" s="87"/>
      <c r="KJW15" s="87"/>
      <c r="KJX15" s="87"/>
      <c r="KJY15" s="87"/>
      <c r="KJZ15" s="87"/>
      <c r="KKA15" s="87"/>
      <c r="KKB15" s="87"/>
      <c r="KKC15" s="87"/>
      <c r="KKD15" s="87"/>
      <c r="KKE15" s="87"/>
      <c r="KKF15" s="87"/>
      <c r="KKG15" s="87"/>
      <c r="KKH15" s="87"/>
      <c r="KKI15" s="87"/>
      <c r="KKJ15" s="87"/>
      <c r="KKK15" s="87"/>
      <c r="KKL15" s="87"/>
      <c r="KKM15" s="87"/>
      <c r="KKN15" s="87"/>
      <c r="KKO15" s="87"/>
      <c r="KKP15" s="87"/>
      <c r="KKQ15" s="87"/>
      <c r="KKR15" s="87"/>
      <c r="KKS15" s="87"/>
      <c r="KKT15" s="87"/>
      <c r="KKU15" s="87"/>
      <c r="KKV15" s="87"/>
      <c r="KKW15" s="87"/>
      <c r="KKX15" s="87"/>
      <c r="KKY15" s="87"/>
      <c r="KKZ15" s="87"/>
      <c r="KLA15" s="87"/>
      <c r="KLB15" s="87"/>
      <c r="KLC15" s="87"/>
      <c r="KLD15" s="87"/>
      <c r="KLE15" s="87"/>
      <c r="KLF15" s="87"/>
      <c r="KLG15" s="87"/>
      <c r="KLH15" s="87"/>
      <c r="KLI15" s="87"/>
      <c r="KLJ15" s="87"/>
      <c r="KLK15" s="87"/>
      <c r="KLL15" s="87"/>
      <c r="KLM15" s="87"/>
      <c r="KLN15" s="87"/>
      <c r="KLO15" s="87"/>
      <c r="KLP15" s="87"/>
      <c r="KLQ15" s="87"/>
      <c r="KLR15" s="87"/>
      <c r="KLS15" s="87"/>
      <c r="KLT15" s="87"/>
      <c r="KLU15" s="87"/>
      <c r="KLV15" s="87"/>
      <c r="KLW15" s="87"/>
      <c r="KLX15" s="87"/>
      <c r="KLY15" s="87"/>
      <c r="KLZ15" s="87"/>
      <c r="KMA15" s="87"/>
      <c r="KMB15" s="87"/>
      <c r="KMC15" s="87"/>
      <c r="KMD15" s="87"/>
      <c r="KME15" s="87"/>
      <c r="KMF15" s="87"/>
      <c r="KMG15" s="87"/>
      <c r="KMH15" s="87"/>
      <c r="KMI15" s="87"/>
      <c r="KMJ15" s="87"/>
      <c r="KMK15" s="87"/>
      <c r="KML15" s="87"/>
      <c r="KMM15" s="87"/>
      <c r="KMN15" s="87"/>
      <c r="KMO15" s="87"/>
      <c r="KMP15" s="87"/>
      <c r="KMQ15" s="87"/>
      <c r="KMR15" s="87"/>
      <c r="KMS15" s="87"/>
      <c r="KMT15" s="87"/>
      <c r="KMU15" s="87"/>
      <c r="KMV15" s="87"/>
      <c r="KMW15" s="87"/>
      <c r="KMX15" s="87"/>
      <c r="KMY15" s="87"/>
      <c r="KMZ15" s="87"/>
      <c r="KNA15" s="87"/>
      <c r="KNB15" s="87"/>
      <c r="KNC15" s="87"/>
      <c r="KND15" s="87"/>
      <c r="KNE15" s="87"/>
      <c r="KNF15" s="87"/>
      <c r="KNG15" s="87"/>
      <c r="KNH15" s="87"/>
      <c r="KNI15" s="87"/>
      <c r="KNJ15" s="87"/>
      <c r="KNK15" s="87"/>
      <c r="KNL15" s="87"/>
      <c r="KNM15" s="87"/>
      <c r="KNN15" s="87"/>
      <c r="KNO15" s="87"/>
      <c r="KNP15" s="87"/>
      <c r="KNQ15" s="87"/>
      <c r="KNR15" s="87"/>
      <c r="KNS15" s="87"/>
      <c r="KNT15" s="87"/>
      <c r="KNU15" s="87"/>
      <c r="KNV15" s="87"/>
      <c r="KNW15" s="87"/>
      <c r="KNX15" s="87"/>
      <c r="KNY15" s="87"/>
      <c r="KNZ15" s="87"/>
      <c r="KOA15" s="87"/>
      <c r="KOB15" s="87"/>
      <c r="KOC15" s="87"/>
      <c r="KOD15" s="87"/>
      <c r="KOE15" s="87"/>
      <c r="KOF15" s="87"/>
      <c r="KOG15" s="87"/>
      <c r="KOH15" s="87"/>
      <c r="KOI15" s="87"/>
      <c r="KOJ15" s="87"/>
      <c r="KOK15" s="87"/>
      <c r="KOL15" s="87"/>
      <c r="KOM15" s="87"/>
      <c r="KON15" s="87"/>
      <c r="KOO15" s="87"/>
      <c r="KOP15" s="87"/>
      <c r="KOQ15" s="87"/>
      <c r="KOR15" s="87"/>
      <c r="KOS15" s="87"/>
      <c r="KOT15" s="87"/>
      <c r="KOU15" s="87"/>
      <c r="KOV15" s="87"/>
      <c r="KOW15" s="87"/>
      <c r="KOX15" s="87"/>
      <c r="KOY15" s="87"/>
      <c r="KOZ15" s="87"/>
      <c r="KPA15" s="87"/>
      <c r="KPB15" s="87"/>
      <c r="KPC15" s="87"/>
      <c r="KPD15" s="87"/>
      <c r="KPE15" s="87"/>
      <c r="KPF15" s="87"/>
      <c r="KPG15" s="87"/>
      <c r="KPH15" s="87"/>
      <c r="KPI15" s="87"/>
      <c r="KPJ15" s="87"/>
      <c r="KPK15" s="87"/>
      <c r="KPL15" s="87"/>
      <c r="KPM15" s="87"/>
      <c r="KPN15" s="87"/>
      <c r="KPO15" s="87"/>
      <c r="KPP15" s="87"/>
      <c r="KPQ15" s="87"/>
      <c r="KPR15" s="87"/>
      <c r="KPS15" s="87"/>
      <c r="KPT15" s="87"/>
      <c r="KPU15" s="87"/>
      <c r="KPV15" s="87"/>
      <c r="KPW15" s="87"/>
      <c r="KPX15" s="87"/>
      <c r="KPY15" s="87"/>
      <c r="KPZ15" s="87"/>
      <c r="KQA15" s="87"/>
      <c r="KQB15" s="87"/>
      <c r="KQC15" s="87"/>
      <c r="KQD15" s="87"/>
      <c r="KQE15" s="87"/>
      <c r="KQF15" s="87"/>
      <c r="KQG15" s="87"/>
      <c r="KQH15" s="87"/>
      <c r="KQI15" s="87"/>
      <c r="KQJ15" s="87"/>
      <c r="KQK15" s="87"/>
      <c r="KQL15" s="87"/>
      <c r="KQM15" s="87"/>
      <c r="KQN15" s="87"/>
      <c r="KQO15" s="87"/>
      <c r="KQP15" s="87"/>
      <c r="KQQ15" s="87"/>
      <c r="KQR15" s="87"/>
      <c r="KQS15" s="87"/>
      <c r="KQT15" s="87"/>
      <c r="KQU15" s="87"/>
      <c r="KQV15" s="87"/>
      <c r="KQW15" s="87"/>
      <c r="KQX15" s="87"/>
      <c r="KQY15" s="87"/>
      <c r="KQZ15" s="87"/>
      <c r="KRA15" s="87"/>
      <c r="KRB15" s="87"/>
      <c r="KRC15" s="87"/>
      <c r="KRD15" s="87"/>
      <c r="KRE15" s="87"/>
      <c r="KRF15" s="87"/>
      <c r="KRG15" s="87"/>
      <c r="KRH15" s="87"/>
      <c r="KRI15" s="87"/>
      <c r="KRJ15" s="87"/>
      <c r="KRK15" s="87"/>
      <c r="KRL15" s="87"/>
      <c r="KRM15" s="87"/>
      <c r="KRN15" s="87"/>
      <c r="KRO15" s="87"/>
      <c r="KRP15" s="87"/>
      <c r="KRQ15" s="87"/>
      <c r="KRR15" s="87"/>
      <c r="KRS15" s="87"/>
      <c r="KRT15" s="87"/>
      <c r="KRU15" s="87"/>
      <c r="KRV15" s="87"/>
      <c r="KRW15" s="87"/>
      <c r="KRX15" s="87"/>
      <c r="KRY15" s="87"/>
      <c r="KRZ15" s="87"/>
      <c r="KSA15" s="87"/>
      <c r="KSB15" s="87"/>
      <c r="KSC15" s="87"/>
      <c r="KSD15" s="87"/>
      <c r="KSE15" s="87"/>
      <c r="KSF15" s="87"/>
      <c r="KSG15" s="87"/>
      <c r="KSH15" s="87"/>
      <c r="KSI15" s="87"/>
      <c r="KSJ15" s="87"/>
      <c r="KSK15" s="87"/>
      <c r="KSL15" s="87"/>
      <c r="KSM15" s="87"/>
      <c r="KSN15" s="87"/>
      <c r="KSO15" s="87"/>
      <c r="KSP15" s="87"/>
      <c r="KSQ15" s="87"/>
      <c r="KSR15" s="87"/>
      <c r="KSS15" s="87"/>
      <c r="KST15" s="87"/>
      <c r="KSU15" s="87"/>
      <c r="KSV15" s="87"/>
      <c r="KSW15" s="87"/>
      <c r="KSX15" s="87"/>
      <c r="KSY15" s="87"/>
      <c r="KSZ15" s="87"/>
      <c r="KTA15" s="87"/>
      <c r="KTB15" s="87"/>
      <c r="KTC15" s="87"/>
      <c r="KTD15" s="87"/>
      <c r="KTE15" s="87"/>
      <c r="KTF15" s="87"/>
      <c r="KTG15" s="87"/>
      <c r="KTH15" s="87"/>
      <c r="KTI15" s="87"/>
      <c r="KTJ15" s="87"/>
      <c r="KTK15" s="87"/>
      <c r="KTL15" s="87"/>
      <c r="KTM15" s="87"/>
      <c r="KTN15" s="87"/>
      <c r="KTO15" s="87"/>
      <c r="KTP15" s="87"/>
      <c r="KTQ15" s="87"/>
      <c r="KTR15" s="87"/>
      <c r="KTS15" s="87"/>
      <c r="KTT15" s="87"/>
      <c r="KTU15" s="87"/>
      <c r="KTV15" s="87"/>
      <c r="KTW15" s="87"/>
      <c r="KTX15" s="87"/>
      <c r="KTY15" s="87"/>
      <c r="KTZ15" s="87"/>
      <c r="KUA15" s="87"/>
      <c r="KUB15" s="87"/>
      <c r="KUC15" s="87"/>
      <c r="KUD15" s="87"/>
      <c r="KUE15" s="87"/>
      <c r="KUF15" s="87"/>
      <c r="KUG15" s="87"/>
      <c r="KUH15" s="87"/>
      <c r="KUI15" s="87"/>
      <c r="KUJ15" s="87"/>
      <c r="KUK15" s="87"/>
      <c r="KUL15" s="87"/>
      <c r="KUM15" s="87"/>
      <c r="KUN15" s="87"/>
      <c r="KUO15" s="87"/>
      <c r="KUP15" s="87"/>
      <c r="KUQ15" s="87"/>
      <c r="KUR15" s="87"/>
      <c r="KUS15" s="87"/>
      <c r="KUT15" s="87"/>
      <c r="KUU15" s="87"/>
      <c r="KUV15" s="87"/>
      <c r="KUW15" s="87"/>
      <c r="KUX15" s="87"/>
      <c r="KUY15" s="87"/>
      <c r="KUZ15" s="87"/>
      <c r="KVA15" s="87"/>
      <c r="KVB15" s="87"/>
      <c r="KVC15" s="87"/>
      <c r="KVD15" s="87"/>
      <c r="KVE15" s="87"/>
      <c r="KVF15" s="87"/>
      <c r="KVG15" s="87"/>
      <c r="KVH15" s="87"/>
      <c r="KVI15" s="87"/>
      <c r="KVJ15" s="87"/>
      <c r="KVK15" s="87"/>
      <c r="KVL15" s="87"/>
      <c r="KVM15" s="87"/>
      <c r="KVN15" s="87"/>
      <c r="KVO15" s="87"/>
      <c r="KVP15" s="87"/>
      <c r="KVQ15" s="87"/>
      <c r="KVR15" s="87"/>
      <c r="KVS15" s="87"/>
      <c r="KVT15" s="87"/>
      <c r="KVU15" s="87"/>
      <c r="KVV15" s="87"/>
      <c r="KVW15" s="87"/>
      <c r="KVX15" s="87"/>
      <c r="KVY15" s="87"/>
      <c r="KVZ15" s="87"/>
      <c r="KWA15" s="87"/>
      <c r="KWB15" s="87"/>
      <c r="KWC15" s="87"/>
      <c r="KWD15" s="87"/>
      <c r="KWE15" s="87"/>
      <c r="KWF15" s="87"/>
      <c r="KWG15" s="87"/>
      <c r="KWH15" s="87"/>
      <c r="KWI15" s="87"/>
      <c r="KWJ15" s="87"/>
      <c r="KWK15" s="87"/>
      <c r="KWL15" s="87"/>
      <c r="KWM15" s="87"/>
      <c r="KWN15" s="87"/>
      <c r="KWO15" s="87"/>
      <c r="KWP15" s="87"/>
      <c r="KWQ15" s="87"/>
      <c r="KWR15" s="87"/>
      <c r="KWS15" s="87"/>
      <c r="KWT15" s="87"/>
      <c r="KWU15" s="87"/>
      <c r="KWV15" s="87"/>
      <c r="KWW15" s="87"/>
      <c r="KWX15" s="87"/>
      <c r="KWY15" s="87"/>
      <c r="KWZ15" s="87"/>
      <c r="KXA15" s="87"/>
      <c r="KXB15" s="87"/>
      <c r="KXC15" s="87"/>
      <c r="KXD15" s="87"/>
      <c r="KXE15" s="87"/>
      <c r="KXF15" s="87"/>
      <c r="KXG15" s="87"/>
      <c r="KXH15" s="87"/>
      <c r="KXI15" s="87"/>
      <c r="KXJ15" s="87"/>
      <c r="KXK15" s="87"/>
      <c r="KXL15" s="87"/>
      <c r="KXM15" s="87"/>
      <c r="KXN15" s="87"/>
      <c r="KXO15" s="87"/>
      <c r="KXP15" s="87"/>
      <c r="KXQ15" s="87"/>
      <c r="KXR15" s="87"/>
      <c r="KXS15" s="87"/>
      <c r="KXT15" s="87"/>
      <c r="KXU15" s="87"/>
      <c r="KXV15" s="87"/>
      <c r="KXW15" s="87"/>
      <c r="KXX15" s="87"/>
      <c r="KXY15" s="87"/>
      <c r="KXZ15" s="87"/>
      <c r="KYA15" s="87"/>
      <c r="KYB15" s="87"/>
      <c r="KYC15" s="87"/>
      <c r="KYD15" s="87"/>
      <c r="KYE15" s="87"/>
      <c r="KYF15" s="87"/>
      <c r="KYG15" s="87"/>
      <c r="KYH15" s="87"/>
      <c r="KYI15" s="87"/>
      <c r="KYJ15" s="87"/>
      <c r="KYK15" s="87"/>
      <c r="KYL15" s="87"/>
      <c r="KYM15" s="87"/>
      <c r="KYN15" s="87"/>
      <c r="KYO15" s="87"/>
      <c r="KYP15" s="87"/>
      <c r="KYQ15" s="87"/>
      <c r="KYR15" s="87"/>
      <c r="KYS15" s="87"/>
      <c r="KYT15" s="87"/>
      <c r="KYU15" s="87"/>
      <c r="KYV15" s="87"/>
      <c r="KYW15" s="87"/>
      <c r="KYX15" s="87"/>
      <c r="KYY15" s="87"/>
      <c r="KYZ15" s="87"/>
      <c r="KZA15" s="87"/>
      <c r="KZB15" s="87"/>
      <c r="KZC15" s="87"/>
      <c r="KZD15" s="87"/>
      <c r="KZE15" s="87"/>
      <c r="KZF15" s="87"/>
      <c r="KZG15" s="87"/>
      <c r="KZH15" s="87"/>
      <c r="KZI15" s="87"/>
      <c r="KZJ15" s="87"/>
      <c r="KZK15" s="87"/>
      <c r="KZL15" s="87"/>
      <c r="KZM15" s="87"/>
      <c r="KZN15" s="87"/>
      <c r="KZO15" s="87"/>
      <c r="KZP15" s="87"/>
      <c r="KZQ15" s="87"/>
      <c r="KZR15" s="87"/>
      <c r="KZS15" s="87"/>
      <c r="KZT15" s="87"/>
      <c r="KZU15" s="87"/>
      <c r="KZV15" s="87"/>
      <c r="KZW15" s="87"/>
      <c r="KZX15" s="87"/>
      <c r="KZY15" s="87"/>
      <c r="KZZ15" s="87"/>
      <c r="LAA15" s="87"/>
      <c r="LAB15" s="87"/>
      <c r="LAC15" s="87"/>
      <c r="LAD15" s="87"/>
      <c r="LAE15" s="87"/>
      <c r="LAF15" s="87"/>
      <c r="LAG15" s="87"/>
      <c r="LAH15" s="87"/>
      <c r="LAI15" s="87"/>
      <c r="LAJ15" s="87"/>
      <c r="LAK15" s="87"/>
      <c r="LAL15" s="87"/>
      <c r="LAM15" s="87"/>
      <c r="LAN15" s="87"/>
      <c r="LAO15" s="87"/>
      <c r="LAP15" s="87"/>
      <c r="LAQ15" s="87"/>
      <c r="LAR15" s="87"/>
      <c r="LAS15" s="87"/>
      <c r="LAT15" s="87"/>
      <c r="LAU15" s="87"/>
      <c r="LAV15" s="87"/>
      <c r="LAW15" s="87"/>
      <c r="LAX15" s="87"/>
      <c r="LAY15" s="87"/>
      <c r="LAZ15" s="87"/>
      <c r="LBA15" s="87"/>
      <c r="LBB15" s="87"/>
      <c r="LBC15" s="87"/>
      <c r="LBD15" s="87"/>
      <c r="LBE15" s="87"/>
      <c r="LBF15" s="87"/>
      <c r="LBG15" s="87"/>
      <c r="LBH15" s="87"/>
      <c r="LBI15" s="87"/>
      <c r="LBJ15" s="87"/>
      <c r="LBK15" s="87"/>
      <c r="LBL15" s="87"/>
      <c r="LBM15" s="87"/>
      <c r="LBN15" s="87"/>
      <c r="LBO15" s="87"/>
      <c r="LBP15" s="87"/>
      <c r="LBQ15" s="87"/>
      <c r="LBR15" s="87"/>
      <c r="LBS15" s="87"/>
      <c r="LBT15" s="87"/>
      <c r="LBU15" s="87"/>
      <c r="LBV15" s="87"/>
      <c r="LBW15" s="87"/>
      <c r="LBX15" s="87"/>
      <c r="LBY15" s="87"/>
      <c r="LBZ15" s="87"/>
      <c r="LCA15" s="87"/>
      <c r="LCB15" s="87"/>
      <c r="LCC15" s="87"/>
      <c r="LCD15" s="87"/>
      <c r="LCE15" s="87"/>
      <c r="LCF15" s="87"/>
      <c r="LCG15" s="87"/>
      <c r="LCH15" s="87"/>
      <c r="LCI15" s="87"/>
      <c r="LCJ15" s="87"/>
      <c r="LCK15" s="87"/>
      <c r="LCL15" s="87"/>
      <c r="LCM15" s="87"/>
      <c r="LCN15" s="87"/>
      <c r="LCO15" s="87"/>
      <c r="LCP15" s="87"/>
      <c r="LCQ15" s="87"/>
      <c r="LCR15" s="87"/>
      <c r="LCS15" s="87"/>
      <c r="LCT15" s="87"/>
      <c r="LCU15" s="87"/>
      <c r="LCV15" s="87"/>
      <c r="LCW15" s="87"/>
      <c r="LCX15" s="87"/>
      <c r="LCY15" s="87"/>
      <c r="LCZ15" s="87"/>
      <c r="LDA15" s="87"/>
      <c r="LDB15" s="87"/>
      <c r="LDC15" s="87"/>
      <c r="LDD15" s="87"/>
      <c r="LDE15" s="87"/>
      <c r="LDF15" s="87"/>
      <c r="LDG15" s="87"/>
      <c r="LDH15" s="87"/>
      <c r="LDI15" s="87"/>
      <c r="LDJ15" s="87"/>
      <c r="LDK15" s="87"/>
      <c r="LDL15" s="87"/>
      <c r="LDM15" s="87"/>
      <c r="LDN15" s="87"/>
      <c r="LDO15" s="87"/>
      <c r="LDP15" s="87"/>
      <c r="LDQ15" s="87"/>
      <c r="LDR15" s="87"/>
      <c r="LDS15" s="87"/>
      <c r="LDT15" s="87"/>
      <c r="LDU15" s="87"/>
      <c r="LDV15" s="87"/>
      <c r="LDW15" s="87"/>
      <c r="LDX15" s="87"/>
      <c r="LDY15" s="87"/>
      <c r="LDZ15" s="87"/>
      <c r="LEA15" s="87"/>
      <c r="LEB15" s="87"/>
      <c r="LEC15" s="87"/>
      <c r="LED15" s="87"/>
      <c r="LEE15" s="87"/>
      <c r="LEF15" s="87"/>
      <c r="LEG15" s="87"/>
      <c r="LEH15" s="87"/>
      <c r="LEI15" s="87"/>
      <c r="LEJ15" s="87"/>
      <c r="LEK15" s="87"/>
      <c r="LEL15" s="87"/>
      <c r="LEM15" s="87"/>
      <c r="LEN15" s="87"/>
      <c r="LEO15" s="87"/>
      <c r="LEP15" s="87"/>
      <c r="LEQ15" s="87"/>
      <c r="LER15" s="87"/>
      <c r="LES15" s="87"/>
      <c r="LET15" s="87"/>
      <c r="LEU15" s="87"/>
      <c r="LEV15" s="87"/>
      <c r="LEW15" s="87"/>
      <c r="LEX15" s="87"/>
      <c r="LEY15" s="87"/>
      <c r="LEZ15" s="87"/>
      <c r="LFA15" s="87"/>
      <c r="LFB15" s="87"/>
      <c r="LFC15" s="87"/>
      <c r="LFD15" s="87"/>
      <c r="LFE15" s="87"/>
      <c r="LFF15" s="87"/>
      <c r="LFG15" s="87"/>
      <c r="LFH15" s="87"/>
      <c r="LFI15" s="87"/>
      <c r="LFJ15" s="87"/>
      <c r="LFK15" s="87"/>
      <c r="LFL15" s="87"/>
      <c r="LFM15" s="87"/>
      <c r="LFN15" s="87"/>
      <c r="LFO15" s="87"/>
      <c r="LFP15" s="87"/>
      <c r="LFQ15" s="87"/>
      <c r="LFR15" s="87"/>
      <c r="LFS15" s="87"/>
      <c r="LFT15" s="87"/>
      <c r="LFU15" s="87"/>
      <c r="LFV15" s="87"/>
      <c r="LFW15" s="87"/>
      <c r="LFX15" s="87"/>
      <c r="LFY15" s="87"/>
      <c r="LFZ15" s="87"/>
      <c r="LGA15" s="87"/>
      <c r="LGB15" s="87"/>
      <c r="LGC15" s="87"/>
      <c r="LGD15" s="87"/>
      <c r="LGE15" s="87"/>
      <c r="LGF15" s="87"/>
      <c r="LGG15" s="87"/>
      <c r="LGH15" s="87"/>
      <c r="LGI15" s="87"/>
      <c r="LGJ15" s="87"/>
      <c r="LGK15" s="87"/>
      <c r="LGL15" s="87"/>
      <c r="LGM15" s="87"/>
      <c r="LGN15" s="87"/>
      <c r="LGO15" s="87"/>
      <c r="LGP15" s="87"/>
      <c r="LGQ15" s="87"/>
      <c r="LGR15" s="87"/>
      <c r="LGS15" s="87"/>
      <c r="LGT15" s="87"/>
      <c r="LGU15" s="87"/>
      <c r="LGV15" s="87"/>
      <c r="LGW15" s="87"/>
      <c r="LGX15" s="87"/>
      <c r="LGY15" s="87"/>
      <c r="LGZ15" s="87"/>
      <c r="LHA15" s="87"/>
      <c r="LHB15" s="87"/>
      <c r="LHC15" s="87"/>
      <c r="LHD15" s="87"/>
      <c r="LHE15" s="87"/>
      <c r="LHF15" s="87"/>
      <c r="LHG15" s="87"/>
      <c r="LHH15" s="87"/>
      <c r="LHI15" s="87"/>
      <c r="LHJ15" s="87"/>
      <c r="LHK15" s="87"/>
      <c r="LHL15" s="87"/>
      <c r="LHM15" s="87"/>
      <c r="LHN15" s="87"/>
      <c r="LHO15" s="87"/>
      <c r="LHP15" s="87"/>
      <c r="LHQ15" s="87"/>
      <c r="LHR15" s="87"/>
      <c r="LHS15" s="87"/>
      <c r="LHT15" s="87"/>
      <c r="LHU15" s="87"/>
      <c r="LHV15" s="87"/>
      <c r="LHW15" s="87"/>
      <c r="LHX15" s="87"/>
      <c r="LHY15" s="87"/>
      <c r="LHZ15" s="87"/>
      <c r="LIA15" s="87"/>
      <c r="LIB15" s="87"/>
      <c r="LIC15" s="87"/>
      <c r="LID15" s="87"/>
      <c r="LIE15" s="87"/>
      <c r="LIF15" s="87"/>
      <c r="LIG15" s="87"/>
      <c r="LIH15" s="87"/>
      <c r="LII15" s="87"/>
      <c r="LIJ15" s="87"/>
      <c r="LIK15" s="87"/>
      <c r="LIL15" s="87"/>
      <c r="LIM15" s="87"/>
      <c r="LIN15" s="87"/>
      <c r="LIO15" s="87"/>
      <c r="LIP15" s="87"/>
      <c r="LIQ15" s="87"/>
      <c r="LIR15" s="87"/>
      <c r="LIS15" s="87"/>
      <c r="LIT15" s="87"/>
      <c r="LIU15" s="87"/>
      <c r="LIV15" s="87"/>
      <c r="LIW15" s="87"/>
      <c r="LIX15" s="87"/>
      <c r="LIY15" s="87"/>
      <c r="LIZ15" s="87"/>
      <c r="LJA15" s="87"/>
      <c r="LJB15" s="87"/>
      <c r="LJC15" s="87"/>
      <c r="LJD15" s="87"/>
      <c r="LJE15" s="87"/>
      <c r="LJF15" s="87"/>
      <c r="LJG15" s="87"/>
      <c r="LJH15" s="87"/>
      <c r="LJI15" s="87"/>
      <c r="LJJ15" s="87"/>
      <c r="LJK15" s="87"/>
      <c r="LJL15" s="87"/>
      <c r="LJM15" s="87"/>
      <c r="LJN15" s="87"/>
      <c r="LJO15" s="87"/>
      <c r="LJP15" s="87"/>
      <c r="LJQ15" s="87"/>
      <c r="LJR15" s="87"/>
      <c r="LJS15" s="87"/>
      <c r="LJT15" s="87"/>
      <c r="LJU15" s="87"/>
      <c r="LJV15" s="87"/>
      <c r="LJW15" s="87"/>
      <c r="LJX15" s="87"/>
      <c r="LJY15" s="87"/>
      <c r="LJZ15" s="87"/>
      <c r="LKA15" s="87"/>
      <c r="LKB15" s="87"/>
      <c r="LKC15" s="87"/>
      <c r="LKD15" s="87"/>
      <c r="LKE15" s="87"/>
      <c r="LKF15" s="87"/>
      <c r="LKG15" s="87"/>
      <c r="LKH15" s="87"/>
      <c r="LKI15" s="87"/>
      <c r="LKJ15" s="87"/>
      <c r="LKK15" s="87"/>
      <c r="LKL15" s="87"/>
      <c r="LKM15" s="87"/>
      <c r="LKN15" s="87"/>
      <c r="LKO15" s="87"/>
      <c r="LKP15" s="87"/>
      <c r="LKQ15" s="87"/>
      <c r="LKR15" s="87"/>
      <c r="LKS15" s="87"/>
      <c r="LKT15" s="87"/>
      <c r="LKU15" s="87"/>
      <c r="LKV15" s="87"/>
      <c r="LKW15" s="87"/>
      <c r="LKX15" s="87"/>
      <c r="LKY15" s="87"/>
      <c r="LKZ15" s="87"/>
      <c r="LLA15" s="87"/>
      <c r="LLB15" s="87"/>
      <c r="LLC15" s="87"/>
      <c r="LLD15" s="87"/>
      <c r="LLE15" s="87"/>
      <c r="LLF15" s="87"/>
      <c r="LLG15" s="87"/>
      <c r="LLH15" s="87"/>
      <c r="LLI15" s="87"/>
      <c r="LLJ15" s="87"/>
      <c r="LLK15" s="87"/>
      <c r="LLL15" s="87"/>
      <c r="LLM15" s="87"/>
      <c r="LLN15" s="87"/>
      <c r="LLO15" s="87"/>
      <c r="LLP15" s="87"/>
      <c r="LLQ15" s="87"/>
      <c r="LLR15" s="87"/>
      <c r="LLS15" s="87"/>
      <c r="LLT15" s="87"/>
      <c r="LLU15" s="87"/>
      <c r="LLV15" s="87"/>
      <c r="LLW15" s="87"/>
      <c r="LLX15" s="87"/>
      <c r="LLY15" s="87"/>
      <c r="LLZ15" s="87"/>
      <c r="LMA15" s="87"/>
      <c r="LMB15" s="87"/>
      <c r="LMC15" s="87"/>
      <c r="LMD15" s="87"/>
      <c r="LME15" s="87"/>
      <c r="LMF15" s="87"/>
      <c r="LMG15" s="87"/>
      <c r="LMH15" s="87"/>
      <c r="LMI15" s="87"/>
      <c r="LMJ15" s="87"/>
      <c r="LMK15" s="87"/>
      <c r="LML15" s="87"/>
      <c r="LMM15" s="87"/>
      <c r="LMN15" s="87"/>
      <c r="LMO15" s="87"/>
      <c r="LMP15" s="87"/>
      <c r="LMQ15" s="87"/>
      <c r="LMR15" s="87"/>
      <c r="LMS15" s="87"/>
      <c r="LMT15" s="87"/>
      <c r="LMU15" s="87"/>
      <c r="LMV15" s="87"/>
      <c r="LMW15" s="87"/>
      <c r="LMX15" s="87"/>
      <c r="LMY15" s="87"/>
      <c r="LMZ15" s="87"/>
      <c r="LNA15" s="87"/>
      <c r="LNB15" s="87"/>
      <c r="LNC15" s="87"/>
      <c r="LND15" s="87"/>
      <c r="LNE15" s="87"/>
      <c r="LNF15" s="87"/>
      <c r="LNG15" s="87"/>
      <c r="LNH15" s="87"/>
      <c r="LNI15" s="87"/>
      <c r="LNJ15" s="87"/>
      <c r="LNK15" s="87"/>
      <c r="LNL15" s="87"/>
      <c r="LNM15" s="87"/>
      <c r="LNN15" s="87"/>
      <c r="LNO15" s="87"/>
      <c r="LNP15" s="87"/>
      <c r="LNQ15" s="87"/>
      <c r="LNR15" s="87"/>
      <c r="LNS15" s="87"/>
      <c r="LNT15" s="87"/>
      <c r="LNU15" s="87"/>
      <c r="LNV15" s="87"/>
      <c r="LNW15" s="87"/>
      <c r="LNX15" s="87"/>
      <c r="LNY15" s="87"/>
      <c r="LNZ15" s="87"/>
      <c r="LOA15" s="87"/>
      <c r="LOB15" s="87"/>
      <c r="LOC15" s="87"/>
      <c r="LOD15" s="87"/>
      <c r="LOE15" s="87"/>
      <c r="LOF15" s="87"/>
      <c r="LOG15" s="87"/>
      <c r="LOH15" s="87"/>
      <c r="LOI15" s="87"/>
      <c r="LOJ15" s="87"/>
      <c r="LOK15" s="87"/>
      <c r="LOL15" s="87"/>
      <c r="LOM15" s="87"/>
      <c r="LON15" s="87"/>
      <c r="LOO15" s="87"/>
      <c r="LOP15" s="87"/>
      <c r="LOQ15" s="87"/>
      <c r="LOR15" s="87"/>
      <c r="LOS15" s="87"/>
      <c r="LOT15" s="87"/>
      <c r="LOU15" s="87"/>
      <c r="LOV15" s="87"/>
      <c r="LOW15" s="87"/>
      <c r="LOX15" s="87"/>
      <c r="LOY15" s="87"/>
      <c r="LOZ15" s="87"/>
      <c r="LPA15" s="87"/>
      <c r="LPB15" s="87"/>
      <c r="LPC15" s="87"/>
      <c r="LPD15" s="87"/>
      <c r="LPE15" s="87"/>
      <c r="LPF15" s="87"/>
      <c r="LPG15" s="87"/>
      <c r="LPH15" s="87"/>
      <c r="LPI15" s="87"/>
      <c r="LPJ15" s="87"/>
      <c r="LPK15" s="87"/>
      <c r="LPL15" s="87"/>
      <c r="LPM15" s="87"/>
      <c r="LPN15" s="87"/>
      <c r="LPO15" s="87"/>
      <c r="LPP15" s="87"/>
      <c r="LPQ15" s="87"/>
      <c r="LPR15" s="87"/>
      <c r="LPS15" s="87"/>
      <c r="LPT15" s="87"/>
      <c r="LPU15" s="87"/>
      <c r="LPV15" s="87"/>
      <c r="LPW15" s="87"/>
      <c r="LPX15" s="87"/>
      <c r="LPY15" s="87"/>
      <c r="LPZ15" s="87"/>
      <c r="LQA15" s="87"/>
      <c r="LQB15" s="87"/>
      <c r="LQC15" s="87"/>
      <c r="LQD15" s="87"/>
      <c r="LQE15" s="87"/>
      <c r="LQF15" s="87"/>
      <c r="LQG15" s="87"/>
      <c r="LQH15" s="87"/>
      <c r="LQI15" s="87"/>
      <c r="LQJ15" s="87"/>
      <c r="LQK15" s="87"/>
      <c r="LQL15" s="87"/>
      <c r="LQM15" s="87"/>
      <c r="LQN15" s="87"/>
      <c r="LQO15" s="87"/>
      <c r="LQP15" s="87"/>
      <c r="LQQ15" s="87"/>
      <c r="LQR15" s="87"/>
      <c r="LQS15" s="87"/>
      <c r="LQT15" s="87"/>
      <c r="LQU15" s="87"/>
      <c r="LQV15" s="87"/>
      <c r="LQW15" s="87"/>
      <c r="LQX15" s="87"/>
      <c r="LQY15" s="87"/>
      <c r="LQZ15" s="87"/>
      <c r="LRA15" s="87"/>
      <c r="LRB15" s="87"/>
      <c r="LRC15" s="87"/>
      <c r="LRD15" s="87"/>
      <c r="LRE15" s="87"/>
      <c r="LRF15" s="87"/>
      <c r="LRG15" s="87"/>
      <c r="LRH15" s="87"/>
      <c r="LRI15" s="87"/>
      <c r="LRJ15" s="87"/>
      <c r="LRK15" s="87"/>
      <c r="LRL15" s="87"/>
      <c r="LRM15" s="87"/>
      <c r="LRN15" s="87"/>
      <c r="LRO15" s="87"/>
      <c r="LRP15" s="87"/>
      <c r="LRQ15" s="87"/>
      <c r="LRR15" s="87"/>
      <c r="LRS15" s="87"/>
      <c r="LRT15" s="87"/>
      <c r="LRU15" s="87"/>
      <c r="LRV15" s="87"/>
      <c r="LRW15" s="87"/>
      <c r="LRX15" s="87"/>
      <c r="LRY15" s="87"/>
      <c r="LRZ15" s="87"/>
      <c r="LSA15" s="87"/>
      <c r="LSB15" s="87"/>
      <c r="LSC15" s="87"/>
      <c r="LSD15" s="87"/>
      <c r="LSE15" s="87"/>
      <c r="LSF15" s="87"/>
      <c r="LSG15" s="87"/>
      <c r="LSH15" s="87"/>
      <c r="LSI15" s="87"/>
      <c r="LSJ15" s="87"/>
      <c r="LSK15" s="87"/>
      <c r="LSL15" s="87"/>
      <c r="LSM15" s="87"/>
      <c r="LSN15" s="87"/>
      <c r="LSO15" s="87"/>
      <c r="LSP15" s="87"/>
      <c r="LSQ15" s="87"/>
      <c r="LSR15" s="87"/>
      <c r="LSS15" s="87"/>
      <c r="LST15" s="87"/>
      <c r="LSU15" s="87"/>
      <c r="LSV15" s="87"/>
      <c r="LSW15" s="87"/>
      <c r="LSX15" s="87"/>
      <c r="LSY15" s="87"/>
      <c r="LSZ15" s="87"/>
      <c r="LTA15" s="87"/>
      <c r="LTB15" s="87"/>
      <c r="LTC15" s="87"/>
      <c r="LTD15" s="87"/>
      <c r="LTE15" s="87"/>
      <c r="LTF15" s="87"/>
      <c r="LTG15" s="87"/>
      <c r="LTH15" s="87"/>
      <c r="LTI15" s="87"/>
      <c r="LTJ15" s="87"/>
      <c r="LTK15" s="87"/>
      <c r="LTL15" s="87"/>
      <c r="LTM15" s="87"/>
      <c r="LTN15" s="87"/>
      <c r="LTO15" s="87"/>
      <c r="LTP15" s="87"/>
      <c r="LTQ15" s="87"/>
      <c r="LTR15" s="87"/>
      <c r="LTS15" s="87"/>
      <c r="LTT15" s="87"/>
      <c r="LTU15" s="87"/>
      <c r="LTV15" s="87"/>
      <c r="LTW15" s="87"/>
      <c r="LTX15" s="87"/>
      <c r="LTY15" s="87"/>
      <c r="LTZ15" s="87"/>
      <c r="LUA15" s="87"/>
      <c r="LUB15" s="87"/>
      <c r="LUC15" s="87"/>
      <c r="LUD15" s="87"/>
      <c r="LUE15" s="87"/>
      <c r="LUF15" s="87"/>
      <c r="LUG15" s="87"/>
      <c r="LUH15" s="87"/>
      <c r="LUI15" s="87"/>
      <c r="LUJ15" s="87"/>
      <c r="LUK15" s="87"/>
      <c r="LUL15" s="87"/>
      <c r="LUM15" s="87"/>
      <c r="LUN15" s="87"/>
      <c r="LUO15" s="87"/>
      <c r="LUP15" s="87"/>
      <c r="LUQ15" s="87"/>
      <c r="LUR15" s="87"/>
      <c r="LUS15" s="87"/>
      <c r="LUT15" s="87"/>
      <c r="LUU15" s="87"/>
      <c r="LUV15" s="87"/>
      <c r="LUW15" s="87"/>
      <c r="LUX15" s="87"/>
      <c r="LUY15" s="87"/>
      <c r="LUZ15" s="87"/>
      <c r="LVA15" s="87"/>
      <c r="LVB15" s="87"/>
      <c r="LVC15" s="87"/>
      <c r="LVD15" s="87"/>
      <c r="LVE15" s="87"/>
      <c r="LVF15" s="87"/>
      <c r="LVG15" s="87"/>
      <c r="LVH15" s="87"/>
      <c r="LVI15" s="87"/>
      <c r="LVJ15" s="87"/>
      <c r="LVK15" s="87"/>
      <c r="LVL15" s="87"/>
      <c r="LVM15" s="87"/>
      <c r="LVN15" s="87"/>
      <c r="LVO15" s="87"/>
      <c r="LVP15" s="87"/>
      <c r="LVQ15" s="87"/>
      <c r="LVR15" s="87"/>
      <c r="LVS15" s="87"/>
      <c r="LVT15" s="87"/>
      <c r="LVU15" s="87"/>
      <c r="LVV15" s="87"/>
      <c r="LVW15" s="87"/>
      <c r="LVX15" s="87"/>
      <c r="LVY15" s="87"/>
      <c r="LVZ15" s="87"/>
      <c r="LWA15" s="87"/>
      <c r="LWB15" s="87"/>
      <c r="LWC15" s="87"/>
      <c r="LWD15" s="87"/>
      <c r="LWE15" s="87"/>
      <c r="LWF15" s="87"/>
      <c r="LWG15" s="87"/>
      <c r="LWH15" s="87"/>
      <c r="LWI15" s="87"/>
      <c r="LWJ15" s="87"/>
      <c r="LWK15" s="87"/>
      <c r="LWL15" s="87"/>
      <c r="LWM15" s="87"/>
      <c r="LWN15" s="87"/>
      <c r="LWO15" s="87"/>
      <c r="LWP15" s="87"/>
      <c r="LWQ15" s="87"/>
      <c r="LWR15" s="87"/>
      <c r="LWS15" s="87"/>
      <c r="LWT15" s="87"/>
      <c r="LWU15" s="87"/>
      <c r="LWV15" s="87"/>
      <c r="LWW15" s="87"/>
      <c r="LWX15" s="87"/>
      <c r="LWY15" s="87"/>
      <c r="LWZ15" s="87"/>
      <c r="LXA15" s="87"/>
      <c r="LXB15" s="87"/>
      <c r="LXC15" s="87"/>
      <c r="LXD15" s="87"/>
      <c r="LXE15" s="87"/>
      <c r="LXF15" s="87"/>
      <c r="LXG15" s="87"/>
      <c r="LXH15" s="87"/>
      <c r="LXI15" s="87"/>
      <c r="LXJ15" s="87"/>
      <c r="LXK15" s="87"/>
      <c r="LXL15" s="87"/>
      <c r="LXM15" s="87"/>
      <c r="LXN15" s="87"/>
      <c r="LXO15" s="87"/>
      <c r="LXP15" s="87"/>
      <c r="LXQ15" s="87"/>
      <c r="LXR15" s="87"/>
      <c r="LXS15" s="87"/>
      <c r="LXT15" s="87"/>
      <c r="LXU15" s="87"/>
      <c r="LXV15" s="87"/>
      <c r="LXW15" s="87"/>
      <c r="LXX15" s="87"/>
      <c r="LXY15" s="87"/>
      <c r="LXZ15" s="87"/>
      <c r="LYA15" s="87"/>
      <c r="LYB15" s="87"/>
      <c r="LYC15" s="87"/>
      <c r="LYD15" s="87"/>
      <c r="LYE15" s="87"/>
      <c r="LYF15" s="87"/>
      <c r="LYG15" s="87"/>
      <c r="LYH15" s="87"/>
      <c r="LYI15" s="87"/>
      <c r="LYJ15" s="87"/>
      <c r="LYK15" s="87"/>
      <c r="LYL15" s="87"/>
      <c r="LYM15" s="87"/>
      <c r="LYN15" s="87"/>
      <c r="LYO15" s="87"/>
      <c r="LYP15" s="87"/>
      <c r="LYQ15" s="87"/>
      <c r="LYR15" s="87"/>
      <c r="LYS15" s="87"/>
      <c r="LYT15" s="87"/>
      <c r="LYU15" s="87"/>
      <c r="LYV15" s="87"/>
      <c r="LYW15" s="87"/>
      <c r="LYX15" s="87"/>
      <c r="LYY15" s="87"/>
      <c r="LYZ15" s="87"/>
      <c r="LZA15" s="87"/>
      <c r="LZB15" s="87"/>
      <c r="LZC15" s="87"/>
      <c r="LZD15" s="87"/>
      <c r="LZE15" s="87"/>
      <c r="LZF15" s="87"/>
      <c r="LZG15" s="87"/>
      <c r="LZH15" s="87"/>
      <c r="LZI15" s="87"/>
      <c r="LZJ15" s="87"/>
      <c r="LZK15" s="87"/>
      <c r="LZL15" s="87"/>
      <c r="LZM15" s="87"/>
      <c r="LZN15" s="87"/>
      <c r="LZO15" s="87"/>
      <c r="LZP15" s="87"/>
      <c r="LZQ15" s="87"/>
      <c r="LZR15" s="87"/>
      <c r="LZS15" s="87"/>
      <c r="LZT15" s="87"/>
      <c r="LZU15" s="87"/>
      <c r="LZV15" s="87"/>
      <c r="LZW15" s="87"/>
      <c r="LZX15" s="87"/>
      <c r="LZY15" s="87"/>
      <c r="LZZ15" s="87"/>
      <c r="MAA15" s="87"/>
      <c r="MAB15" s="87"/>
      <c r="MAC15" s="87"/>
      <c r="MAD15" s="87"/>
      <c r="MAE15" s="87"/>
      <c r="MAF15" s="87"/>
      <c r="MAG15" s="87"/>
      <c r="MAH15" s="87"/>
      <c r="MAI15" s="87"/>
      <c r="MAJ15" s="87"/>
      <c r="MAK15" s="87"/>
      <c r="MAL15" s="87"/>
      <c r="MAM15" s="87"/>
      <c r="MAN15" s="87"/>
      <c r="MAO15" s="87"/>
      <c r="MAP15" s="87"/>
      <c r="MAQ15" s="87"/>
      <c r="MAR15" s="87"/>
      <c r="MAS15" s="87"/>
      <c r="MAT15" s="87"/>
      <c r="MAU15" s="87"/>
      <c r="MAV15" s="87"/>
      <c r="MAW15" s="87"/>
      <c r="MAX15" s="87"/>
      <c r="MAY15" s="87"/>
      <c r="MAZ15" s="87"/>
      <c r="MBA15" s="87"/>
      <c r="MBB15" s="87"/>
      <c r="MBC15" s="87"/>
      <c r="MBD15" s="87"/>
      <c r="MBE15" s="87"/>
      <c r="MBF15" s="87"/>
      <c r="MBG15" s="87"/>
      <c r="MBH15" s="87"/>
      <c r="MBI15" s="87"/>
      <c r="MBJ15" s="87"/>
      <c r="MBK15" s="87"/>
      <c r="MBL15" s="87"/>
      <c r="MBM15" s="87"/>
      <c r="MBN15" s="87"/>
      <c r="MBO15" s="87"/>
      <c r="MBP15" s="87"/>
      <c r="MBQ15" s="87"/>
      <c r="MBR15" s="87"/>
      <c r="MBS15" s="87"/>
      <c r="MBT15" s="87"/>
      <c r="MBU15" s="87"/>
      <c r="MBV15" s="87"/>
      <c r="MBW15" s="87"/>
      <c r="MBX15" s="87"/>
      <c r="MBY15" s="87"/>
      <c r="MBZ15" s="87"/>
      <c r="MCA15" s="87"/>
      <c r="MCB15" s="87"/>
      <c r="MCC15" s="87"/>
      <c r="MCD15" s="87"/>
      <c r="MCE15" s="87"/>
      <c r="MCF15" s="87"/>
      <c r="MCG15" s="87"/>
      <c r="MCH15" s="87"/>
      <c r="MCI15" s="87"/>
      <c r="MCJ15" s="87"/>
      <c r="MCK15" s="87"/>
      <c r="MCL15" s="87"/>
      <c r="MCM15" s="87"/>
      <c r="MCN15" s="87"/>
      <c r="MCO15" s="87"/>
      <c r="MCP15" s="87"/>
      <c r="MCQ15" s="87"/>
      <c r="MCR15" s="87"/>
      <c r="MCS15" s="87"/>
      <c r="MCT15" s="87"/>
      <c r="MCU15" s="87"/>
      <c r="MCV15" s="87"/>
      <c r="MCW15" s="87"/>
      <c r="MCX15" s="87"/>
      <c r="MCY15" s="87"/>
      <c r="MCZ15" s="87"/>
      <c r="MDA15" s="87"/>
      <c r="MDB15" s="87"/>
      <c r="MDC15" s="87"/>
      <c r="MDD15" s="87"/>
      <c r="MDE15" s="87"/>
      <c r="MDF15" s="87"/>
      <c r="MDG15" s="87"/>
      <c r="MDH15" s="87"/>
      <c r="MDI15" s="87"/>
      <c r="MDJ15" s="87"/>
      <c r="MDK15" s="87"/>
      <c r="MDL15" s="87"/>
      <c r="MDM15" s="87"/>
      <c r="MDN15" s="87"/>
      <c r="MDO15" s="87"/>
      <c r="MDP15" s="87"/>
      <c r="MDQ15" s="87"/>
      <c r="MDR15" s="87"/>
      <c r="MDS15" s="87"/>
      <c r="MDT15" s="87"/>
      <c r="MDU15" s="87"/>
      <c r="MDV15" s="87"/>
      <c r="MDW15" s="87"/>
      <c r="MDX15" s="87"/>
      <c r="MDY15" s="87"/>
      <c r="MDZ15" s="87"/>
      <c r="MEA15" s="87"/>
      <c r="MEB15" s="87"/>
      <c r="MEC15" s="87"/>
      <c r="MED15" s="87"/>
      <c r="MEE15" s="87"/>
      <c r="MEF15" s="87"/>
      <c r="MEG15" s="87"/>
      <c r="MEH15" s="87"/>
      <c r="MEI15" s="87"/>
      <c r="MEJ15" s="87"/>
      <c r="MEK15" s="87"/>
      <c r="MEL15" s="87"/>
      <c r="MEM15" s="87"/>
      <c r="MEN15" s="87"/>
      <c r="MEO15" s="87"/>
      <c r="MEP15" s="87"/>
      <c r="MEQ15" s="87"/>
      <c r="MER15" s="87"/>
      <c r="MES15" s="87"/>
      <c r="MET15" s="87"/>
      <c r="MEU15" s="87"/>
      <c r="MEV15" s="87"/>
      <c r="MEW15" s="87"/>
      <c r="MEX15" s="87"/>
      <c r="MEY15" s="87"/>
      <c r="MEZ15" s="87"/>
      <c r="MFA15" s="87"/>
      <c r="MFB15" s="87"/>
      <c r="MFC15" s="87"/>
      <c r="MFD15" s="87"/>
      <c r="MFE15" s="87"/>
      <c r="MFF15" s="87"/>
      <c r="MFG15" s="87"/>
      <c r="MFH15" s="87"/>
      <c r="MFI15" s="87"/>
      <c r="MFJ15" s="87"/>
      <c r="MFK15" s="87"/>
      <c r="MFL15" s="87"/>
      <c r="MFM15" s="87"/>
      <c r="MFN15" s="87"/>
      <c r="MFO15" s="87"/>
      <c r="MFP15" s="87"/>
      <c r="MFQ15" s="87"/>
      <c r="MFR15" s="87"/>
      <c r="MFS15" s="87"/>
      <c r="MFT15" s="87"/>
      <c r="MFU15" s="87"/>
      <c r="MFV15" s="87"/>
      <c r="MFW15" s="87"/>
      <c r="MFX15" s="87"/>
      <c r="MFY15" s="87"/>
      <c r="MFZ15" s="87"/>
      <c r="MGA15" s="87"/>
      <c r="MGB15" s="87"/>
      <c r="MGC15" s="87"/>
      <c r="MGD15" s="87"/>
      <c r="MGE15" s="87"/>
      <c r="MGF15" s="87"/>
      <c r="MGG15" s="87"/>
      <c r="MGH15" s="87"/>
      <c r="MGI15" s="87"/>
      <c r="MGJ15" s="87"/>
      <c r="MGK15" s="87"/>
      <c r="MGL15" s="87"/>
      <c r="MGM15" s="87"/>
      <c r="MGN15" s="87"/>
      <c r="MGO15" s="87"/>
      <c r="MGP15" s="87"/>
      <c r="MGQ15" s="87"/>
      <c r="MGR15" s="87"/>
      <c r="MGS15" s="87"/>
      <c r="MGT15" s="87"/>
      <c r="MGU15" s="87"/>
      <c r="MGV15" s="87"/>
      <c r="MGW15" s="87"/>
      <c r="MGX15" s="87"/>
      <c r="MGY15" s="87"/>
      <c r="MGZ15" s="87"/>
      <c r="MHA15" s="87"/>
      <c r="MHB15" s="87"/>
      <c r="MHC15" s="87"/>
      <c r="MHD15" s="87"/>
      <c r="MHE15" s="87"/>
      <c r="MHF15" s="87"/>
      <c r="MHG15" s="87"/>
      <c r="MHH15" s="87"/>
      <c r="MHI15" s="87"/>
      <c r="MHJ15" s="87"/>
      <c r="MHK15" s="87"/>
      <c r="MHL15" s="87"/>
      <c r="MHM15" s="87"/>
      <c r="MHN15" s="87"/>
      <c r="MHO15" s="87"/>
      <c r="MHP15" s="87"/>
      <c r="MHQ15" s="87"/>
      <c r="MHR15" s="87"/>
      <c r="MHS15" s="87"/>
      <c r="MHT15" s="87"/>
      <c r="MHU15" s="87"/>
      <c r="MHV15" s="87"/>
      <c r="MHW15" s="87"/>
      <c r="MHX15" s="87"/>
      <c r="MHY15" s="87"/>
      <c r="MHZ15" s="87"/>
      <c r="MIA15" s="87"/>
      <c r="MIB15" s="87"/>
      <c r="MIC15" s="87"/>
      <c r="MID15" s="87"/>
      <c r="MIE15" s="87"/>
      <c r="MIF15" s="87"/>
      <c r="MIG15" s="87"/>
      <c r="MIH15" s="87"/>
      <c r="MII15" s="87"/>
      <c r="MIJ15" s="87"/>
      <c r="MIK15" s="87"/>
      <c r="MIL15" s="87"/>
      <c r="MIM15" s="87"/>
      <c r="MIN15" s="87"/>
      <c r="MIO15" s="87"/>
      <c r="MIP15" s="87"/>
      <c r="MIQ15" s="87"/>
      <c r="MIR15" s="87"/>
      <c r="MIS15" s="87"/>
      <c r="MIT15" s="87"/>
      <c r="MIU15" s="87"/>
      <c r="MIV15" s="87"/>
      <c r="MIW15" s="87"/>
      <c r="MIX15" s="87"/>
      <c r="MIY15" s="87"/>
      <c r="MIZ15" s="87"/>
      <c r="MJA15" s="87"/>
      <c r="MJB15" s="87"/>
      <c r="MJC15" s="87"/>
      <c r="MJD15" s="87"/>
      <c r="MJE15" s="87"/>
      <c r="MJF15" s="87"/>
      <c r="MJG15" s="87"/>
      <c r="MJH15" s="87"/>
      <c r="MJI15" s="87"/>
      <c r="MJJ15" s="87"/>
      <c r="MJK15" s="87"/>
      <c r="MJL15" s="87"/>
      <c r="MJM15" s="87"/>
      <c r="MJN15" s="87"/>
      <c r="MJO15" s="87"/>
      <c r="MJP15" s="87"/>
      <c r="MJQ15" s="87"/>
      <c r="MJR15" s="87"/>
      <c r="MJS15" s="87"/>
      <c r="MJT15" s="87"/>
      <c r="MJU15" s="87"/>
      <c r="MJV15" s="87"/>
      <c r="MJW15" s="87"/>
      <c r="MJX15" s="87"/>
      <c r="MJY15" s="87"/>
      <c r="MJZ15" s="87"/>
      <c r="MKA15" s="87"/>
      <c r="MKB15" s="87"/>
      <c r="MKC15" s="87"/>
      <c r="MKD15" s="87"/>
      <c r="MKE15" s="87"/>
      <c r="MKF15" s="87"/>
      <c r="MKG15" s="87"/>
      <c r="MKH15" s="87"/>
      <c r="MKI15" s="87"/>
      <c r="MKJ15" s="87"/>
      <c r="MKK15" s="87"/>
      <c r="MKL15" s="87"/>
      <c r="MKM15" s="87"/>
      <c r="MKN15" s="87"/>
      <c r="MKO15" s="87"/>
      <c r="MKP15" s="87"/>
      <c r="MKQ15" s="87"/>
      <c r="MKR15" s="87"/>
      <c r="MKS15" s="87"/>
      <c r="MKT15" s="87"/>
      <c r="MKU15" s="87"/>
      <c r="MKV15" s="87"/>
      <c r="MKW15" s="87"/>
      <c r="MKX15" s="87"/>
      <c r="MKY15" s="87"/>
      <c r="MKZ15" s="87"/>
      <c r="MLA15" s="87"/>
      <c r="MLB15" s="87"/>
      <c r="MLC15" s="87"/>
      <c r="MLD15" s="87"/>
      <c r="MLE15" s="87"/>
      <c r="MLF15" s="87"/>
      <c r="MLG15" s="87"/>
      <c r="MLH15" s="87"/>
      <c r="MLI15" s="87"/>
      <c r="MLJ15" s="87"/>
      <c r="MLK15" s="87"/>
      <c r="MLL15" s="87"/>
      <c r="MLM15" s="87"/>
      <c r="MLN15" s="87"/>
      <c r="MLO15" s="87"/>
      <c r="MLP15" s="87"/>
      <c r="MLQ15" s="87"/>
      <c r="MLR15" s="87"/>
      <c r="MLS15" s="87"/>
      <c r="MLT15" s="87"/>
      <c r="MLU15" s="87"/>
      <c r="MLV15" s="87"/>
      <c r="MLW15" s="87"/>
      <c r="MLX15" s="87"/>
      <c r="MLY15" s="87"/>
      <c r="MLZ15" s="87"/>
      <c r="MMA15" s="87"/>
      <c r="MMB15" s="87"/>
      <c r="MMC15" s="87"/>
      <c r="MMD15" s="87"/>
      <c r="MME15" s="87"/>
      <c r="MMF15" s="87"/>
      <c r="MMG15" s="87"/>
      <c r="MMH15" s="87"/>
      <c r="MMI15" s="87"/>
      <c r="MMJ15" s="87"/>
      <c r="MMK15" s="87"/>
      <c r="MML15" s="87"/>
      <c r="MMM15" s="87"/>
      <c r="MMN15" s="87"/>
      <c r="MMO15" s="87"/>
      <c r="MMP15" s="87"/>
      <c r="MMQ15" s="87"/>
      <c r="MMR15" s="87"/>
      <c r="MMS15" s="87"/>
      <c r="MMT15" s="87"/>
      <c r="MMU15" s="87"/>
      <c r="MMV15" s="87"/>
      <c r="MMW15" s="87"/>
      <c r="MMX15" s="87"/>
      <c r="MMY15" s="87"/>
      <c r="MMZ15" s="87"/>
      <c r="MNA15" s="87"/>
      <c r="MNB15" s="87"/>
      <c r="MNC15" s="87"/>
      <c r="MND15" s="87"/>
      <c r="MNE15" s="87"/>
      <c r="MNF15" s="87"/>
      <c r="MNG15" s="87"/>
      <c r="MNH15" s="87"/>
      <c r="MNI15" s="87"/>
      <c r="MNJ15" s="87"/>
      <c r="MNK15" s="87"/>
      <c r="MNL15" s="87"/>
      <c r="MNM15" s="87"/>
      <c r="MNN15" s="87"/>
      <c r="MNO15" s="87"/>
      <c r="MNP15" s="87"/>
      <c r="MNQ15" s="87"/>
      <c r="MNR15" s="87"/>
      <c r="MNS15" s="87"/>
      <c r="MNT15" s="87"/>
      <c r="MNU15" s="87"/>
      <c r="MNV15" s="87"/>
      <c r="MNW15" s="87"/>
      <c r="MNX15" s="87"/>
      <c r="MNY15" s="87"/>
      <c r="MNZ15" s="87"/>
      <c r="MOA15" s="87"/>
      <c r="MOB15" s="87"/>
      <c r="MOC15" s="87"/>
      <c r="MOD15" s="87"/>
      <c r="MOE15" s="87"/>
      <c r="MOF15" s="87"/>
      <c r="MOG15" s="87"/>
      <c r="MOH15" s="87"/>
      <c r="MOI15" s="87"/>
      <c r="MOJ15" s="87"/>
      <c r="MOK15" s="87"/>
      <c r="MOL15" s="87"/>
      <c r="MOM15" s="87"/>
      <c r="MON15" s="87"/>
      <c r="MOO15" s="87"/>
      <c r="MOP15" s="87"/>
      <c r="MOQ15" s="87"/>
      <c r="MOR15" s="87"/>
      <c r="MOS15" s="87"/>
      <c r="MOT15" s="87"/>
      <c r="MOU15" s="87"/>
      <c r="MOV15" s="87"/>
      <c r="MOW15" s="87"/>
      <c r="MOX15" s="87"/>
      <c r="MOY15" s="87"/>
      <c r="MOZ15" s="87"/>
      <c r="MPA15" s="87"/>
      <c r="MPB15" s="87"/>
      <c r="MPC15" s="87"/>
      <c r="MPD15" s="87"/>
      <c r="MPE15" s="87"/>
      <c r="MPF15" s="87"/>
      <c r="MPG15" s="87"/>
      <c r="MPH15" s="87"/>
      <c r="MPI15" s="87"/>
      <c r="MPJ15" s="87"/>
      <c r="MPK15" s="87"/>
      <c r="MPL15" s="87"/>
      <c r="MPM15" s="87"/>
      <c r="MPN15" s="87"/>
      <c r="MPO15" s="87"/>
      <c r="MPP15" s="87"/>
      <c r="MPQ15" s="87"/>
      <c r="MPR15" s="87"/>
      <c r="MPS15" s="87"/>
      <c r="MPT15" s="87"/>
      <c r="MPU15" s="87"/>
      <c r="MPV15" s="87"/>
      <c r="MPW15" s="87"/>
      <c r="MPX15" s="87"/>
      <c r="MPY15" s="87"/>
      <c r="MPZ15" s="87"/>
      <c r="MQA15" s="87"/>
      <c r="MQB15" s="87"/>
      <c r="MQC15" s="87"/>
      <c r="MQD15" s="87"/>
      <c r="MQE15" s="87"/>
      <c r="MQF15" s="87"/>
      <c r="MQG15" s="87"/>
      <c r="MQH15" s="87"/>
      <c r="MQI15" s="87"/>
      <c r="MQJ15" s="87"/>
      <c r="MQK15" s="87"/>
      <c r="MQL15" s="87"/>
      <c r="MQM15" s="87"/>
      <c r="MQN15" s="87"/>
      <c r="MQO15" s="87"/>
      <c r="MQP15" s="87"/>
      <c r="MQQ15" s="87"/>
      <c r="MQR15" s="87"/>
      <c r="MQS15" s="87"/>
      <c r="MQT15" s="87"/>
      <c r="MQU15" s="87"/>
      <c r="MQV15" s="87"/>
      <c r="MQW15" s="87"/>
      <c r="MQX15" s="87"/>
      <c r="MQY15" s="87"/>
      <c r="MQZ15" s="87"/>
      <c r="MRA15" s="87"/>
      <c r="MRB15" s="87"/>
      <c r="MRC15" s="87"/>
      <c r="MRD15" s="87"/>
      <c r="MRE15" s="87"/>
      <c r="MRF15" s="87"/>
      <c r="MRG15" s="87"/>
      <c r="MRH15" s="87"/>
      <c r="MRI15" s="87"/>
      <c r="MRJ15" s="87"/>
      <c r="MRK15" s="87"/>
      <c r="MRL15" s="87"/>
      <c r="MRM15" s="87"/>
      <c r="MRN15" s="87"/>
      <c r="MRO15" s="87"/>
      <c r="MRP15" s="87"/>
      <c r="MRQ15" s="87"/>
      <c r="MRR15" s="87"/>
      <c r="MRS15" s="87"/>
      <c r="MRT15" s="87"/>
      <c r="MRU15" s="87"/>
      <c r="MRV15" s="87"/>
      <c r="MRW15" s="87"/>
      <c r="MRX15" s="87"/>
      <c r="MRY15" s="87"/>
      <c r="MRZ15" s="87"/>
      <c r="MSA15" s="87"/>
      <c r="MSB15" s="87"/>
      <c r="MSC15" s="87"/>
      <c r="MSD15" s="87"/>
      <c r="MSE15" s="87"/>
      <c r="MSF15" s="87"/>
      <c r="MSG15" s="87"/>
      <c r="MSH15" s="87"/>
      <c r="MSI15" s="87"/>
      <c r="MSJ15" s="87"/>
      <c r="MSK15" s="87"/>
      <c r="MSL15" s="87"/>
      <c r="MSM15" s="87"/>
      <c r="MSN15" s="87"/>
      <c r="MSO15" s="87"/>
      <c r="MSP15" s="87"/>
      <c r="MSQ15" s="87"/>
      <c r="MSR15" s="87"/>
      <c r="MSS15" s="87"/>
      <c r="MST15" s="87"/>
      <c r="MSU15" s="87"/>
      <c r="MSV15" s="87"/>
      <c r="MSW15" s="87"/>
      <c r="MSX15" s="87"/>
      <c r="MSY15" s="87"/>
      <c r="MSZ15" s="87"/>
      <c r="MTA15" s="87"/>
      <c r="MTB15" s="87"/>
      <c r="MTC15" s="87"/>
      <c r="MTD15" s="87"/>
      <c r="MTE15" s="87"/>
      <c r="MTF15" s="87"/>
      <c r="MTG15" s="87"/>
      <c r="MTH15" s="87"/>
      <c r="MTI15" s="87"/>
      <c r="MTJ15" s="87"/>
      <c r="MTK15" s="87"/>
      <c r="MTL15" s="87"/>
      <c r="MTM15" s="87"/>
      <c r="MTN15" s="87"/>
      <c r="MTO15" s="87"/>
      <c r="MTP15" s="87"/>
      <c r="MTQ15" s="87"/>
      <c r="MTR15" s="87"/>
      <c r="MTS15" s="87"/>
      <c r="MTT15" s="87"/>
      <c r="MTU15" s="87"/>
      <c r="MTV15" s="87"/>
      <c r="MTW15" s="87"/>
      <c r="MTX15" s="87"/>
      <c r="MTY15" s="87"/>
      <c r="MTZ15" s="87"/>
      <c r="MUA15" s="87"/>
      <c r="MUB15" s="87"/>
      <c r="MUC15" s="87"/>
      <c r="MUD15" s="87"/>
      <c r="MUE15" s="87"/>
      <c r="MUF15" s="87"/>
      <c r="MUG15" s="87"/>
      <c r="MUH15" s="87"/>
      <c r="MUI15" s="87"/>
      <c r="MUJ15" s="87"/>
      <c r="MUK15" s="87"/>
      <c r="MUL15" s="87"/>
      <c r="MUM15" s="87"/>
      <c r="MUN15" s="87"/>
      <c r="MUO15" s="87"/>
      <c r="MUP15" s="87"/>
      <c r="MUQ15" s="87"/>
      <c r="MUR15" s="87"/>
      <c r="MUS15" s="87"/>
      <c r="MUT15" s="87"/>
      <c r="MUU15" s="87"/>
      <c r="MUV15" s="87"/>
      <c r="MUW15" s="87"/>
      <c r="MUX15" s="87"/>
      <c r="MUY15" s="87"/>
      <c r="MUZ15" s="87"/>
      <c r="MVA15" s="87"/>
      <c r="MVB15" s="87"/>
      <c r="MVC15" s="87"/>
      <c r="MVD15" s="87"/>
      <c r="MVE15" s="87"/>
      <c r="MVF15" s="87"/>
      <c r="MVG15" s="87"/>
      <c r="MVH15" s="87"/>
      <c r="MVI15" s="87"/>
      <c r="MVJ15" s="87"/>
      <c r="MVK15" s="87"/>
      <c r="MVL15" s="87"/>
      <c r="MVM15" s="87"/>
      <c r="MVN15" s="87"/>
      <c r="MVO15" s="87"/>
      <c r="MVP15" s="87"/>
      <c r="MVQ15" s="87"/>
      <c r="MVR15" s="87"/>
      <c r="MVS15" s="87"/>
      <c r="MVT15" s="87"/>
      <c r="MVU15" s="87"/>
      <c r="MVV15" s="87"/>
      <c r="MVW15" s="87"/>
      <c r="MVX15" s="87"/>
      <c r="MVY15" s="87"/>
      <c r="MVZ15" s="87"/>
      <c r="MWA15" s="87"/>
      <c r="MWB15" s="87"/>
      <c r="MWC15" s="87"/>
      <c r="MWD15" s="87"/>
      <c r="MWE15" s="87"/>
      <c r="MWF15" s="87"/>
      <c r="MWG15" s="87"/>
      <c r="MWH15" s="87"/>
      <c r="MWI15" s="87"/>
      <c r="MWJ15" s="87"/>
      <c r="MWK15" s="87"/>
      <c r="MWL15" s="87"/>
      <c r="MWM15" s="87"/>
      <c r="MWN15" s="87"/>
      <c r="MWO15" s="87"/>
      <c r="MWP15" s="87"/>
      <c r="MWQ15" s="87"/>
      <c r="MWR15" s="87"/>
      <c r="MWS15" s="87"/>
      <c r="MWT15" s="87"/>
      <c r="MWU15" s="87"/>
      <c r="MWV15" s="87"/>
      <c r="MWW15" s="87"/>
      <c r="MWX15" s="87"/>
      <c r="MWY15" s="87"/>
      <c r="MWZ15" s="87"/>
      <c r="MXA15" s="87"/>
      <c r="MXB15" s="87"/>
      <c r="MXC15" s="87"/>
      <c r="MXD15" s="87"/>
      <c r="MXE15" s="87"/>
      <c r="MXF15" s="87"/>
      <c r="MXG15" s="87"/>
      <c r="MXH15" s="87"/>
      <c r="MXI15" s="87"/>
      <c r="MXJ15" s="87"/>
      <c r="MXK15" s="87"/>
      <c r="MXL15" s="87"/>
      <c r="MXM15" s="87"/>
      <c r="MXN15" s="87"/>
      <c r="MXO15" s="87"/>
      <c r="MXP15" s="87"/>
      <c r="MXQ15" s="87"/>
      <c r="MXR15" s="87"/>
      <c r="MXS15" s="87"/>
      <c r="MXT15" s="87"/>
      <c r="MXU15" s="87"/>
      <c r="MXV15" s="87"/>
      <c r="MXW15" s="87"/>
      <c r="MXX15" s="87"/>
      <c r="MXY15" s="87"/>
      <c r="MXZ15" s="87"/>
      <c r="MYA15" s="87"/>
      <c r="MYB15" s="87"/>
      <c r="MYC15" s="87"/>
      <c r="MYD15" s="87"/>
      <c r="MYE15" s="87"/>
      <c r="MYF15" s="87"/>
      <c r="MYG15" s="87"/>
      <c r="MYH15" s="87"/>
      <c r="MYI15" s="87"/>
      <c r="MYJ15" s="87"/>
      <c r="MYK15" s="87"/>
      <c r="MYL15" s="87"/>
      <c r="MYM15" s="87"/>
      <c r="MYN15" s="87"/>
      <c r="MYO15" s="87"/>
      <c r="MYP15" s="87"/>
      <c r="MYQ15" s="87"/>
      <c r="MYR15" s="87"/>
      <c r="MYS15" s="87"/>
      <c r="MYT15" s="87"/>
      <c r="MYU15" s="87"/>
      <c r="MYV15" s="87"/>
      <c r="MYW15" s="87"/>
      <c r="MYX15" s="87"/>
      <c r="MYY15" s="87"/>
      <c r="MYZ15" s="87"/>
      <c r="MZA15" s="87"/>
      <c r="MZB15" s="87"/>
      <c r="MZC15" s="87"/>
      <c r="MZD15" s="87"/>
      <c r="MZE15" s="87"/>
      <c r="MZF15" s="87"/>
      <c r="MZG15" s="87"/>
      <c r="MZH15" s="87"/>
      <c r="MZI15" s="87"/>
      <c r="MZJ15" s="87"/>
      <c r="MZK15" s="87"/>
      <c r="MZL15" s="87"/>
      <c r="MZM15" s="87"/>
      <c r="MZN15" s="87"/>
      <c r="MZO15" s="87"/>
      <c r="MZP15" s="87"/>
      <c r="MZQ15" s="87"/>
      <c r="MZR15" s="87"/>
      <c r="MZS15" s="87"/>
      <c r="MZT15" s="87"/>
      <c r="MZU15" s="87"/>
      <c r="MZV15" s="87"/>
      <c r="MZW15" s="87"/>
      <c r="MZX15" s="87"/>
      <c r="MZY15" s="87"/>
      <c r="MZZ15" s="87"/>
      <c r="NAA15" s="87"/>
      <c r="NAB15" s="87"/>
      <c r="NAC15" s="87"/>
      <c r="NAD15" s="87"/>
      <c r="NAE15" s="87"/>
      <c r="NAF15" s="87"/>
      <c r="NAG15" s="87"/>
      <c r="NAH15" s="87"/>
      <c r="NAI15" s="87"/>
      <c r="NAJ15" s="87"/>
      <c r="NAK15" s="87"/>
      <c r="NAL15" s="87"/>
      <c r="NAM15" s="87"/>
      <c r="NAN15" s="87"/>
      <c r="NAO15" s="87"/>
      <c r="NAP15" s="87"/>
      <c r="NAQ15" s="87"/>
      <c r="NAR15" s="87"/>
      <c r="NAS15" s="87"/>
      <c r="NAT15" s="87"/>
      <c r="NAU15" s="87"/>
      <c r="NAV15" s="87"/>
      <c r="NAW15" s="87"/>
      <c r="NAX15" s="87"/>
      <c r="NAY15" s="87"/>
      <c r="NAZ15" s="87"/>
      <c r="NBA15" s="87"/>
      <c r="NBB15" s="87"/>
      <c r="NBC15" s="87"/>
      <c r="NBD15" s="87"/>
      <c r="NBE15" s="87"/>
      <c r="NBF15" s="87"/>
      <c r="NBG15" s="87"/>
      <c r="NBH15" s="87"/>
      <c r="NBI15" s="87"/>
      <c r="NBJ15" s="87"/>
      <c r="NBK15" s="87"/>
      <c r="NBL15" s="87"/>
      <c r="NBM15" s="87"/>
      <c r="NBN15" s="87"/>
      <c r="NBO15" s="87"/>
      <c r="NBP15" s="87"/>
      <c r="NBQ15" s="87"/>
      <c r="NBR15" s="87"/>
      <c r="NBS15" s="87"/>
      <c r="NBT15" s="87"/>
      <c r="NBU15" s="87"/>
      <c r="NBV15" s="87"/>
      <c r="NBW15" s="87"/>
      <c r="NBX15" s="87"/>
      <c r="NBY15" s="87"/>
      <c r="NBZ15" s="87"/>
      <c r="NCA15" s="87"/>
      <c r="NCB15" s="87"/>
      <c r="NCC15" s="87"/>
      <c r="NCD15" s="87"/>
      <c r="NCE15" s="87"/>
      <c r="NCF15" s="87"/>
      <c r="NCG15" s="87"/>
      <c r="NCH15" s="87"/>
      <c r="NCI15" s="87"/>
      <c r="NCJ15" s="87"/>
      <c r="NCK15" s="87"/>
      <c r="NCL15" s="87"/>
      <c r="NCM15" s="87"/>
      <c r="NCN15" s="87"/>
      <c r="NCO15" s="87"/>
      <c r="NCP15" s="87"/>
      <c r="NCQ15" s="87"/>
      <c r="NCR15" s="87"/>
      <c r="NCS15" s="87"/>
      <c r="NCT15" s="87"/>
      <c r="NCU15" s="87"/>
      <c r="NCV15" s="87"/>
      <c r="NCW15" s="87"/>
      <c r="NCX15" s="87"/>
      <c r="NCY15" s="87"/>
      <c r="NCZ15" s="87"/>
      <c r="NDA15" s="87"/>
      <c r="NDB15" s="87"/>
      <c r="NDC15" s="87"/>
      <c r="NDD15" s="87"/>
      <c r="NDE15" s="87"/>
      <c r="NDF15" s="87"/>
      <c r="NDG15" s="87"/>
      <c r="NDH15" s="87"/>
      <c r="NDI15" s="87"/>
      <c r="NDJ15" s="87"/>
      <c r="NDK15" s="87"/>
      <c r="NDL15" s="87"/>
      <c r="NDM15" s="87"/>
      <c r="NDN15" s="87"/>
      <c r="NDO15" s="87"/>
      <c r="NDP15" s="87"/>
      <c r="NDQ15" s="87"/>
      <c r="NDR15" s="87"/>
      <c r="NDS15" s="87"/>
      <c r="NDT15" s="87"/>
      <c r="NDU15" s="87"/>
      <c r="NDV15" s="87"/>
      <c r="NDW15" s="87"/>
      <c r="NDX15" s="87"/>
      <c r="NDY15" s="87"/>
      <c r="NDZ15" s="87"/>
      <c r="NEA15" s="87"/>
      <c r="NEB15" s="87"/>
      <c r="NEC15" s="87"/>
      <c r="NED15" s="87"/>
      <c r="NEE15" s="87"/>
      <c r="NEF15" s="87"/>
      <c r="NEG15" s="87"/>
      <c r="NEH15" s="87"/>
      <c r="NEI15" s="87"/>
      <c r="NEJ15" s="87"/>
      <c r="NEK15" s="87"/>
      <c r="NEL15" s="87"/>
      <c r="NEM15" s="87"/>
      <c r="NEN15" s="87"/>
      <c r="NEO15" s="87"/>
      <c r="NEP15" s="87"/>
      <c r="NEQ15" s="87"/>
      <c r="NER15" s="87"/>
      <c r="NES15" s="87"/>
      <c r="NET15" s="87"/>
      <c r="NEU15" s="87"/>
      <c r="NEV15" s="87"/>
      <c r="NEW15" s="87"/>
      <c r="NEX15" s="87"/>
      <c r="NEY15" s="87"/>
      <c r="NEZ15" s="87"/>
      <c r="NFA15" s="87"/>
      <c r="NFB15" s="87"/>
      <c r="NFC15" s="87"/>
      <c r="NFD15" s="87"/>
      <c r="NFE15" s="87"/>
      <c r="NFF15" s="87"/>
      <c r="NFG15" s="87"/>
      <c r="NFH15" s="87"/>
      <c r="NFI15" s="87"/>
      <c r="NFJ15" s="87"/>
      <c r="NFK15" s="87"/>
      <c r="NFL15" s="87"/>
      <c r="NFM15" s="87"/>
      <c r="NFN15" s="87"/>
      <c r="NFO15" s="87"/>
      <c r="NFP15" s="87"/>
      <c r="NFQ15" s="87"/>
      <c r="NFR15" s="87"/>
      <c r="NFS15" s="87"/>
      <c r="NFT15" s="87"/>
      <c r="NFU15" s="87"/>
      <c r="NFV15" s="87"/>
      <c r="NFW15" s="87"/>
      <c r="NFX15" s="87"/>
      <c r="NFY15" s="87"/>
      <c r="NFZ15" s="87"/>
      <c r="NGA15" s="87"/>
      <c r="NGB15" s="87"/>
      <c r="NGC15" s="87"/>
      <c r="NGD15" s="87"/>
      <c r="NGE15" s="87"/>
      <c r="NGF15" s="87"/>
      <c r="NGG15" s="87"/>
      <c r="NGH15" s="87"/>
      <c r="NGI15" s="87"/>
      <c r="NGJ15" s="87"/>
      <c r="NGK15" s="87"/>
      <c r="NGL15" s="87"/>
      <c r="NGM15" s="87"/>
      <c r="NGN15" s="87"/>
      <c r="NGO15" s="87"/>
      <c r="NGP15" s="87"/>
      <c r="NGQ15" s="87"/>
      <c r="NGR15" s="87"/>
      <c r="NGS15" s="87"/>
      <c r="NGT15" s="87"/>
      <c r="NGU15" s="87"/>
      <c r="NGV15" s="87"/>
      <c r="NGW15" s="87"/>
      <c r="NGX15" s="87"/>
      <c r="NGY15" s="87"/>
      <c r="NGZ15" s="87"/>
      <c r="NHA15" s="87"/>
      <c r="NHB15" s="87"/>
      <c r="NHC15" s="87"/>
      <c r="NHD15" s="87"/>
      <c r="NHE15" s="87"/>
      <c r="NHF15" s="87"/>
      <c r="NHG15" s="87"/>
      <c r="NHH15" s="87"/>
      <c r="NHI15" s="87"/>
      <c r="NHJ15" s="87"/>
      <c r="NHK15" s="87"/>
      <c r="NHL15" s="87"/>
      <c r="NHM15" s="87"/>
      <c r="NHN15" s="87"/>
      <c r="NHO15" s="87"/>
      <c r="NHP15" s="87"/>
      <c r="NHQ15" s="87"/>
      <c r="NHR15" s="87"/>
      <c r="NHS15" s="87"/>
      <c r="NHT15" s="87"/>
      <c r="NHU15" s="87"/>
      <c r="NHV15" s="87"/>
      <c r="NHW15" s="87"/>
      <c r="NHX15" s="87"/>
      <c r="NHY15" s="87"/>
      <c r="NHZ15" s="87"/>
      <c r="NIA15" s="87"/>
      <c r="NIB15" s="87"/>
      <c r="NIC15" s="87"/>
      <c r="NID15" s="87"/>
      <c r="NIE15" s="87"/>
      <c r="NIF15" s="87"/>
      <c r="NIG15" s="87"/>
      <c r="NIH15" s="87"/>
      <c r="NII15" s="87"/>
      <c r="NIJ15" s="87"/>
      <c r="NIK15" s="87"/>
      <c r="NIL15" s="87"/>
      <c r="NIM15" s="87"/>
      <c r="NIN15" s="87"/>
      <c r="NIO15" s="87"/>
      <c r="NIP15" s="87"/>
      <c r="NIQ15" s="87"/>
      <c r="NIR15" s="87"/>
      <c r="NIS15" s="87"/>
      <c r="NIT15" s="87"/>
      <c r="NIU15" s="87"/>
      <c r="NIV15" s="87"/>
      <c r="NIW15" s="87"/>
      <c r="NIX15" s="87"/>
      <c r="NIY15" s="87"/>
      <c r="NIZ15" s="87"/>
      <c r="NJA15" s="87"/>
      <c r="NJB15" s="87"/>
      <c r="NJC15" s="87"/>
      <c r="NJD15" s="87"/>
      <c r="NJE15" s="87"/>
      <c r="NJF15" s="87"/>
      <c r="NJG15" s="87"/>
      <c r="NJH15" s="87"/>
      <c r="NJI15" s="87"/>
      <c r="NJJ15" s="87"/>
      <c r="NJK15" s="87"/>
      <c r="NJL15" s="87"/>
      <c r="NJM15" s="87"/>
      <c r="NJN15" s="87"/>
      <c r="NJO15" s="87"/>
      <c r="NJP15" s="87"/>
      <c r="NJQ15" s="87"/>
      <c r="NJR15" s="87"/>
      <c r="NJS15" s="87"/>
      <c r="NJT15" s="87"/>
      <c r="NJU15" s="87"/>
      <c r="NJV15" s="87"/>
      <c r="NJW15" s="87"/>
      <c r="NJX15" s="87"/>
      <c r="NJY15" s="87"/>
      <c r="NJZ15" s="87"/>
      <c r="NKA15" s="87"/>
      <c r="NKB15" s="87"/>
      <c r="NKC15" s="87"/>
      <c r="NKD15" s="87"/>
      <c r="NKE15" s="87"/>
      <c r="NKF15" s="87"/>
      <c r="NKG15" s="87"/>
      <c r="NKH15" s="87"/>
      <c r="NKI15" s="87"/>
      <c r="NKJ15" s="87"/>
      <c r="NKK15" s="87"/>
      <c r="NKL15" s="87"/>
      <c r="NKM15" s="87"/>
      <c r="NKN15" s="87"/>
      <c r="NKO15" s="87"/>
      <c r="NKP15" s="87"/>
      <c r="NKQ15" s="87"/>
      <c r="NKR15" s="87"/>
      <c r="NKS15" s="87"/>
      <c r="NKT15" s="87"/>
      <c r="NKU15" s="87"/>
      <c r="NKV15" s="87"/>
      <c r="NKW15" s="87"/>
      <c r="NKX15" s="87"/>
      <c r="NKY15" s="87"/>
      <c r="NKZ15" s="87"/>
      <c r="NLA15" s="87"/>
      <c r="NLB15" s="87"/>
      <c r="NLC15" s="87"/>
      <c r="NLD15" s="87"/>
      <c r="NLE15" s="87"/>
      <c r="NLF15" s="87"/>
      <c r="NLG15" s="87"/>
      <c r="NLH15" s="87"/>
      <c r="NLI15" s="87"/>
      <c r="NLJ15" s="87"/>
      <c r="NLK15" s="87"/>
      <c r="NLL15" s="87"/>
      <c r="NLM15" s="87"/>
      <c r="NLN15" s="87"/>
      <c r="NLO15" s="87"/>
      <c r="NLP15" s="87"/>
      <c r="NLQ15" s="87"/>
      <c r="NLR15" s="87"/>
      <c r="NLS15" s="87"/>
      <c r="NLT15" s="87"/>
      <c r="NLU15" s="87"/>
      <c r="NLV15" s="87"/>
      <c r="NLW15" s="87"/>
      <c r="NLX15" s="87"/>
      <c r="NLY15" s="87"/>
      <c r="NLZ15" s="87"/>
      <c r="NMA15" s="87"/>
      <c r="NMB15" s="87"/>
      <c r="NMC15" s="87"/>
      <c r="NMD15" s="87"/>
      <c r="NME15" s="87"/>
      <c r="NMF15" s="87"/>
      <c r="NMG15" s="87"/>
      <c r="NMH15" s="87"/>
      <c r="NMI15" s="87"/>
      <c r="NMJ15" s="87"/>
      <c r="NMK15" s="87"/>
      <c r="NML15" s="87"/>
      <c r="NMM15" s="87"/>
      <c r="NMN15" s="87"/>
      <c r="NMO15" s="87"/>
      <c r="NMP15" s="87"/>
      <c r="NMQ15" s="87"/>
      <c r="NMR15" s="87"/>
      <c r="NMS15" s="87"/>
      <c r="NMT15" s="87"/>
      <c r="NMU15" s="87"/>
      <c r="NMV15" s="87"/>
      <c r="NMW15" s="87"/>
      <c r="NMX15" s="87"/>
      <c r="NMY15" s="87"/>
      <c r="NMZ15" s="87"/>
      <c r="NNA15" s="87"/>
      <c r="NNB15" s="87"/>
      <c r="NNC15" s="87"/>
      <c r="NND15" s="87"/>
      <c r="NNE15" s="87"/>
      <c r="NNF15" s="87"/>
      <c r="NNG15" s="87"/>
      <c r="NNH15" s="87"/>
      <c r="NNI15" s="87"/>
      <c r="NNJ15" s="87"/>
      <c r="NNK15" s="87"/>
      <c r="NNL15" s="87"/>
      <c r="NNM15" s="87"/>
      <c r="NNN15" s="87"/>
      <c r="NNO15" s="87"/>
      <c r="NNP15" s="87"/>
      <c r="NNQ15" s="87"/>
      <c r="NNR15" s="87"/>
      <c r="NNS15" s="87"/>
      <c r="NNT15" s="87"/>
      <c r="NNU15" s="87"/>
      <c r="NNV15" s="87"/>
      <c r="NNW15" s="87"/>
      <c r="NNX15" s="87"/>
      <c r="NNY15" s="87"/>
      <c r="NNZ15" s="87"/>
      <c r="NOA15" s="87"/>
      <c r="NOB15" s="87"/>
      <c r="NOC15" s="87"/>
      <c r="NOD15" s="87"/>
      <c r="NOE15" s="87"/>
      <c r="NOF15" s="87"/>
      <c r="NOG15" s="87"/>
      <c r="NOH15" s="87"/>
      <c r="NOI15" s="87"/>
      <c r="NOJ15" s="87"/>
      <c r="NOK15" s="87"/>
      <c r="NOL15" s="87"/>
      <c r="NOM15" s="87"/>
      <c r="NON15" s="87"/>
      <c r="NOO15" s="87"/>
      <c r="NOP15" s="87"/>
      <c r="NOQ15" s="87"/>
      <c r="NOR15" s="87"/>
      <c r="NOS15" s="87"/>
      <c r="NOT15" s="87"/>
      <c r="NOU15" s="87"/>
      <c r="NOV15" s="87"/>
      <c r="NOW15" s="87"/>
      <c r="NOX15" s="87"/>
      <c r="NOY15" s="87"/>
      <c r="NOZ15" s="87"/>
      <c r="NPA15" s="87"/>
      <c r="NPB15" s="87"/>
      <c r="NPC15" s="87"/>
      <c r="NPD15" s="87"/>
      <c r="NPE15" s="87"/>
      <c r="NPF15" s="87"/>
      <c r="NPG15" s="87"/>
      <c r="NPH15" s="87"/>
      <c r="NPI15" s="87"/>
      <c r="NPJ15" s="87"/>
      <c r="NPK15" s="87"/>
      <c r="NPL15" s="87"/>
      <c r="NPM15" s="87"/>
      <c r="NPN15" s="87"/>
      <c r="NPO15" s="87"/>
      <c r="NPP15" s="87"/>
      <c r="NPQ15" s="87"/>
      <c r="NPR15" s="87"/>
      <c r="NPS15" s="87"/>
      <c r="NPT15" s="87"/>
      <c r="NPU15" s="87"/>
      <c r="NPV15" s="87"/>
      <c r="NPW15" s="87"/>
      <c r="NPX15" s="87"/>
      <c r="NPY15" s="87"/>
      <c r="NPZ15" s="87"/>
      <c r="NQA15" s="87"/>
      <c r="NQB15" s="87"/>
      <c r="NQC15" s="87"/>
      <c r="NQD15" s="87"/>
      <c r="NQE15" s="87"/>
      <c r="NQF15" s="87"/>
      <c r="NQG15" s="87"/>
      <c r="NQH15" s="87"/>
      <c r="NQI15" s="87"/>
      <c r="NQJ15" s="87"/>
      <c r="NQK15" s="87"/>
      <c r="NQL15" s="87"/>
      <c r="NQM15" s="87"/>
      <c r="NQN15" s="87"/>
      <c r="NQO15" s="87"/>
      <c r="NQP15" s="87"/>
      <c r="NQQ15" s="87"/>
      <c r="NQR15" s="87"/>
      <c r="NQS15" s="87"/>
      <c r="NQT15" s="87"/>
      <c r="NQU15" s="87"/>
      <c r="NQV15" s="87"/>
      <c r="NQW15" s="87"/>
      <c r="NQX15" s="87"/>
      <c r="NQY15" s="87"/>
      <c r="NQZ15" s="87"/>
      <c r="NRA15" s="87"/>
      <c r="NRB15" s="87"/>
      <c r="NRC15" s="87"/>
      <c r="NRD15" s="87"/>
      <c r="NRE15" s="87"/>
      <c r="NRF15" s="87"/>
      <c r="NRG15" s="87"/>
      <c r="NRH15" s="87"/>
      <c r="NRI15" s="87"/>
      <c r="NRJ15" s="87"/>
      <c r="NRK15" s="87"/>
      <c r="NRL15" s="87"/>
      <c r="NRM15" s="87"/>
      <c r="NRN15" s="87"/>
      <c r="NRO15" s="87"/>
      <c r="NRP15" s="87"/>
      <c r="NRQ15" s="87"/>
      <c r="NRR15" s="87"/>
      <c r="NRS15" s="87"/>
      <c r="NRT15" s="87"/>
      <c r="NRU15" s="87"/>
      <c r="NRV15" s="87"/>
      <c r="NRW15" s="87"/>
      <c r="NRX15" s="87"/>
      <c r="NRY15" s="87"/>
      <c r="NRZ15" s="87"/>
      <c r="NSA15" s="87"/>
      <c r="NSB15" s="87"/>
      <c r="NSC15" s="87"/>
      <c r="NSD15" s="87"/>
      <c r="NSE15" s="87"/>
      <c r="NSF15" s="87"/>
      <c r="NSG15" s="87"/>
      <c r="NSH15" s="87"/>
      <c r="NSI15" s="87"/>
      <c r="NSJ15" s="87"/>
      <c r="NSK15" s="87"/>
      <c r="NSL15" s="87"/>
      <c r="NSM15" s="87"/>
      <c r="NSN15" s="87"/>
      <c r="NSO15" s="87"/>
      <c r="NSP15" s="87"/>
      <c r="NSQ15" s="87"/>
      <c r="NSR15" s="87"/>
      <c r="NSS15" s="87"/>
      <c r="NST15" s="87"/>
      <c r="NSU15" s="87"/>
      <c r="NSV15" s="87"/>
      <c r="NSW15" s="87"/>
      <c r="NSX15" s="87"/>
      <c r="NSY15" s="87"/>
      <c r="NSZ15" s="87"/>
      <c r="NTA15" s="87"/>
      <c r="NTB15" s="87"/>
      <c r="NTC15" s="87"/>
      <c r="NTD15" s="87"/>
      <c r="NTE15" s="87"/>
      <c r="NTF15" s="87"/>
      <c r="NTG15" s="87"/>
      <c r="NTH15" s="87"/>
      <c r="NTI15" s="87"/>
      <c r="NTJ15" s="87"/>
      <c r="NTK15" s="87"/>
      <c r="NTL15" s="87"/>
      <c r="NTM15" s="87"/>
      <c r="NTN15" s="87"/>
      <c r="NTO15" s="87"/>
      <c r="NTP15" s="87"/>
      <c r="NTQ15" s="87"/>
      <c r="NTR15" s="87"/>
      <c r="NTS15" s="87"/>
      <c r="NTT15" s="87"/>
      <c r="NTU15" s="87"/>
      <c r="NTV15" s="87"/>
      <c r="NTW15" s="87"/>
      <c r="NTX15" s="87"/>
      <c r="NTY15" s="87"/>
      <c r="NTZ15" s="87"/>
      <c r="NUA15" s="87"/>
      <c r="NUB15" s="87"/>
      <c r="NUC15" s="87"/>
      <c r="NUD15" s="87"/>
      <c r="NUE15" s="87"/>
      <c r="NUF15" s="87"/>
      <c r="NUG15" s="87"/>
      <c r="NUH15" s="87"/>
      <c r="NUI15" s="87"/>
      <c r="NUJ15" s="87"/>
      <c r="NUK15" s="87"/>
      <c r="NUL15" s="87"/>
      <c r="NUM15" s="87"/>
      <c r="NUN15" s="87"/>
      <c r="NUO15" s="87"/>
      <c r="NUP15" s="87"/>
      <c r="NUQ15" s="87"/>
      <c r="NUR15" s="87"/>
      <c r="NUS15" s="87"/>
      <c r="NUT15" s="87"/>
      <c r="NUU15" s="87"/>
      <c r="NUV15" s="87"/>
      <c r="NUW15" s="87"/>
      <c r="NUX15" s="87"/>
      <c r="NUY15" s="87"/>
      <c r="NUZ15" s="87"/>
      <c r="NVA15" s="87"/>
      <c r="NVB15" s="87"/>
      <c r="NVC15" s="87"/>
      <c r="NVD15" s="87"/>
      <c r="NVE15" s="87"/>
      <c r="NVF15" s="87"/>
      <c r="NVG15" s="87"/>
      <c r="NVH15" s="87"/>
      <c r="NVI15" s="87"/>
      <c r="NVJ15" s="87"/>
      <c r="NVK15" s="87"/>
      <c r="NVL15" s="87"/>
      <c r="NVM15" s="87"/>
      <c r="NVN15" s="87"/>
      <c r="NVO15" s="87"/>
      <c r="NVP15" s="87"/>
      <c r="NVQ15" s="87"/>
      <c r="NVR15" s="87"/>
      <c r="NVS15" s="87"/>
      <c r="NVT15" s="87"/>
      <c r="NVU15" s="87"/>
      <c r="NVV15" s="87"/>
      <c r="NVW15" s="87"/>
      <c r="NVX15" s="87"/>
      <c r="NVY15" s="87"/>
      <c r="NVZ15" s="87"/>
      <c r="NWA15" s="87"/>
      <c r="NWB15" s="87"/>
      <c r="NWC15" s="87"/>
      <c r="NWD15" s="87"/>
      <c r="NWE15" s="87"/>
      <c r="NWF15" s="87"/>
      <c r="NWG15" s="87"/>
      <c r="NWH15" s="87"/>
      <c r="NWI15" s="87"/>
      <c r="NWJ15" s="87"/>
      <c r="NWK15" s="87"/>
      <c r="NWL15" s="87"/>
      <c r="NWM15" s="87"/>
      <c r="NWN15" s="87"/>
      <c r="NWO15" s="87"/>
      <c r="NWP15" s="87"/>
      <c r="NWQ15" s="87"/>
      <c r="NWR15" s="87"/>
      <c r="NWS15" s="87"/>
      <c r="NWT15" s="87"/>
      <c r="NWU15" s="87"/>
      <c r="NWV15" s="87"/>
      <c r="NWW15" s="87"/>
      <c r="NWX15" s="87"/>
      <c r="NWY15" s="87"/>
      <c r="NWZ15" s="87"/>
      <c r="NXA15" s="87"/>
      <c r="NXB15" s="87"/>
      <c r="NXC15" s="87"/>
      <c r="NXD15" s="87"/>
      <c r="NXE15" s="87"/>
      <c r="NXF15" s="87"/>
      <c r="NXG15" s="87"/>
      <c r="NXH15" s="87"/>
      <c r="NXI15" s="87"/>
      <c r="NXJ15" s="87"/>
      <c r="NXK15" s="87"/>
      <c r="NXL15" s="87"/>
      <c r="NXM15" s="87"/>
      <c r="NXN15" s="87"/>
      <c r="NXO15" s="87"/>
      <c r="NXP15" s="87"/>
      <c r="NXQ15" s="87"/>
      <c r="NXR15" s="87"/>
      <c r="NXS15" s="87"/>
      <c r="NXT15" s="87"/>
      <c r="NXU15" s="87"/>
      <c r="NXV15" s="87"/>
      <c r="NXW15" s="87"/>
      <c r="NXX15" s="87"/>
      <c r="NXY15" s="87"/>
      <c r="NXZ15" s="87"/>
      <c r="NYA15" s="87"/>
      <c r="NYB15" s="87"/>
      <c r="NYC15" s="87"/>
      <c r="NYD15" s="87"/>
      <c r="NYE15" s="87"/>
      <c r="NYF15" s="87"/>
      <c r="NYG15" s="87"/>
      <c r="NYH15" s="87"/>
      <c r="NYI15" s="87"/>
      <c r="NYJ15" s="87"/>
      <c r="NYK15" s="87"/>
      <c r="NYL15" s="87"/>
      <c r="NYM15" s="87"/>
      <c r="NYN15" s="87"/>
      <c r="NYO15" s="87"/>
      <c r="NYP15" s="87"/>
      <c r="NYQ15" s="87"/>
      <c r="NYR15" s="87"/>
      <c r="NYS15" s="87"/>
      <c r="NYT15" s="87"/>
      <c r="NYU15" s="87"/>
      <c r="NYV15" s="87"/>
      <c r="NYW15" s="87"/>
      <c r="NYX15" s="87"/>
      <c r="NYY15" s="87"/>
      <c r="NYZ15" s="87"/>
      <c r="NZA15" s="87"/>
      <c r="NZB15" s="87"/>
      <c r="NZC15" s="87"/>
      <c r="NZD15" s="87"/>
      <c r="NZE15" s="87"/>
      <c r="NZF15" s="87"/>
      <c r="NZG15" s="87"/>
      <c r="NZH15" s="87"/>
      <c r="NZI15" s="87"/>
      <c r="NZJ15" s="87"/>
      <c r="NZK15" s="87"/>
      <c r="NZL15" s="87"/>
      <c r="NZM15" s="87"/>
      <c r="NZN15" s="87"/>
      <c r="NZO15" s="87"/>
      <c r="NZP15" s="87"/>
      <c r="NZQ15" s="87"/>
      <c r="NZR15" s="87"/>
      <c r="NZS15" s="87"/>
      <c r="NZT15" s="87"/>
      <c r="NZU15" s="87"/>
      <c r="NZV15" s="87"/>
      <c r="NZW15" s="87"/>
      <c r="NZX15" s="87"/>
      <c r="NZY15" s="87"/>
      <c r="NZZ15" s="87"/>
      <c r="OAA15" s="87"/>
      <c r="OAB15" s="87"/>
      <c r="OAC15" s="87"/>
      <c r="OAD15" s="87"/>
      <c r="OAE15" s="87"/>
      <c r="OAF15" s="87"/>
      <c r="OAG15" s="87"/>
      <c r="OAH15" s="87"/>
      <c r="OAI15" s="87"/>
      <c r="OAJ15" s="87"/>
      <c r="OAK15" s="87"/>
      <c r="OAL15" s="87"/>
      <c r="OAM15" s="87"/>
      <c r="OAN15" s="87"/>
      <c r="OAO15" s="87"/>
      <c r="OAP15" s="87"/>
      <c r="OAQ15" s="87"/>
      <c r="OAR15" s="87"/>
      <c r="OAS15" s="87"/>
      <c r="OAT15" s="87"/>
      <c r="OAU15" s="87"/>
      <c r="OAV15" s="87"/>
      <c r="OAW15" s="87"/>
      <c r="OAX15" s="87"/>
      <c r="OAY15" s="87"/>
      <c r="OAZ15" s="87"/>
      <c r="OBA15" s="87"/>
      <c r="OBB15" s="87"/>
      <c r="OBC15" s="87"/>
      <c r="OBD15" s="87"/>
      <c r="OBE15" s="87"/>
      <c r="OBF15" s="87"/>
      <c r="OBG15" s="87"/>
      <c r="OBH15" s="87"/>
      <c r="OBI15" s="87"/>
      <c r="OBJ15" s="87"/>
      <c r="OBK15" s="87"/>
      <c r="OBL15" s="87"/>
      <c r="OBM15" s="87"/>
      <c r="OBN15" s="87"/>
      <c r="OBO15" s="87"/>
      <c r="OBP15" s="87"/>
      <c r="OBQ15" s="87"/>
      <c r="OBR15" s="87"/>
      <c r="OBS15" s="87"/>
      <c r="OBT15" s="87"/>
      <c r="OBU15" s="87"/>
      <c r="OBV15" s="87"/>
      <c r="OBW15" s="87"/>
      <c r="OBX15" s="87"/>
      <c r="OBY15" s="87"/>
      <c r="OBZ15" s="87"/>
      <c r="OCA15" s="87"/>
      <c r="OCB15" s="87"/>
      <c r="OCC15" s="87"/>
      <c r="OCD15" s="87"/>
      <c r="OCE15" s="87"/>
      <c r="OCF15" s="87"/>
      <c r="OCG15" s="87"/>
      <c r="OCH15" s="87"/>
      <c r="OCI15" s="87"/>
      <c r="OCJ15" s="87"/>
      <c r="OCK15" s="87"/>
      <c r="OCL15" s="87"/>
      <c r="OCM15" s="87"/>
      <c r="OCN15" s="87"/>
      <c r="OCO15" s="87"/>
      <c r="OCP15" s="87"/>
      <c r="OCQ15" s="87"/>
      <c r="OCR15" s="87"/>
      <c r="OCS15" s="87"/>
      <c r="OCT15" s="87"/>
      <c r="OCU15" s="87"/>
      <c r="OCV15" s="87"/>
      <c r="OCW15" s="87"/>
      <c r="OCX15" s="87"/>
      <c r="OCY15" s="87"/>
      <c r="OCZ15" s="87"/>
      <c r="ODA15" s="87"/>
      <c r="ODB15" s="87"/>
      <c r="ODC15" s="87"/>
      <c r="ODD15" s="87"/>
      <c r="ODE15" s="87"/>
      <c r="ODF15" s="87"/>
      <c r="ODG15" s="87"/>
      <c r="ODH15" s="87"/>
      <c r="ODI15" s="87"/>
      <c r="ODJ15" s="87"/>
      <c r="ODK15" s="87"/>
      <c r="ODL15" s="87"/>
      <c r="ODM15" s="87"/>
      <c r="ODN15" s="87"/>
      <c r="ODO15" s="87"/>
      <c r="ODP15" s="87"/>
      <c r="ODQ15" s="87"/>
      <c r="ODR15" s="87"/>
      <c r="ODS15" s="87"/>
      <c r="ODT15" s="87"/>
      <c r="ODU15" s="87"/>
      <c r="ODV15" s="87"/>
      <c r="ODW15" s="87"/>
      <c r="ODX15" s="87"/>
      <c r="ODY15" s="87"/>
      <c r="ODZ15" s="87"/>
      <c r="OEA15" s="87"/>
      <c r="OEB15" s="87"/>
      <c r="OEC15" s="87"/>
      <c r="OED15" s="87"/>
      <c r="OEE15" s="87"/>
      <c r="OEF15" s="87"/>
      <c r="OEG15" s="87"/>
      <c r="OEH15" s="87"/>
      <c r="OEI15" s="87"/>
      <c r="OEJ15" s="87"/>
      <c r="OEK15" s="87"/>
      <c r="OEL15" s="87"/>
      <c r="OEM15" s="87"/>
      <c r="OEN15" s="87"/>
      <c r="OEO15" s="87"/>
      <c r="OEP15" s="87"/>
      <c r="OEQ15" s="87"/>
      <c r="OER15" s="87"/>
      <c r="OES15" s="87"/>
      <c r="OET15" s="87"/>
      <c r="OEU15" s="87"/>
      <c r="OEV15" s="87"/>
      <c r="OEW15" s="87"/>
      <c r="OEX15" s="87"/>
      <c r="OEY15" s="87"/>
      <c r="OEZ15" s="87"/>
      <c r="OFA15" s="87"/>
      <c r="OFB15" s="87"/>
      <c r="OFC15" s="87"/>
      <c r="OFD15" s="87"/>
      <c r="OFE15" s="87"/>
      <c r="OFF15" s="87"/>
      <c r="OFG15" s="87"/>
      <c r="OFH15" s="87"/>
      <c r="OFI15" s="87"/>
      <c r="OFJ15" s="87"/>
      <c r="OFK15" s="87"/>
      <c r="OFL15" s="87"/>
      <c r="OFM15" s="87"/>
      <c r="OFN15" s="87"/>
      <c r="OFO15" s="87"/>
      <c r="OFP15" s="87"/>
      <c r="OFQ15" s="87"/>
      <c r="OFR15" s="87"/>
      <c r="OFS15" s="87"/>
      <c r="OFT15" s="87"/>
      <c r="OFU15" s="87"/>
      <c r="OFV15" s="87"/>
      <c r="OFW15" s="87"/>
      <c r="OFX15" s="87"/>
      <c r="OFY15" s="87"/>
      <c r="OFZ15" s="87"/>
      <c r="OGA15" s="87"/>
      <c r="OGB15" s="87"/>
      <c r="OGC15" s="87"/>
      <c r="OGD15" s="87"/>
      <c r="OGE15" s="87"/>
      <c r="OGF15" s="87"/>
      <c r="OGG15" s="87"/>
      <c r="OGH15" s="87"/>
      <c r="OGI15" s="87"/>
      <c r="OGJ15" s="87"/>
      <c r="OGK15" s="87"/>
      <c r="OGL15" s="87"/>
      <c r="OGM15" s="87"/>
      <c r="OGN15" s="87"/>
      <c r="OGO15" s="87"/>
      <c r="OGP15" s="87"/>
      <c r="OGQ15" s="87"/>
      <c r="OGR15" s="87"/>
      <c r="OGS15" s="87"/>
      <c r="OGT15" s="87"/>
      <c r="OGU15" s="87"/>
      <c r="OGV15" s="87"/>
      <c r="OGW15" s="87"/>
      <c r="OGX15" s="87"/>
      <c r="OGY15" s="87"/>
      <c r="OGZ15" s="87"/>
      <c r="OHA15" s="87"/>
      <c r="OHB15" s="87"/>
      <c r="OHC15" s="87"/>
      <c r="OHD15" s="87"/>
      <c r="OHE15" s="87"/>
      <c r="OHF15" s="87"/>
      <c r="OHG15" s="87"/>
      <c r="OHH15" s="87"/>
      <c r="OHI15" s="87"/>
      <c r="OHJ15" s="87"/>
      <c r="OHK15" s="87"/>
      <c r="OHL15" s="87"/>
      <c r="OHM15" s="87"/>
      <c r="OHN15" s="87"/>
      <c r="OHO15" s="87"/>
      <c r="OHP15" s="87"/>
      <c r="OHQ15" s="87"/>
      <c r="OHR15" s="87"/>
      <c r="OHS15" s="87"/>
      <c r="OHT15" s="87"/>
      <c r="OHU15" s="87"/>
      <c r="OHV15" s="87"/>
      <c r="OHW15" s="87"/>
      <c r="OHX15" s="87"/>
      <c r="OHY15" s="87"/>
      <c r="OHZ15" s="87"/>
      <c r="OIA15" s="87"/>
      <c r="OIB15" s="87"/>
      <c r="OIC15" s="87"/>
      <c r="OID15" s="87"/>
      <c r="OIE15" s="87"/>
      <c r="OIF15" s="87"/>
      <c r="OIG15" s="87"/>
      <c r="OIH15" s="87"/>
      <c r="OII15" s="87"/>
      <c r="OIJ15" s="87"/>
      <c r="OIK15" s="87"/>
      <c r="OIL15" s="87"/>
      <c r="OIM15" s="87"/>
      <c r="OIN15" s="87"/>
      <c r="OIO15" s="87"/>
      <c r="OIP15" s="87"/>
      <c r="OIQ15" s="87"/>
      <c r="OIR15" s="87"/>
      <c r="OIS15" s="87"/>
      <c r="OIT15" s="87"/>
      <c r="OIU15" s="87"/>
      <c r="OIV15" s="87"/>
      <c r="OIW15" s="87"/>
      <c r="OIX15" s="87"/>
      <c r="OIY15" s="87"/>
      <c r="OIZ15" s="87"/>
      <c r="OJA15" s="87"/>
      <c r="OJB15" s="87"/>
      <c r="OJC15" s="87"/>
      <c r="OJD15" s="87"/>
      <c r="OJE15" s="87"/>
      <c r="OJF15" s="87"/>
      <c r="OJG15" s="87"/>
      <c r="OJH15" s="87"/>
      <c r="OJI15" s="87"/>
      <c r="OJJ15" s="87"/>
      <c r="OJK15" s="87"/>
      <c r="OJL15" s="87"/>
      <c r="OJM15" s="87"/>
      <c r="OJN15" s="87"/>
      <c r="OJO15" s="87"/>
      <c r="OJP15" s="87"/>
      <c r="OJQ15" s="87"/>
      <c r="OJR15" s="87"/>
      <c r="OJS15" s="87"/>
      <c r="OJT15" s="87"/>
      <c r="OJU15" s="87"/>
      <c r="OJV15" s="87"/>
      <c r="OJW15" s="87"/>
      <c r="OJX15" s="87"/>
      <c r="OJY15" s="87"/>
      <c r="OJZ15" s="87"/>
      <c r="OKA15" s="87"/>
      <c r="OKB15" s="87"/>
      <c r="OKC15" s="87"/>
      <c r="OKD15" s="87"/>
      <c r="OKE15" s="87"/>
      <c r="OKF15" s="87"/>
      <c r="OKG15" s="87"/>
      <c r="OKH15" s="87"/>
      <c r="OKI15" s="87"/>
      <c r="OKJ15" s="87"/>
      <c r="OKK15" s="87"/>
      <c r="OKL15" s="87"/>
      <c r="OKM15" s="87"/>
      <c r="OKN15" s="87"/>
      <c r="OKO15" s="87"/>
      <c r="OKP15" s="87"/>
      <c r="OKQ15" s="87"/>
      <c r="OKR15" s="87"/>
      <c r="OKS15" s="87"/>
      <c r="OKT15" s="87"/>
      <c r="OKU15" s="87"/>
      <c r="OKV15" s="87"/>
      <c r="OKW15" s="87"/>
      <c r="OKX15" s="87"/>
      <c r="OKY15" s="87"/>
      <c r="OKZ15" s="87"/>
      <c r="OLA15" s="87"/>
      <c r="OLB15" s="87"/>
      <c r="OLC15" s="87"/>
      <c r="OLD15" s="87"/>
      <c r="OLE15" s="87"/>
      <c r="OLF15" s="87"/>
      <c r="OLG15" s="87"/>
      <c r="OLH15" s="87"/>
      <c r="OLI15" s="87"/>
      <c r="OLJ15" s="87"/>
      <c r="OLK15" s="87"/>
      <c r="OLL15" s="87"/>
      <c r="OLM15" s="87"/>
      <c r="OLN15" s="87"/>
      <c r="OLO15" s="87"/>
      <c r="OLP15" s="87"/>
      <c r="OLQ15" s="87"/>
      <c r="OLR15" s="87"/>
      <c r="OLS15" s="87"/>
      <c r="OLT15" s="87"/>
      <c r="OLU15" s="87"/>
      <c r="OLV15" s="87"/>
      <c r="OLW15" s="87"/>
      <c r="OLX15" s="87"/>
      <c r="OLY15" s="87"/>
      <c r="OLZ15" s="87"/>
      <c r="OMA15" s="87"/>
      <c r="OMB15" s="87"/>
      <c r="OMC15" s="87"/>
      <c r="OMD15" s="87"/>
      <c r="OME15" s="87"/>
      <c r="OMF15" s="87"/>
      <c r="OMG15" s="87"/>
      <c r="OMH15" s="87"/>
      <c r="OMI15" s="87"/>
      <c r="OMJ15" s="87"/>
      <c r="OMK15" s="87"/>
      <c r="OML15" s="87"/>
      <c r="OMM15" s="87"/>
      <c r="OMN15" s="87"/>
      <c r="OMO15" s="87"/>
      <c r="OMP15" s="87"/>
      <c r="OMQ15" s="87"/>
      <c r="OMR15" s="87"/>
      <c r="OMS15" s="87"/>
      <c r="OMT15" s="87"/>
      <c r="OMU15" s="87"/>
      <c r="OMV15" s="87"/>
      <c r="OMW15" s="87"/>
      <c r="OMX15" s="87"/>
      <c r="OMY15" s="87"/>
      <c r="OMZ15" s="87"/>
      <c r="ONA15" s="87"/>
      <c r="ONB15" s="87"/>
      <c r="ONC15" s="87"/>
      <c r="OND15" s="87"/>
      <c r="ONE15" s="87"/>
      <c r="ONF15" s="87"/>
      <c r="ONG15" s="87"/>
      <c r="ONH15" s="87"/>
      <c r="ONI15" s="87"/>
      <c r="ONJ15" s="87"/>
      <c r="ONK15" s="87"/>
      <c r="ONL15" s="87"/>
      <c r="ONM15" s="87"/>
      <c r="ONN15" s="87"/>
      <c r="ONO15" s="87"/>
      <c r="ONP15" s="87"/>
      <c r="ONQ15" s="87"/>
      <c r="ONR15" s="87"/>
      <c r="ONS15" s="87"/>
      <c r="ONT15" s="87"/>
      <c r="ONU15" s="87"/>
      <c r="ONV15" s="87"/>
      <c r="ONW15" s="87"/>
      <c r="ONX15" s="87"/>
      <c r="ONY15" s="87"/>
      <c r="ONZ15" s="87"/>
      <c r="OOA15" s="87"/>
      <c r="OOB15" s="87"/>
      <c r="OOC15" s="87"/>
      <c r="OOD15" s="87"/>
      <c r="OOE15" s="87"/>
      <c r="OOF15" s="87"/>
      <c r="OOG15" s="87"/>
      <c r="OOH15" s="87"/>
      <c r="OOI15" s="87"/>
      <c r="OOJ15" s="87"/>
      <c r="OOK15" s="87"/>
      <c r="OOL15" s="87"/>
      <c r="OOM15" s="87"/>
      <c r="OON15" s="87"/>
      <c r="OOO15" s="87"/>
      <c r="OOP15" s="87"/>
      <c r="OOQ15" s="87"/>
      <c r="OOR15" s="87"/>
      <c r="OOS15" s="87"/>
      <c r="OOT15" s="87"/>
      <c r="OOU15" s="87"/>
      <c r="OOV15" s="87"/>
      <c r="OOW15" s="87"/>
      <c r="OOX15" s="87"/>
      <c r="OOY15" s="87"/>
      <c r="OOZ15" s="87"/>
      <c r="OPA15" s="87"/>
      <c r="OPB15" s="87"/>
      <c r="OPC15" s="87"/>
      <c r="OPD15" s="87"/>
      <c r="OPE15" s="87"/>
      <c r="OPF15" s="87"/>
      <c r="OPG15" s="87"/>
      <c r="OPH15" s="87"/>
      <c r="OPI15" s="87"/>
      <c r="OPJ15" s="87"/>
      <c r="OPK15" s="87"/>
      <c r="OPL15" s="87"/>
      <c r="OPM15" s="87"/>
      <c r="OPN15" s="87"/>
      <c r="OPO15" s="87"/>
      <c r="OPP15" s="87"/>
      <c r="OPQ15" s="87"/>
      <c r="OPR15" s="87"/>
      <c r="OPS15" s="87"/>
      <c r="OPT15" s="87"/>
      <c r="OPU15" s="87"/>
      <c r="OPV15" s="87"/>
      <c r="OPW15" s="87"/>
      <c r="OPX15" s="87"/>
      <c r="OPY15" s="87"/>
      <c r="OPZ15" s="87"/>
      <c r="OQA15" s="87"/>
      <c r="OQB15" s="87"/>
      <c r="OQC15" s="87"/>
      <c r="OQD15" s="87"/>
      <c r="OQE15" s="87"/>
      <c r="OQF15" s="87"/>
      <c r="OQG15" s="87"/>
      <c r="OQH15" s="87"/>
      <c r="OQI15" s="87"/>
      <c r="OQJ15" s="87"/>
      <c r="OQK15" s="87"/>
      <c r="OQL15" s="87"/>
      <c r="OQM15" s="87"/>
      <c r="OQN15" s="87"/>
      <c r="OQO15" s="87"/>
      <c r="OQP15" s="87"/>
      <c r="OQQ15" s="87"/>
      <c r="OQR15" s="87"/>
      <c r="OQS15" s="87"/>
      <c r="OQT15" s="87"/>
      <c r="OQU15" s="87"/>
      <c r="OQV15" s="87"/>
      <c r="OQW15" s="87"/>
      <c r="OQX15" s="87"/>
      <c r="OQY15" s="87"/>
      <c r="OQZ15" s="87"/>
      <c r="ORA15" s="87"/>
      <c r="ORB15" s="87"/>
      <c r="ORC15" s="87"/>
      <c r="ORD15" s="87"/>
      <c r="ORE15" s="87"/>
      <c r="ORF15" s="87"/>
      <c r="ORG15" s="87"/>
      <c r="ORH15" s="87"/>
      <c r="ORI15" s="87"/>
      <c r="ORJ15" s="87"/>
      <c r="ORK15" s="87"/>
      <c r="ORL15" s="87"/>
      <c r="ORM15" s="87"/>
      <c r="ORN15" s="87"/>
      <c r="ORO15" s="87"/>
      <c r="ORP15" s="87"/>
      <c r="ORQ15" s="87"/>
      <c r="ORR15" s="87"/>
      <c r="ORS15" s="87"/>
      <c r="ORT15" s="87"/>
      <c r="ORU15" s="87"/>
      <c r="ORV15" s="87"/>
      <c r="ORW15" s="87"/>
      <c r="ORX15" s="87"/>
      <c r="ORY15" s="87"/>
      <c r="ORZ15" s="87"/>
      <c r="OSA15" s="87"/>
      <c r="OSB15" s="87"/>
      <c r="OSC15" s="87"/>
      <c r="OSD15" s="87"/>
      <c r="OSE15" s="87"/>
      <c r="OSF15" s="87"/>
      <c r="OSG15" s="87"/>
      <c r="OSH15" s="87"/>
      <c r="OSI15" s="87"/>
      <c r="OSJ15" s="87"/>
      <c r="OSK15" s="87"/>
      <c r="OSL15" s="87"/>
      <c r="OSM15" s="87"/>
      <c r="OSN15" s="87"/>
      <c r="OSO15" s="87"/>
      <c r="OSP15" s="87"/>
      <c r="OSQ15" s="87"/>
      <c r="OSR15" s="87"/>
      <c r="OSS15" s="87"/>
      <c r="OST15" s="87"/>
      <c r="OSU15" s="87"/>
      <c r="OSV15" s="87"/>
      <c r="OSW15" s="87"/>
      <c r="OSX15" s="87"/>
      <c r="OSY15" s="87"/>
      <c r="OSZ15" s="87"/>
      <c r="OTA15" s="87"/>
      <c r="OTB15" s="87"/>
      <c r="OTC15" s="87"/>
      <c r="OTD15" s="87"/>
      <c r="OTE15" s="87"/>
      <c r="OTF15" s="87"/>
      <c r="OTG15" s="87"/>
      <c r="OTH15" s="87"/>
      <c r="OTI15" s="87"/>
      <c r="OTJ15" s="87"/>
      <c r="OTK15" s="87"/>
      <c r="OTL15" s="87"/>
      <c r="OTM15" s="87"/>
      <c r="OTN15" s="87"/>
      <c r="OTO15" s="87"/>
      <c r="OTP15" s="87"/>
      <c r="OTQ15" s="87"/>
      <c r="OTR15" s="87"/>
      <c r="OTS15" s="87"/>
      <c r="OTT15" s="87"/>
      <c r="OTU15" s="87"/>
      <c r="OTV15" s="87"/>
      <c r="OTW15" s="87"/>
      <c r="OTX15" s="87"/>
      <c r="OTY15" s="87"/>
      <c r="OTZ15" s="87"/>
      <c r="OUA15" s="87"/>
      <c r="OUB15" s="87"/>
      <c r="OUC15" s="87"/>
      <c r="OUD15" s="87"/>
      <c r="OUE15" s="87"/>
      <c r="OUF15" s="87"/>
      <c r="OUG15" s="87"/>
      <c r="OUH15" s="87"/>
      <c r="OUI15" s="87"/>
      <c r="OUJ15" s="87"/>
      <c r="OUK15" s="87"/>
      <c r="OUL15" s="87"/>
      <c r="OUM15" s="87"/>
      <c r="OUN15" s="87"/>
      <c r="OUO15" s="87"/>
      <c r="OUP15" s="87"/>
      <c r="OUQ15" s="87"/>
      <c r="OUR15" s="87"/>
      <c r="OUS15" s="87"/>
      <c r="OUT15" s="87"/>
      <c r="OUU15" s="87"/>
      <c r="OUV15" s="87"/>
      <c r="OUW15" s="87"/>
      <c r="OUX15" s="87"/>
      <c r="OUY15" s="87"/>
      <c r="OUZ15" s="87"/>
      <c r="OVA15" s="87"/>
      <c r="OVB15" s="87"/>
      <c r="OVC15" s="87"/>
      <c r="OVD15" s="87"/>
      <c r="OVE15" s="87"/>
      <c r="OVF15" s="87"/>
      <c r="OVG15" s="87"/>
      <c r="OVH15" s="87"/>
      <c r="OVI15" s="87"/>
      <c r="OVJ15" s="87"/>
      <c r="OVK15" s="87"/>
      <c r="OVL15" s="87"/>
      <c r="OVM15" s="87"/>
      <c r="OVN15" s="87"/>
      <c r="OVO15" s="87"/>
      <c r="OVP15" s="87"/>
      <c r="OVQ15" s="87"/>
      <c r="OVR15" s="87"/>
      <c r="OVS15" s="87"/>
      <c r="OVT15" s="87"/>
      <c r="OVU15" s="87"/>
      <c r="OVV15" s="87"/>
      <c r="OVW15" s="87"/>
      <c r="OVX15" s="87"/>
      <c r="OVY15" s="87"/>
      <c r="OVZ15" s="87"/>
      <c r="OWA15" s="87"/>
      <c r="OWB15" s="87"/>
      <c r="OWC15" s="87"/>
      <c r="OWD15" s="87"/>
      <c r="OWE15" s="87"/>
      <c r="OWF15" s="87"/>
      <c r="OWG15" s="87"/>
      <c r="OWH15" s="87"/>
      <c r="OWI15" s="87"/>
      <c r="OWJ15" s="87"/>
      <c r="OWK15" s="87"/>
      <c r="OWL15" s="87"/>
      <c r="OWM15" s="87"/>
      <c r="OWN15" s="87"/>
      <c r="OWO15" s="87"/>
      <c r="OWP15" s="87"/>
      <c r="OWQ15" s="87"/>
      <c r="OWR15" s="87"/>
      <c r="OWS15" s="87"/>
      <c r="OWT15" s="87"/>
      <c r="OWU15" s="87"/>
      <c r="OWV15" s="87"/>
      <c r="OWW15" s="87"/>
      <c r="OWX15" s="87"/>
      <c r="OWY15" s="87"/>
      <c r="OWZ15" s="87"/>
      <c r="OXA15" s="87"/>
      <c r="OXB15" s="87"/>
      <c r="OXC15" s="87"/>
      <c r="OXD15" s="87"/>
      <c r="OXE15" s="87"/>
      <c r="OXF15" s="87"/>
      <c r="OXG15" s="87"/>
      <c r="OXH15" s="87"/>
      <c r="OXI15" s="87"/>
      <c r="OXJ15" s="87"/>
      <c r="OXK15" s="87"/>
      <c r="OXL15" s="87"/>
      <c r="OXM15" s="87"/>
      <c r="OXN15" s="87"/>
      <c r="OXO15" s="87"/>
      <c r="OXP15" s="87"/>
      <c r="OXQ15" s="87"/>
      <c r="OXR15" s="87"/>
      <c r="OXS15" s="87"/>
      <c r="OXT15" s="87"/>
      <c r="OXU15" s="87"/>
      <c r="OXV15" s="87"/>
      <c r="OXW15" s="87"/>
      <c r="OXX15" s="87"/>
      <c r="OXY15" s="87"/>
      <c r="OXZ15" s="87"/>
      <c r="OYA15" s="87"/>
      <c r="OYB15" s="87"/>
      <c r="OYC15" s="87"/>
      <c r="OYD15" s="87"/>
      <c r="OYE15" s="87"/>
      <c r="OYF15" s="87"/>
      <c r="OYG15" s="87"/>
      <c r="OYH15" s="87"/>
      <c r="OYI15" s="87"/>
      <c r="OYJ15" s="87"/>
      <c r="OYK15" s="87"/>
      <c r="OYL15" s="87"/>
      <c r="OYM15" s="87"/>
      <c r="OYN15" s="87"/>
      <c r="OYO15" s="87"/>
      <c r="OYP15" s="87"/>
      <c r="OYQ15" s="87"/>
      <c r="OYR15" s="87"/>
      <c r="OYS15" s="87"/>
      <c r="OYT15" s="87"/>
      <c r="OYU15" s="87"/>
      <c r="OYV15" s="87"/>
      <c r="OYW15" s="87"/>
      <c r="OYX15" s="87"/>
      <c r="OYY15" s="87"/>
      <c r="OYZ15" s="87"/>
      <c r="OZA15" s="87"/>
      <c r="OZB15" s="87"/>
      <c r="OZC15" s="87"/>
      <c r="OZD15" s="87"/>
      <c r="OZE15" s="87"/>
      <c r="OZF15" s="87"/>
      <c r="OZG15" s="87"/>
      <c r="OZH15" s="87"/>
      <c r="OZI15" s="87"/>
      <c r="OZJ15" s="87"/>
      <c r="OZK15" s="87"/>
      <c r="OZL15" s="87"/>
      <c r="OZM15" s="87"/>
      <c r="OZN15" s="87"/>
      <c r="OZO15" s="87"/>
      <c r="OZP15" s="87"/>
      <c r="OZQ15" s="87"/>
      <c r="OZR15" s="87"/>
      <c r="OZS15" s="87"/>
      <c r="OZT15" s="87"/>
      <c r="OZU15" s="87"/>
      <c r="OZV15" s="87"/>
      <c r="OZW15" s="87"/>
      <c r="OZX15" s="87"/>
      <c r="OZY15" s="87"/>
      <c r="OZZ15" s="87"/>
      <c r="PAA15" s="87"/>
      <c r="PAB15" s="87"/>
      <c r="PAC15" s="87"/>
      <c r="PAD15" s="87"/>
      <c r="PAE15" s="87"/>
      <c r="PAF15" s="87"/>
      <c r="PAG15" s="87"/>
      <c r="PAH15" s="87"/>
      <c r="PAI15" s="87"/>
      <c r="PAJ15" s="87"/>
      <c r="PAK15" s="87"/>
      <c r="PAL15" s="87"/>
      <c r="PAM15" s="87"/>
      <c r="PAN15" s="87"/>
      <c r="PAO15" s="87"/>
      <c r="PAP15" s="87"/>
      <c r="PAQ15" s="87"/>
      <c r="PAR15" s="87"/>
      <c r="PAS15" s="87"/>
      <c r="PAT15" s="87"/>
      <c r="PAU15" s="87"/>
      <c r="PAV15" s="87"/>
      <c r="PAW15" s="87"/>
      <c r="PAX15" s="87"/>
      <c r="PAY15" s="87"/>
      <c r="PAZ15" s="87"/>
      <c r="PBA15" s="87"/>
      <c r="PBB15" s="87"/>
      <c r="PBC15" s="87"/>
      <c r="PBD15" s="87"/>
      <c r="PBE15" s="87"/>
      <c r="PBF15" s="87"/>
      <c r="PBG15" s="87"/>
      <c r="PBH15" s="87"/>
      <c r="PBI15" s="87"/>
      <c r="PBJ15" s="87"/>
      <c r="PBK15" s="87"/>
      <c r="PBL15" s="87"/>
      <c r="PBM15" s="87"/>
      <c r="PBN15" s="87"/>
      <c r="PBO15" s="87"/>
      <c r="PBP15" s="87"/>
      <c r="PBQ15" s="87"/>
      <c r="PBR15" s="87"/>
      <c r="PBS15" s="87"/>
      <c r="PBT15" s="87"/>
      <c r="PBU15" s="87"/>
      <c r="PBV15" s="87"/>
      <c r="PBW15" s="87"/>
      <c r="PBX15" s="87"/>
      <c r="PBY15" s="87"/>
      <c r="PBZ15" s="87"/>
      <c r="PCA15" s="87"/>
      <c r="PCB15" s="87"/>
      <c r="PCC15" s="87"/>
      <c r="PCD15" s="87"/>
      <c r="PCE15" s="87"/>
      <c r="PCF15" s="87"/>
      <c r="PCG15" s="87"/>
      <c r="PCH15" s="87"/>
      <c r="PCI15" s="87"/>
      <c r="PCJ15" s="87"/>
      <c r="PCK15" s="87"/>
      <c r="PCL15" s="87"/>
      <c r="PCM15" s="87"/>
      <c r="PCN15" s="87"/>
      <c r="PCO15" s="87"/>
      <c r="PCP15" s="87"/>
      <c r="PCQ15" s="87"/>
      <c r="PCR15" s="87"/>
      <c r="PCS15" s="87"/>
      <c r="PCT15" s="87"/>
      <c r="PCU15" s="87"/>
      <c r="PCV15" s="87"/>
      <c r="PCW15" s="87"/>
      <c r="PCX15" s="87"/>
      <c r="PCY15" s="87"/>
      <c r="PCZ15" s="87"/>
      <c r="PDA15" s="87"/>
      <c r="PDB15" s="87"/>
      <c r="PDC15" s="87"/>
      <c r="PDD15" s="87"/>
      <c r="PDE15" s="87"/>
      <c r="PDF15" s="87"/>
      <c r="PDG15" s="87"/>
      <c r="PDH15" s="87"/>
      <c r="PDI15" s="87"/>
      <c r="PDJ15" s="87"/>
      <c r="PDK15" s="87"/>
      <c r="PDL15" s="87"/>
      <c r="PDM15" s="87"/>
      <c r="PDN15" s="87"/>
      <c r="PDO15" s="87"/>
      <c r="PDP15" s="87"/>
      <c r="PDQ15" s="87"/>
      <c r="PDR15" s="87"/>
      <c r="PDS15" s="87"/>
      <c r="PDT15" s="87"/>
      <c r="PDU15" s="87"/>
      <c r="PDV15" s="87"/>
      <c r="PDW15" s="87"/>
      <c r="PDX15" s="87"/>
      <c r="PDY15" s="87"/>
      <c r="PDZ15" s="87"/>
      <c r="PEA15" s="87"/>
      <c r="PEB15" s="87"/>
      <c r="PEC15" s="87"/>
      <c r="PED15" s="87"/>
      <c r="PEE15" s="87"/>
      <c r="PEF15" s="87"/>
      <c r="PEG15" s="87"/>
      <c r="PEH15" s="87"/>
      <c r="PEI15" s="87"/>
      <c r="PEJ15" s="87"/>
      <c r="PEK15" s="87"/>
      <c r="PEL15" s="87"/>
      <c r="PEM15" s="87"/>
      <c r="PEN15" s="87"/>
      <c r="PEO15" s="87"/>
      <c r="PEP15" s="87"/>
      <c r="PEQ15" s="87"/>
      <c r="PER15" s="87"/>
      <c r="PES15" s="87"/>
      <c r="PET15" s="87"/>
      <c r="PEU15" s="87"/>
      <c r="PEV15" s="87"/>
      <c r="PEW15" s="87"/>
      <c r="PEX15" s="87"/>
      <c r="PEY15" s="87"/>
      <c r="PEZ15" s="87"/>
      <c r="PFA15" s="87"/>
      <c r="PFB15" s="87"/>
      <c r="PFC15" s="87"/>
      <c r="PFD15" s="87"/>
      <c r="PFE15" s="87"/>
      <c r="PFF15" s="87"/>
      <c r="PFG15" s="87"/>
      <c r="PFH15" s="87"/>
      <c r="PFI15" s="87"/>
      <c r="PFJ15" s="87"/>
      <c r="PFK15" s="87"/>
      <c r="PFL15" s="87"/>
      <c r="PFM15" s="87"/>
      <c r="PFN15" s="87"/>
      <c r="PFO15" s="87"/>
      <c r="PFP15" s="87"/>
      <c r="PFQ15" s="87"/>
      <c r="PFR15" s="87"/>
      <c r="PFS15" s="87"/>
      <c r="PFT15" s="87"/>
      <c r="PFU15" s="87"/>
      <c r="PFV15" s="87"/>
      <c r="PFW15" s="87"/>
      <c r="PFX15" s="87"/>
      <c r="PFY15" s="87"/>
      <c r="PFZ15" s="87"/>
      <c r="PGA15" s="87"/>
      <c r="PGB15" s="87"/>
      <c r="PGC15" s="87"/>
      <c r="PGD15" s="87"/>
      <c r="PGE15" s="87"/>
      <c r="PGF15" s="87"/>
      <c r="PGG15" s="87"/>
      <c r="PGH15" s="87"/>
      <c r="PGI15" s="87"/>
      <c r="PGJ15" s="87"/>
      <c r="PGK15" s="87"/>
      <c r="PGL15" s="87"/>
      <c r="PGM15" s="87"/>
      <c r="PGN15" s="87"/>
      <c r="PGO15" s="87"/>
      <c r="PGP15" s="87"/>
      <c r="PGQ15" s="87"/>
      <c r="PGR15" s="87"/>
      <c r="PGS15" s="87"/>
      <c r="PGT15" s="87"/>
      <c r="PGU15" s="87"/>
      <c r="PGV15" s="87"/>
      <c r="PGW15" s="87"/>
      <c r="PGX15" s="87"/>
      <c r="PGY15" s="87"/>
      <c r="PGZ15" s="87"/>
      <c r="PHA15" s="87"/>
      <c r="PHB15" s="87"/>
      <c r="PHC15" s="87"/>
      <c r="PHD15" s="87"/>
      <c r="PHE15" s="87"/>
      <c r="PHF15" s="87"/>
      <c r="PHG15" s="87"/>
      <c r="PHH15" s="87"/>
      <c r="PHI15" s="87"/>
      <c r="PHJ15" s="87"/>
      <c r="PHK15" s="87"/>
      <c r="PHL15" s="87"/>
      <c r="PHM15" s="87"/>
      <c r="PHN15" s="87"/>
      <c r="PHO15" s="87"/>
      <c r="PHP15" s="87"/>
      <c r="PHQ15" s="87"/>
      <c r="PHR15" s="87"/>
      <c r="PHS15" s="87"/>
      <c r="PHT15" s="87"/>
      <c r="PHU15" s="87"/>
      <c r="PHV15" s="87"/>
      <c r="PHW15" s="87"/>
      <c r="PHX15" s="87"/>
      <c r="PHY15" s="87"/>
      <c r="PHZ15" s="87"/>
      <c r="PIA15" s="87"/>
      <c r="PIB15" s="87"/>
      <c r="PIC15" s="87"/>
      <c r="PID15" s="87"/>
      <c r="PIE15" s="87"/>
      <c r="PIF15" s="87"/>
      <c r="PIG15" s="87"/>
      <c r="PIH15" s="87"/>
      <c r="PII15" s="87"/>
      <c r="PIJ15" s="87"/>
      <c r="PIK15" s="87"/>
      <c r="PIL15" s="87"/>
      <c r="PIM15" s="87"/>
      <c r="PIN15" s="87"/>
      <c r="PIO15" s="87"/>
      <c r="PIP15" s="87"/>
      <c r="PIQ15" s="87"/>
      <c r="PIR15" s="87"/>
      <c r="PIS15" s="87"/>
      <c r="PIT15" s="87"/>
      <c r="PIU15" s="87"/>
      <c r="PIV15" s="87"/>
      <c r="PIW15" s="87"/>
      <c r="PIX15" s="87"/>
      <c r="PIY15" s="87"/>
      <c r="PIZ15" s="87"/>
      <c r="PJA15" s="87"/>
      <c r="PJB15" s="87"/>
      <c r="PJC15" s="87"/>
      <c r="PJD15" s="87"/>
      <c r="PJE15" s="87"/>
      <c r="PJF15" s="87"/>
      <c r="PJG15" s="87"/>
      <c r="PJH15" s="87"/>
      <c r="PJI15" s="87"/>
      <c r="PJJ15" s="87"/>
      <c r="PJK15" s="87"/>
      <c r="PJL15" s="87"/>
      <c r="PJM15" s="87"/>
      <c r="PJN15" s="87"/>
      <c r="PJO15" s="87"/>
      <c r="PJP15" s="87"/>
      <c r="PJQ15" s="87"/>
      <c r="PJR15" s="87"/>
      <c r="PJS15" s="87"/>
      <c r="PJT15" s="87"/>
      <c r="PJU15" s="87"/>
      <c r="PJV15" s="87"/>
      <c r="PJW15" s="87"/>
      <c r="PJX15" s="87"/>
      <c r="PJY15" s="87"/>
      <c r="PJZ15" s="87"/>
      <c r="PKA15" s="87"/>
      <c r="PKB15" s="87"/>
      <c r="PKC15" s="87"/>
      <c r="PKD15" s="87"/>
      <c r="PKE15" s="87"/>
      <c r="PKF15" s="87"/>
      <c r="PKG15" s="87"/>
      <c r="PKH15" s="87"/>
      <c r="PKI15" s="87"/>
      <c r="PKJ15" s="87"/>
      <c r="PKK15" s="87"/>
      <c r="PKL15" s="87"/>
      <c r="PKM15" s="87"/>
      <c r="PKN15" s="87"/>
      <c r="PKO15" s="87"/>
      <c r="PKP15" s="87"/>
      <c r="PKQ15" s="87"/>
      <c r="PKR15" s="87"/>
      <c r="PKS15" s="87"/>
      <c r="PKT15" s="87"/>
      <c r="PKU15" s="87"/>
      <c r="PKV15" s="87"/>
      <c r="PKW15" s="87"/>
      <c r="PKX15" s="87"/>
      <c r="PKY15" s="87"/>
      <c r="PKZ15" s="87"/>
      <c r="PLA15" s="87"/>
      <c r="PLB15" s="87"/>
      <c r="PLC15" s="87"/>
      <c r="PLD15" s="87"/>
      <c r="PLE15" s="87"/>
      <c r="PLF15" s="87"/>
      <c r="PLG15" s="87"/>
      <c r="PLH15" s="87"/>
      <c r="PLI15" s="87"/>
      <c r="PLJ15" s="87"/>
      <c r="PLK15" s="87"/>
      <c r="PLL15" s="87"/>
      <c r="PLM15" s="87"/>
      <c r="PLN15" s="87"/>
      <c r="PLO15" s="87"/>
      <c r="PLP15" s="87"/>
      <c r="PLQ15" s="87"/>
      <c r="PLR15" s="87"/>
      <c r="PLS15" s="87"/>
      <c r="PLT15" s="87"/>
      <c r="PLU15" s="87"/>
      <c r="PLV15" s="87"/>
      <c r="PLW15" s="87"/>
      <c r="PLX15" s="87"/>
      <c r="PLY15" s="87"/>
      <c r="PLZ15" s="87"/>
      <c r="PMA15" s="87"/>
      <c r="PMB15" s="87"/>
      <c r="PMC15" s="87"/>
      <c r="PMD15" s="87"/>
      <c r="PME15" s="87"/>
      <c r="PMF15" s="87"/>
      <c r="PMG15" s="87"/>
      <c r="PMH15" s="87"/>
      <c r="PMI15" s="87"/>
      <c r="PMJ15" s="87"/>
      <c r="PMK15" s="87"/>
      <c r="PML15" s="87"/>
      <c r="PMM15" s="87"/>
      <c r="PMN15" s="87"/>
      <c r="PMO15" s="87"/>
      <c r="PMP15" s="87"/>
      <c r="PMQ15" s="87"/>
      <c r="PMR15" s="87"/>
      <c r="PMS15" s="87"/>
      <c r="PMT15" s="87"/>
      <c r="PMU15" s="87"/>
      <c r="PMV15" s="87"/>
      <c r="PMW15" s="87"/>
      <c r="PMX15" s="87"/>
      <c r="PMY15" s="87"/>
      <c r="PMZ15" s="87"/>
      <c r="PNA15" s="87"/>
      <c r="PNB15" s="87"/>
      <c r="PNC15" s="87"/>
      <c r="PND15" s="87"/>
      <c r="PNE15" s="87"/>
      <c r="PNF15" s="87"/>
      <c r="PNG15" s="87"/>
      <c r="PNH15" s="87"/>
      <c r="PNI15" s="87"/>
      <c r="PNJ15" s="87"/>
      <c r="PNK15" s="87"/>
      <c r="PNL15" s="87"/>
      <c r="PNM15" s="87"/>
      <c r="PNN15" s="87"/>
      <c r="PNO15" s="87"/>
      <c r="PNP15" s="87"/>
      <c r="PNQ15" s="87"/>
      <c r="PNR15" s="87"/>
      <c r="PNS15" s="87"/>
      <c r="PNT15" s="87"/>
      <c r="PNU15" s="87"/>
      <c r="PNV15" s="87"/>
      <c r="PNW15" s="87"/>
      <c r="PNX15" s="87"/>
      <c r="PNY15" s="87"/>
      <c r="PNZ15" s="87"/>
      <c r="POA15" s="87"/>
      <c r="POB15" s="87"/>
      <c r="POC15" s="87"/>
      <c r="POD15" s="87"/>
      <c r="POE15" s="87"/>
      <c r="POF15" s="87"/>
      <c r="POG15" s="87"/>
      <c r="POH15" s="87"/>
      <c r="POI15" s="87"/>
      <c r="POJ15" s="87"/>
      <c r="POK15" s="87"/>
      <c r="POL15" s="87"/>
      <c r="POM15" s="87"/>
      <c r="PON15" s="87"/>
      <c r="POO15" s="87"/>
      <c r="POP15" s="87"/>
      <c r="POQ15" s="87"/>
      <c r="POR15" s="87"/>
      <c r="POS15" s="87"/>
      <c r="POT15" s="87"/>
      <c r="POU15" s="87"/>
      <c r="POV15" s="87"/>
      <c r="POW15" s="87"/>
      <c r="POX15" s="87"/>
      <c r="POY15" s="87"/>
      <c r="POZ15" s="87"/>
      <c r="PPA15" s="87"/>
      <c r="PPB15" s="87"/>
      <c r="PPC15" s="87"/>
      <c r="PPD15" s="87"/>
      <c r="PPE15" s="87"/>
      <c r="PPF15" s="87"/>
      <c r="PPG15" s="87"/>
      <c r="PPH15" s="87"/>
      <c r="PPI15" s="87"/>
      <c r="PPJ15" s="87"/>
      <c r="PPK15" s="87"/>
      <c r="PPL15" s="87"/>
      <c r="PPM15" s="87"/>
      <c r="PPN15" s="87"/>
      <c r="PPO15" s="87"/>
      <c r="PPP15" s="87"/>
      <c r="PPQ15" s="87"/>
      <c r="PPR15" s="87"/>
      <c r="PPS15" s="87"/>
      <c r="PPT15" s="87"/>
      <c r="PPU15" s="87"/>
      <c r="PPV15" s="87"/>
      <c r="PPW15" s="87"/>
      <c r="PPX15" s="87"/>
      <c r="PPY15" s="87"/>
      <c r="PPZ15" s="87"/>
      <c r="PQA15" s="87"/>
      <c r="PQB15" s="87"/>
      <c r="PQC15" s="87"/>
      <c r="PQD15" s="87"/>
      <c r="PQE15" s="87"/>
      <c r="PQF15" s="87"/>
      <c r="PQG15" s="87"/>
      <c r="PQH15" s="87"/>
      <c r="PQI15" s="87"/>
      <c r="PQJ15" s="87"/>
      <c r="PQK15" s="87"/>
      <c r="PQL15" s="87"/>
      <c r="PQM15" s="87"/>
      <c r="PQN15" s="87"/>
      <c r="PQO15" s="87"/>
      <c r="PQP15" s="87"/>
      <c r="PQQ15" s="87"/>
      <c r="PQR15" s="87"/>
      <c r="PQS15" s="87"/>
      <c r="PQT15" s="87"/>
      <c r="PQU15" s="87"/>
      <c r="PQV15" s="87"/>
      <c r="PQW15" s="87"/>
      <c r="PQX15" s="87"/>
      <c r="PQY15" s="87"/>
      <c r="PQZ15" s="87"/>
      <c r="PRA15" s="87"/>
      <c r="PRB15" s="87"/>
      <c r="PRC15" s="87"/>
      <c r="PRD15" s="87"/>
      <c r="PRE15" s="87"/>
      <c r="PRF15" s="87"/>
      <c r="PRG15" s="87"/>
      <c r="PRH15" s="87"/>
      <c r="PRI15" s="87"/>
      <c r="PRJ15" s="87"/>
      <c r="PRK15" s="87"/>
      <c r="PRL15" s="87"/>
      <c r="PRM15" s="87"/>
      <c r="PRN15" s="87"/>
      <c r="PRO15" s="87"/>
      <c r="PRP15" s="87"/>
      <c r="PRQ15" s="87"/>
      <c r="PRR15" s="87"/>
      <c r="PRS15" s="87"/>
      <c r="PRT15" s="87"/>
      <c r="PRU15" s="87"/>
      <c r="PRV15" s="87"/>
      <c r="PRW15" s="87"/>
      <c r="PRX15" s="87"/>
      <c r="PRY15" s="87"/>
      <c r="PRZ15" s="87"/>
      <c r="PSA15" s="87"/>
      <c r="PSB15" s="87"/>
      <c r="PSC15" s="87"/>
      <c r="PSD15" s="87"/>
      <c r="PSE15" s="87"/>
      <c r="PSF15" s="87"/>
      <c r="PSG15" s="87"/>
      <c r="PSH15" s="87"/>
      <c r="PSI15" s="87"/>
      <c r="PSJ15" s="87"/>
      <c r="PSK15" s="87"/>
      <c r="PSL15" s="87"/>
      <c r="PSM15" s="87"/>
      <c r="PSN15" s="87"/>
      <c r="PSO15" s="87"/>
      <c r="PSP15" s="87"/>
      <c r="PSQ15" s="87"/>
      <c r="PSR15" s="87"/>
      <c r="PSS15" s="87"/>
      <c r="PST15" s="87"/>
      <c r="PSU15" s="87"/>
      <c r="PSV15" s="87"/>
      <c r="PSW15" s="87"/>
      <c r="PSX15" s="87"/>
      <c r="PSY15" s="87"/>
      <c r="PSZ15" s="87"/>
      <c r="PTA15" s="87"/>
      <c r="PTB15" s="87"/>
      <c r="PTC15" s="87"/>
      <c r="PTD15" s="87"/>
      <c r="PTE15" s="87"/>
      <c r="PTF15" s="87"/>
      <c r="PTG15" s="87"/>
      <c r="PTH15" s="87"/>
      <c r="PTI15" s="87"/>
      <c r="PTJ15" s="87"/>
      <c r="PTK15" s="87"/>
      <c r="PTL15" s="87"/>
      <c r="PTM15" s="87"/>
      <c r="PTN15" s="87"/>
      <c r="PTO15" s="87"/>
      <c r="PTP15" s="87"/>
      <c r="PTQ15" s="87"/>
      <c r="PTR15" s="87"/>
      <c r="PTS15" s="87"/>
      <c r="PTT15" s="87"/>
      <c r="PTU15" s="87"/>
      <c r="PTV15" s="87"/>
      <c r="PTW15" s="87"/>
      <c r="PTX15" s="87"/>
      <c r="PTY15" s="87"/>
      <c r="PTZ15" s="87"/>
      <c r="PUA15" s="87"/>
      <c r="PUB15" s="87"/>
      <c r="PUC15" s="87"/>
      <c r="PUD15" s="87"/>
      <c r="PUE15" s="87"/>
      <c r="PUF15" s="87"/>
      <c r="PUG15" s="87"/>
      <c r="PUH15" s="87"/>
      <c r="PUI15" s="87"/>
      <c r="PUJ15" s="87"/>
      <c r="PUK15" s="87"/>
      <c r="PUL15" s="87"/>
      <c r="PUM15" s="87"/>
      <c r="PUN15" s="87"/>
      <c r="PUO15" s="87"/>
      <c r="PUP15" s="87"/>
      <c r="PUQ15" s="87"/>
      <c r="PUR15" s="87"/>
      <c r="PUS15" s="87"/>
      <c r="PUT15" s="87"/>
      <c r="PUU15" s="87"/>
      <c r="PUV15" s="87"/>
      <c r="PUW15" s="87"/>
      <c r="PUX15" s="87"/>
      <c r="PUY15" s="87"/>
      <c r="PUZ15" s="87"/>
      <c r="PVA15" s="87"/>
      <c r="PVB15" s="87"/>
      <c r="PVC15" s="87"/>
      <c r="PVD15" s="87"/>
      <c r="PVE15" s="87"/>
      <c r="PVF15" s="87"/>
      <c r="PVG15" s="87"/>
      <c r="PVH15" s="87"/>
      <c r="PVI15" s="87"/>
      <c r="PVJ15" s="87"/>
      <c r="PVK15" s="87"/>
      <c r="PVL15" s="87"/>
      <c r="PVM15" s="87"/>
      <c r="PVN15" s="87"/>
      <c r="PVO15" s="87"/>
      <c r="PVP15" s="87"/>
      <c r="PVQ15" s="87"/>
      <c r="PVR15" s="87"/>
      <c r="PVS15" s="87"/>
      <c r="PVT15" s="87"/>
      <c r="PVU15" s="87"/>
      <c r="PVV15" s="87"/>
      <c r="PVW15" s="87"/>
      <c r="PVX15" s="87"/>
      <c r="PVY15" s="87"/>
      <c r="PVZ15" s="87"/>
      <c r="PWA15" s="87"/>
      <c r="PWB15" s="87"/>
      <c r="PWC15" s="87"/>
      <c r="PWD15" s="87"/>
      <c r="PWE15" s="87"/>
      <c r="PWF15" s="87"/>
      <c r="PWG15" s="87"/>
      <c r="PWH15" s="87"/>
      <c r="PWI15" s="87"/>
      <c r="PWJ15" s="87"/>
      <c r="PWK15" s="87"/>
      <c r="PWL15" s="87"/>
      <c r="PWM15" s="87"/>
      <c r="PWN15" s="87"/>
      <c r="PWO15" s="87"/>
      <c r="PWP15" s="87"/>
      <c r="PWQ15" s="87"/>
      <c r="PWR15" s="87"/>
      <c r="PWS15" s="87"/>
      <c r="PWT15" s="87"/>
      <c r="PWU15" s="87"/>
      <c r="PWV15" s="87"/>
      <c r="PWW15" s="87"/>
      <c r="PWX15" s="87"/>
      <c r="PWY15" s="87"/>
      <c r="PWZ15" s="87"/>
      <c r="PXA15" s="87"/>
      <c r="PXB15" s="87"/>
      <c r="PXC15" s="87"/>
      <c r="PXD15" s="87"/>
      <c r="PXE15" s="87"/>
      <c r="PXF15" s="87"/>
      <c r="PXG15" s="87"/>
      <c r="PXH15" s="87"/>
      <c r="PXI15" s="87"/>
      <c r="PXJ15" s="87"/>
      <c r="PXK15" s="87"/>
      <c r="PXL15" s="87"/>
      <c r="PXM15" s="87"/>
      <c r="PXN15" s="87"/>
      <c r="PXO15" s="87"/>
      <c r="PXP15" s="87"/>
      <c r="PXQ15" s="87"/>
      <c r="PXR15" s="87"/>
      <c r="PXS15" s="87"/>
      <c r="PXT15" s="87"/>
      <c r="PXU15" s="87"/>
      <c r="PXV15" s="87"/>
      <c r="PXW15" s="87"/>
      <c r="PXX15" s="87"/>
      <c r="PXY15" s="87"/>
      <c r="PXZ15" s="87"/>
      <c r="PYA15" s="87"/>
      <c r="PYB15" s="87"/>
      <c r="PYC15" s="87"/>
      <c r="PYD15" s="87"/>
      <c r="PYE15" s="87"/>
      <c r="PYF15" s="87"/>
      <c r="PYG15" s="87"/>
      <c r="PYH15" s="87"/>
      <c r="PYI15" s="87"/>
      <c r="PYJ15" s="87"/>
      <c r="PYK15" s="87"/>
      <c r="PYL15" s="87"/>
      <c r="PYM15" s="87"/>
      <c r="PYN15" s="87"/>
      <c r="PYO15" s="87"/>
      <c r="PYP15" s="87"/>
      <c r="PYQ15" s="87"/>
      <c r="PYR15" s="87"/>
      <c r="PYS15" s="87"/>
      <c r="PYT15" s="87"/>
      <c r="PYU15" s="87"/>
      <c r="PYV15" s="87"/>
      <c r="PYW15" s="87"/>
      <c r="PYX15" s="87"/>
      <c r="PYY15" s="87"/>
      <c r="PYZ15" s="87"/>
      <c r="PZA15" s="87"/>
      <c r="PZB15" s="87"/>
      <c r="PZC15" s="87"/>
      <c r="PZD15" s="87"/>
      <c r="PZE15" s="87"/>
      <c r="PZF15" s="87"/>
      <c r="PZG15" s="87"/>
      <c r="PZH15" s="87"/>
      <c r="PZI15" s="87"/>
      <c r="PZJ15" s="87"/>
      <c r="PZK15" s="87"/>
      <c r="PZL15" s="87"/>
      <c r="PZM15" s="87"/>
      <c r="PZN15" s="87"/>
      <c r="PZO15" s="87"/>
      <c r="PZP15" s="87"/>
      <c r="PZQ15" s="87"/>
      <c r="PZR15" s="87"/>
      <c r="PZS15" s="87"/>
      <c r="PZT15" s="87"/>
      <c r="PZU15" s="87"/>
      <c r="PZV15" s="87"/>
      <c r="PZW15" s="87"/>
      <c r="PZX15" s="87"/>
      <c r="PZY15" s="87"/>
      <c r="PZZ15" s="87"/>
      <c r="QAA15" s="87"/>
      <c r="QAB15" s="87"/>
      <c r="QAC15" s="87"/>
      <c r="QAD15" s="87"/>
      <c r="QAE15" s="87"/>
      <c r="QAF15" s="87"/>
      <c r="QAG15" s="87"/>
      <c r="QAH15" s="87"/>
      <c r="QAI15" s="87"/>
      <c r="QAJ15" s="87"/>
      <c r="QAK15" s="87"/>
      <c r="QAL15" s="87"/>
      <c r="QAM15" s="87"/>
      <c r="QAN15" s="87"/>
      <c r="QAO15" s="87"/>
      <c r="QAP15" s="87"/>
      <c r="QAQ15" s="87"/>
      <c r="QAR15" s="87"/>
      <c r="QAS15" s="87"/>
      <c r="QAT15" s="87"/>
      <c r="QAU15" s="87"/>
      <c r="QAV15" s="87"/>
      <c r="QAW15" s="87"/>
      <c r="QAX15" s="87"/>
      <c r="QAY15" s="87"/>
      <c r="QAZ15" s="87"/>
      <c r="QBA15" s="87"/>
      <c r="QBB15" s="87"/>
      <c r="QBC15" s="87"/>
      <c r="QBD15" s="87"/>
      <c r="QBE15" s="87"/>
      <c r="QBF15" s="87"/>
      <c r="QBG15" s="87"/>
      <c r="QBH15" s="87"/>
      <c r="QBI15" s="87"/>
      <c r="QBJ15" s="87"/>
      <c r="QBK15" s="87"/>
      <c r="QBL15" s="87"/>
      <c r="QBM15" s="87"/>
      <c r="QBN15" s="87"/>
      <c r="QBO15" s="87"/>
      <c r="QBP15" s="87"/>
      <c r="QBQ15" s="87"/>
      <c r="QBR15" s="87"/>
      <c r="QBS15" s="87"/>
      <c r="QBT15" s="87"/>
      <c r="QBU15" s="87"/>
      <c r="QBV15" s="87"/>
      <c r="QBW15" s="87"/>
      <c r="QBX15" s="87"/>
      <c r="QBY15" s="87"/>
      <c r="QBZ15" s="87"/>
      <c r="QCA15" s="87"/>
      <c r="QCB15" s="87"/>
      <c r="QCC15" s="87"/>
      <c r="QCD15" s="87"/>
      <c r="QCE15" s="87"/>
      <c r="QCF15" s="87"/>
      <c r="QCG15" s="87"/>
      <c r="QCH15" s="87"/>
      <c r="QCI15" s="87"/>
      <c r="QCJ15" s="87"/>
      <c r="QCK15" s="87"/>
      <c r="QCL15" s="87"/>
      <c r="QCM15" s="87"/>
      <c r="QCN15" s="87"/>
      <c r="QCO15" s="87"/>
      <c r="QCP15" s="87"/>
      <c r="QCQ15" s="87"/>
      <c r="QCR15" s="87"/>
      <c r="QCS15" s="87"/>
      <c r="QCT15" s="87"/>
      <c r="QCU15" s="87"/>
      <c r="QCV15" s="87"/>
      <c r="QCW15" s="87"/>
      <c r="QCX15" s="87"/>
      <c r="QCY15" s="87"/>
      <c r="QCZ15" s="87"/>
      <c r="QDA15" s="87"/>
      <c r="QDB15" s="87"/>
      <c r="QDC15" s="87"/>
      <c r="QDD15" s="87"/>
      <c r="QDE15" s="87"/>
      <c r="QDF15" s="87"/>
      <c r="QDG15" s="87"/>
      <c r="QDH15" s="87"/>
      <c r="QDI15" s="87"/>
      <c r="QDJ15" s="87"/>
      <c r="QDK15" s="87"/>
      <c r="QDL15" s="87"/>
      <c r="QDM15" s="87"/>
      <c r="QDN15" s="87"/>
      <c r="QDO15" s="87"/>
      <c r="QDP15" s="87"/>
      <c r="QDQ15" s="87"/>
      <c r="QDR15" s="87"/>
      <c r="QDS15" s="87"/>
      <c r="QDT15" s="87"/>
      <c r="QDU15" s="87"/>
      <c r="QDV15" s="87"/>
      <c r="QDW15" s="87"/>
      <c r="QDX15" s="87"/>
      <c r="QDY15" s="87"/>
      <c r="QDZ15" s="87"/>
      <c r="QEA15" s="87"/>
      <c r="QEB15" s="87"/>
      <c r="QEC15" s="87"/>
      <c r="QED15" s="87"/>
      <c r="QEE15" s="87"/>
      <c r="QEF15" s="87"/>
      <c r="QEG15" s="87"/>
      <c r="QEH15" s="87"/>
      <c r="QEI15" s="87"/>
      <c r="QEJ15" s="87"/>
      <c r="QEK15" s="87"/>
      <c r="QEL15" s="87"/>
      <c r="QEM15" s="87"/>
      <c r="QEN15" s="87"/>
      <c r="QEO15" s="87"/>
      <c r="QEP15" s="87"/>
      <c r="QEQ15" s="87"/>
      <c r="QER15" s="87"/>
      <c r="QES15" s="87"/>
      <c r="QET15" s="87"/>
      <c r="QEU15" s="87"/>
      <c r="QEV15" s="87"/>
      <c r="QEW15" s="87"/>
      <c r="QEX15" s="87"/>
      <c r="QEY15" s="87"/>
      <c r="QEZ15" s="87"/>
      <c r="QFA15" s="87"/>
      <c r="QFB15" s="87"/>
      <c r="QFC15" s="87"/>
      <c r="QFD15" s="87"/>
      <c r="QFE15" s="87"/>
      <c r="QFF15" s="87"/>
      <c r="QFG15" s="87"/>
      <c r="QFH15" s="87"/>
      <c r="QFI15" s="87"/>
      <c r="QFJ15" s="87"/>
      <c r="QFK15" s="87"/>
      <c r="QFL15" s="87"/>
      <c r="QFM15" s="87"/>
      <c r="QFN15" s="87"/>
      <c r="QFO15" s="87"/>
      <c r="QFP15" s="87"/>
      <c r="QFQ15" s="87"/>
      <c r="QFR15" s="87"/>
      <c r="QFS15" s="87"/>
      <c r="QFT15" s="87"/>
      <c r="QFU15" s="87"/>
      <c r="QFV15" s="87"/>
      <c r="QFW15" s="87"/>
      <c r="QFX15" s="87"/>
      <c r="QFY15" s="87"/>
      <c r="QFZ15" s="87"/>
      <c r="QGA15" s="87"/>
      <c r="QGB15" s="87"/>
      <c r="QGC15" s="87"/>
      <c r="QGD15" s="87"/>
      <c r="QGE15" s="87"/>
      <c r="QGF15" s="87"/>
      <c r="QGG15" s="87"/>
      <c r="QGH15" s="87"/>
      <c r="QGI15" s="87"/>
      <c r="QGJ15" s="87"/>
      <c r="QGK15" s="87"/>
      <c r="QGL15" s="87"/>
      <c r="QGM15" s="87"/>
      <c r="QGN15" s="87"/>
      <c r="QGO15" s="87"/>
      <c r="QGP15" s="87"/>
      <c r="QGQ15" s="87"/>
      <c r="QGR15" s="87"/>
      <c r="QGS15" s="87"/>
      <c r="QGT15" s="87"/>
      <c r="QGU15" s="87"/>
      <c r="QGV15" s="87"/>
      <c r="QGW15" s="87"/>
      <c r="QGX15" s="87"/>
      <c r="QGY15" s="87"/>
      <c r="QGZ15" s="87"/>
      <c r="QHA15" s="87"/>
      <c r="QHB15" s="87"/>
      <c r="QHC15" s="87"/>
      <c r="QHD15" s="87"/>
      <c r="QHE15" s="87"/>
      <c r="QHF15" s="87"/>
      <c r="QHG15" s="87"/>
      <c r="QHH15" s="87"/>
      <c r="QHI15" s="87"/>
      <c r="QHJ15" s="87"/>
      <c r="QHK15" s="87"/>
      <c r="QHL15" s="87"/>
      <c r="QHM15" s="87"/>
      <c r="QHN15" s="87"/>
      <c r="QHO15" s="87"/>
      <c r="QHP15" s="87"/>
      <c r="QHQ15" s="87"/>
      <c r="QHR15" s="87"/>
      <c r="QHS15" s="87"/>
      <c r="QHT15" s="87"/>
      <c r="QHU15" s="87"/>
      <c r="QHV15" s="87"/>
      <c r="QHW15" s="87"/>
      <c r="QHX15" s="87"/>
      <c r="QHY15" s="87"/>
      <c r="QHZ15" s="87"/>
      <c r="QIA15" s="87"/>
      <c r="QIB15" s="87"/>
      <c r="QIC15" s="87"/>
      <c r="QID15" s="87"/>
      <c r="QIE15" s="87"/>
      <c r="QIF15" s="87"/>
      <c r="QIG15" s="87"/>
      <c r="QIH15" s="87"/>
      <c r="QII15" s="87"/>
      <c r="QIJ15" s="87"/>
      <c r="QIK15" s="87"/>
      <c r="QIL15" s="87"/>
      <c r="QIM15" s="87"/>
      <c r="QIN15" s="87"/>
      <c r="QIO15" s="87"/>
      <c r="QIP15" s="87"/>
      <c r="QIQ15" s="87"/>
      <c r="QIR15" s="87"/>
      <c r="QIS15" s="87"/>
      <c r="QIT15" s="87"/>
      <c r="QIU15" s="87"/>
      <c r="QIV15" s="87"/>
      <c r="QIW15" s="87"/>
      <c r="QIX15" s="87"/>
      <c r="QIY15" s="87"/>
      <c r="QIZ15" s="87"/>
      <c r="QJA15" s="87"/>
      <c r="QJB15" s="87"/>
      <c r="QJC15" s="87"/>
      <c r="QJD15" s="87"/>
      <c r="QJE15" s="87"/>
      <c r="QJF15" s="87"/>
      <c r="QJG15" s="87"/>
      <c r="QJH15" s="87"/>
      <c r="QJI15" s="87"/>
      <c r="QJJ15" s="87"/>
      <c r="QJK15" s="87"/>
      <c r="QJL15" s="87"/>
      <c r="QJM15" s="87"/>
      <c r="QJN15" s="87"/>
      <c r="QJO15" s="87"/>
      <c r="QJP15" s="87"/>
      <c r="QJQ15" s="87"/>
      <c r="QJR15" s="87"/>
      <c r="QJS15" s="87"/>
      <c r="QJT15" s="87"/>
      <c r="QJU15" s="87"/>
      <c r="QJV15" s="87"/>
      <c r="QJW15" s="87"/>
      <c r="QJX15" s="87"/>
      <c r="QJY15" s="87"/>
      <c r="QJZ15" s="87"/>
      <c r="QKA15" s="87"/>
      <c r="QKB15" s="87"/>
      <c r="QKC15" s="87"/>
      <c r="QKD15" s="87"/>
      <c r="QKE15" s="87"/>
      <c r="QKF15" s="87"/>
      <c r="QKG15" s="87"/>
      <c r="QKH15" s="87"/>
      <c r="QKI15" s="87"/>
      <c r="QKJ15" s="87"/>
      <c r="QKK15" s="87"/>
      <c r="QKL15" s="87"/>
      <c r="QKM15" s="87"/>
      <c r="QKN15" s="87"/>
      <c r="QKO15" s="87"/>
      <c r="QKP15" s="87"/>
      <c r="QKQ15" s="87"/>
      <c r="QKR15" s="87"/>
      <c r="QKS15" s="87"/>
      <c r="QKT15" s="87"/>
      <c r="QKU15" s="87"/>
      <c r="QKV15" s="87"/>
      <c r="QKW15" s="87"/>
      <c r="QKX15" s="87"/>
      <c r="QKY15" s="87"/>
      <c r="QKZ15" s="87"/>
      <c r="QLA15" s="87"/>
      <c r="QLB15" s="87"/>
      <c r="QLC15" s="87"/>
      <c r="QLD15" s="87"/>
      <c r="QLE15" s="87"/>
      <c r="QLF15" s="87"/>
      <c r="QLG15" s="87"/>
      <c r="QLH15" s="87"/>
      <c r="QLI15" s="87"/>
      <c r="QLJ15" s="87"/>
      <c r="QLK15" s="87"/>
      <c r="QLL15" s="87"/>
      <c r="QLM15" s="87"/>
      <c r="QLN15" s="87"/>
      <c r="QLO15" s="87"/>
      <c r="QLP15" s="87"/>
      <c r="QLQ15" s="87"/>
      <c r="QLR15" s="87"/>
      <c r="QLS15" s="87"/>
      <c r="QLT15" s="87"/>
      <c r="QLU15" s="87"/>
      <c r="QLV15" s="87"/>
      <c r="QLW15" s="87"/>
      <c r="QLX15" s="87"/>
      <c r="QLY15" s="87"/>
      <c r="QLZ15" s="87"/>
      <c r="QMA15" s="87"/>
      <c r="QMB15" s="87"/>
      <c r="QMC15" s="87"/>
      <c r="QMD15" s="87"/>
      <c r="QME15" s="87"/>
      <c r="QMF15" s="87"/>
      <c r="QMG15" s="87"/>
      <c r="QMH15" s="87"/>
      <c r="QMI15" s="87"/>
      <c r="QMJ15" s="87"/>
      <c r="QMK15" s="87"/>
      <c r="QML15" s="87"/>
      <c r="QMM15" s="87"/>
      <c r="QMN15" s="87"/>
      <c r="QMO15" s="87"/>
      <c r="QMP15" s="87"/>
      <c r="QMQ15" s="87"/>
      <c r="QMR15" s="87"/>
      <c r="QMS15" s="87"/>
      <c r="QMT15" s="87"/>
      <c r="QMU15" s="87"/>
      <c r="QMV15" s="87"/>
      <c r="QMW15" s="87"/>
      <c r="QMX15" s="87"/>
      <c r="QMY15" s="87"/>
      <c r="QMZ15" s="87"/>
      <c r="QNA15" s="87"/>
      <c r="QNB15" s="87"/>
      <c r="QNC15" s="87"/>
      <c r="QND15" s="87"/>
      <c r="QNE15" s="87"/>
      <c r="QNF15" s="87"/>
      <c r="QNG15" s="87"/>
      <c r="QNH15" s="87"/>
      <c r="QNI15" s="87"/>
      <c r="QNJ15" s="87"/>
      <c r="QNK15" s="87"/>
      <c r="QNL15" s="87"/>
      <c r="QNM15" s="87"/>
      <c r="QNN15" s="87"/>
      <c r="QNO15" s="87"/>
      <c r="QNP15" s="87"/>
      <c r="QNQ15" s="87"/>
      <c r="QNR15" s="87"/>
      <c r="QNS15" s="87"/>
      <c r="QNT15" s="87"/>
      <c r="QNU15" s="87"/>
      <c r="QNV15" s="87"/>
      <c r="QNW15" s="87"/>
      <c r="QNX15" s="87"/>
      <c r="QNY15" s="87"/>
      <c r="QNZ15" s="87"/>
      <c r="QOA15" s="87"/>
      <c r="QOB15" s="87"/>
      <c r="QOC15" s="87"/>
      <c r="QOD15" s="87"/>
      <c r="QOE15" s="87"/>
      <c r="QOF15" s="87"/>
      <c r="QOG15" s="87"/>
      <c r="QOH15" s="87"/>
      <c r="QOI15" s="87"/>
      <c r="QOJ15" s="87"/>
      <c r="QOK15" s="87"/>
      <c r="QOL15" s="87"/>
      <c r="QOM15" s="87"/>
      <c r="QON15" s="87"/>
      <c r="QOO15" s="87"/>
      <c r="QOP15" s="87"/>
      <c r="QOQ15" s="87"/>
      <c r="QOR15" s="87"/>
      <c r="QOS15" s="87"/>
      <c r="QOT15" s="87"/>
      <c r="QOU15" s="87"/>
      <c r="QOV15" s="87"/>
      <c r="QOW15" s="87"/>
      <c r="QOX15" s="87"/>
      <c r="QOY15" s="87"/>
      <c r="QOZ15" s="87"/>
      <c r="QPA15" s="87"/>
      <c r="QPB15" s="87"/>
      <c r="QPC15" s="87"/>
      <c r="QPD15" s="87"/>
      <c r="QPE15" s="87"/>
      <c r="QPF15" s="87"/>
      <c r="QPG15" s="87"/>
      <c r="QPH15" s="87"/>
      <c r="QPI15" s="87"/>
      <c r="QPJ15" s="87"/>
      <c r="QPK15" s="87"/>
      <c r="QPL15" s="87"/>
      <c r="QPM15" s="87"/>
      <c r="QPN15" s="87"/>
      <c r="QPO15" s="87"/>
      <c r="QPP15" s="87"/>
      <c r="QPQ15" s="87"/>
      <c r="QPR15" s="87"/>
      <c r="QPS15" s="87"/>
      <c r="QPT15" s="87"/>
      <c r="QPU15" s="87"/>
      <c r="QPV15" s="87"/>
      <c r="QPW15" s="87"/>
      <c r="QPX15" s="87"/>
      <c r="QPY15" s="87"/>
      <c r="QPZ15" s="87"/>
      <c r="QQA15" s="87"/>
      <c r="QQB15" s="87"/>
      <c r="QQC15" s="87"/>
      <c r="QQD15" s="87"/>
      <c r="QQE15" s="87"/>
      <c r="QQF15" s="87"/>
      <c r="QQG15" s="87"/>
      <c r="QQH15" s="87"/>
      <c r="QQI15" s="87"/>
      <c r="QQJ15" s="87"/>
      <c r="QQK15" s="87"/>
      <c r="QQL15" s="87"/>
      <c r="QQM15" s="87"/>
      <c r="QQN15" s="87"/>
      <c r="QQO15" s="87"/>
      <c r="QQP15" s="87"/>
      <c r="QQQ15" s="87"/>
      <c r="QQR15" s="87"/>
      <c r="QQS15" s="87"/>
      <c r="QQT15" s="87"/>
      <c r="QQU15" s="87"/>
      <c r="QQV15" s="87"/>
      <c r="QQW15" s="87"/>
      <c r="QQX15" s="87"/>
      <c r="QQY15" s="87"/>
      <c r="QQZ15" s="87"/>
      <c r="QRA15" s="87"/>
      <c r="QRB15" s="87"/>
      <c r="QRC15" s="87"/>
      <c r="QRD15" s="87"/>
      <c r="QRE15" s="87"/>
      <c r="QRF15" s="87"/>
      <c r="QRG15" s="87"/>
      <c r="QRH15" s="87"/>
      <c r="QRI15" s="87"/>
      <c r="QRJ15" s="87"/>
      <c r="QRK15" s="87"/>
      <c r="QRL15" s="87"/>
      <c r="QRM15" s="87"/>
      <c r="QRN15" s="87"/>
      <c r="QRO15" s="87"/>
      <c r="QRP15" s="87"/>
      <c r="QRQ15" s="87"/>
      <c r="QRR15" s="87"/>
      <c r="QRS15" s="87"/>
      <c r="QRT15" s="87"/>
      <c r="QRU15" s="87"/>
      <c r="QRV15" s="87"/>
      <c r="QRW15" s="87"/>
      <c r="QRX15" s="87"/>
      <c r="QRY15" s="87"/>
      <c r="QRZ15" s="87"/>
      <c r="QSA15" s="87"/>
      <c r="QSB15" s="87"/>
      <c r="QSC15" s="87"/>
      <c r="QSD15" s="87"/>
      <c r="QSE15" s="87"/>
      <c r="QSF15" s="87"/>
      <c r="QSG15" s="87"/>
      <c r="QSH15" s="87"/>
      <c r="QSI15" s="87"/>
      <c r="QSJ15" s="87"/>
      <c r="QSK15" s="87"/>
      <c r="QSL15" s="87"/>
      <c r="QSM15" s="87"/>
      <c r="QSN15" s="87"/>
      <c r="QSO15" s="87"/>
      <c r="QSP15" s="87"/>
      <c r="QSQ15" s="87"/>
      <c r="QSR15" s="87"/>
      <c r="QSS15" s="87"/>
      <c r="QST15" s="87"/>
      <c r="QSU15" s="87"/>
      <c r="QSV15" s="87"/>
      <c r="QSW15" s="87"/>
      <c r="QSX15" s="87"/>
      <c r="QSY15" s="87"/>
      <c r="QSZ15" s="87"/>
      <c r="QTA15" s="87"/>
      <c r="QTB15" s="87"/>
      <c r="QTC15" s="87"/>
      <c r="QTD15" s="87"/>
      <c r="QTE15" s="87"/>
      <c r="QTF15" s="87"/>
      <c r="QTG15" s="87"/>
      <c r="QTH15" s="87"/>
      <c r="QTI15" s="87"/>
      <c r="QTJ15" s="87"/>
      <c r="QTK15" s="87"/>
      <c r="QTL15" s="87"/>
      <c r="QTM15" s="87"/>
      <c r="QTN15" s="87"/>
      <c r="QTO15" s="87"/>
      <c r="QTP15" s="87"/>
      <c r="QTQ15" s="87"/>
      <c r="QTR15" s="87"/>
      <c r="QTS15" s="87"/>
      <c r="QTT15" s="87"/>
      <c r="QTU15" s="87"/>
      <c r="QTV15" s="87"/>
      <c r="QTW15" s="87"/>
      <c r="QTX15" s="87"/>
      <c r="QTY15" s="87"/>
      <c r="QTZ15" s="87"/>
      <c r="QUA15" s="87"/>
      <c r="QUB15" s="87"/>
      <c r="QUC15" s="87"/>
      <c r="QUD15" s="87"/>
      <c r="QUE15" s="87"/>
      <c r="QUF15" s="87"/>
      <c r="QUG15" s="87"/>
      <c r="QUH15" s="87"/>
      <c r="QUI15" s="87"/>
      <c r="QUJ15" s="87"/>
      <c r="QUK15" s="87"/>
      <c r="QUL15" s="87"/>
      <c r="QUM15" s="87"/>
      <c r="QUN15" s="87"/>
      <c r="QUO15" s="87"/>
      <c r="QUP15" s="87"/>
      <c r="QUQ15" s="87"/>
      <c r="QUR15" s="87"/>
      <c r="QUS15" s="87"/>
      <c r="QUT15" s="87"/>
      <c r="QUU15" s="87"/>
      <c r="QUV15" s="87"/>
      <c r="QUW15" s="87"/>
      <c r="QUX15" s="87"/>
      <c r="QUY15" s="87"/>
      <c r="QUZ15" s="87"/>
      <c r="QVA15" s="87"/>
      <c r="QVB15" s="87"/>
      <c r="QVC15" s="87"/>
      <c r="QVD15" s="87"/>
      <c r="QVE15" s="87"/>
      <c r="QVF15" s="87"/>
      <c r="QVG15" s="87"/>
      <c r="QVH15" s="87"/>
      <c r="QVI15" s="87"/>
      <c r="QVJ15" s="87"/>
      <c r="QVK15" s="87"/>
      <c r="QVL15" s="87"/>
      <c r="QVM15" s="87"/>
      <c r="QVN15" s="87"/>
      <c r="QVO15" s="87"/>
      <c r="QVP15" s="87"/>
      <c r="QVQ15" s="87"/>
      <c r="QVR15" s="87"/>
      <c r="QVS15" s="87"/>
      <c r="QVT15" s="87"/>
      <c r="QVU15" s="87"/>
      <c r="QVV15" s="87"/>
      <c r="QVW15" s="87"/>
      <c r="QVX15" s="87"/>
      <c r="QVY15" s="87"/>
      <c r="QVZ15" s="87"/>
      <c r="QWA15" s="87"/>
      <c r="QWB15" s="87"/>
      <c r="QWC15" s="87"/>
      <c r="QWD15" s="87"/>
      <c r="QWE15" s="87"/>
      <c r="QWF15" s="87"/>
      <c r="QWG15" s="87"/>
      <c r="QWH15" s="87"/>
      <c r="QWI15" s="87"/>
      <c r="QWJ15" s="87"/>
      <c r="QWK15" s="87"/>
      <c r="QWL15" s="87"/>
      <c r="QWM15" s="87"/>
      <c r="QWN15" s="87"/>
      <c r="QWO15" s="87"/>
      <c r="QWP15" s="87"/>
      <c r="QWQ15" s="87"/>
      <c r="QWR15" s="87"/>
      <c r="QWS15" s="87"/>
      <c r="QWT15" s="87"/>
      <c r="QWU15" s="87"/>
      <c r="QWV15" s="87"/>
      <c r="QWW15" s="87"/>
      <c r="QWX15" s="87"/>
      <c r="QWY15" s="87"/>
      <c r="QWZ15" s="87"/>
      <c r="QXA15" s="87"/>
      <c r="QXB15" s="87"/>
      <c r="QXC15" s="87"/>
      <c r="QXD15" s="87"/>
      <c r="QXE15" s="87"/>
      <c r="QXF15" s="87"/>
      <c r="QXG15" s="87"/>
      <c r="QXH15" s="87"/>
      <c r="QXI15" s="87"/>
      <c r="QXJ15" s="87"/>
      <c r="QXK15" s="87"/>
      <c r="QXL15" s="87"/>
      <c r="QXM15" s="87"/>
      <c r="QXN15" s="87"/>
      <c r="QXO15" s="87"/>
      <c r="QXP15" s="87"/>
      <c r="QXQ15" s="87"/>
      <c r="QXR15" s="87"/>
      <c r="QXS15" s="87"/>
      <c r="QXT15" s="87"/>
      <c r="QXU15" s="87"/>
      <c r="QXV15" s="87"/>
      <c r="QXW15" s="87"/>
      <c r="QXX15" s="87"/>
      <c r="QXY15" s="87"/>
      <c r="QXZ15" s="87"/>
      <c r="QYA15" s="87"/>
      <c r="QYB15" s="87"/>
      <c r="QYC15" s="87"/>
      <c r="QYD15" s="87"/>
      <c r="QYE15" s="87"/>
      <c r="QYF15" s="87"/>
      <c r="QYG15" s="87"/>
      <c r="QYH15" s="87"/>
      <c r="QYI15" s="87"/>
      <c r="QYJ15" s="87"/>
      <c r="QYK15" s="87"/>
      <c r="QYL15" s="87"/>
      <c r="QYM15" s="87"/>
      <c r="QYN15" s="87"/>
      <c r="QYO15" s="87"/>
      <c r="QYP15" s="87"/>
      <c r="QYQ15" s="87"/>
      <c r="QYR15" s="87"/>
      <c r="QYS15" s="87"/>
      <c r="QYT15" s="87"/>
      <c r="QYU15" s="87"/>
      <c r="QYV15" s="87"/>
      <c r="QYW15" s="87"/>
      <c r="QYX15" s="87"/>
      <c r="QYY15" s="87"/>
      <c r="QYZ15" s="87"/>
      <c r="QZA15" s="87"/>
      <c r="QZB15" s="87"/>
      <c r="QZC15" s="87"/>
      <c r="QZD15" s="87"/>
      <c r="QZE15" s="87"/>
      <c r="QZF15" s="87"/>
      <c r="QZG15" s="87"/>
      <c r="QZH15" s="87"/>
      <c r="QZI15" s="87"/>
      <c r="QZJ15" s="87"/>
      <c r="QZK15" s="87"/>
      <c r="QZL15" s="87"/>
      <c r="QZM15" s="87"/>
      <c r="QZN15" s="87"/>
      <c r="QZO15" s="87"/>
      <c r="QZP15" s="87"/>
      <c r="QZQ15" s="87"/>
      <c r="QZR15" s="87"/>
      <c r="QZS15" s="87"/>
      <c r="QZT15" s="87"/>
      <c r="QZU15" s="87"/>
      <c r="QZV15" s="87"/>
      <c r="QZW15" s="87"/>
      <c r="QZX15" s="87"/>
      <c r="QZY15" s="87"/>
      <c r="QZZ15" s="87"/>
      <c r="RAA15" s="87"/>
      <c r="RAB15" s="87"/>
      <c r="RAC15" s="87"/>
      <c r="RAD15" s="87"/>
      <c r="RAE15" s="87"/>
      <c r="RAF15" s="87"/>
      <c r="RAG15" s="87"/>
      <c r="RAH15" s="87"/>
      <c r="RAI15" s="87"/>
      <c r="RAJ15" s="87"/>
      <c r="RAK15" s="87"/>
      <c r="RAL15" s="87"/>
      <c r="RAM15" s="87"/>
      <c r="RAN15" s="87"/>
      <c r="RAO15" s="87"/>
      <c r="RAP15" s="87"/>
      <c r="RAQ15" s="87"/>
      <c r="RAR15" s="87"/>
      <c r="RAS15" s="87"/>
      <c r="RAT15" s="87"/>
      <c r="RAU15" s="87"/>
      <c r="RAV15" s="87"/>
      <c r="RAW15" s="87"/>
      <c r="RAX15" s="87"/>
      <c r="RAY15" s="87"/>
      <c r="RAZ15" s="87"/>
      <c r="RBA15" s="87"/>
      <c r="RBB15" s="87"/>
      <c r="RBC15" s="87"/>
      <c r="RBD15" s="87"/>
      <c r="RBE15" s="87"/>
      <c r="RBF15" s="87"/>
      <c r="RBG15" s="87"/>
      <c r="RBH15" s="87"/>
      <c r="RBI15" s="87"/>
      <c r="RBJ15" s="87"/>
      <c r="RBK15" s="87"/>
      <c r="RBL15" s="87"/>
      <c r="RBM15" s="87"/>
      <c r="RBN15" s="87"/>
      <c r="RBO15" s="87"/>
      <c r="RBP15" s="87"/>
      <c r="RBQ15" s="87"/>
      <c r="RBR15" s="87"/>
      <c r="RBS15" s="87"/>
      <c r="RBT15" s="87"/>
      <c r="RBU15" s="87"/>
      <c r="RBV15" s="87"/>
      <c r="RBW15" s="87"/>
      <c r="RBX15" s="87"/>
      <c r="RBY15" s="87"/>
      <c r="RBZ15" s="87"/>
      <c r="RCA15" s="87"/>
      <c r="RCB15" s="87"/>
      <c r="RCC15" s="87"/>
      <c r="RCD15" s="87"/>
      <c r="RCE15" s="87"/>
      <c r="RCF15" s="87"/>
      <c r="RCG15" s="87"/>
      <c r="RCH15" s="87"/>
      <c r="RCI15" s="87"/>
      <c r="RCJ15" s="87"/>
      <c r="RCK15" s="87"/>
      <c r="RCL15" s="87"/>
      <c r="RCM15" s="87"/>
      <c r="RCN15" s="87"/>
      <c r="RCO15" s="87"/>
      <c r="RCP15" s="87"/>
      <c r="RCQ15" s="87"/>
      <c r="RCR15" s="87"/>
      <c r="RCS15" s="87"/>
      <c r="RCT15" s="87"/>
      <c r="RCU15" s="87"/>
      <c r="RCV15" s="87"/>
      <c r="RCW15" s="87"/>
      <c r="RCX15" s="87"/>
      <c r="RCY15" s="87"/>
      <c r="RCZ15" s="87"/>
      <c r="RDA15" s="87"/>
      <c r="RDB15" s="87"/>
      <c r="RDC15" s="87"/>
      <c r="RDD15" s="87"/>
      <c r="RDE15" s="87"/>
      <c r="RDF15" s="87"/>
      <c r="RDG15" s="87"/>
      <c r="RDH15" s="87"/>
      <c r="RDI15" s="87"/>
      <c r="RDJ15" s="87"/>
      <c r="RDK15" s="87"/>
      <c r="RDL15" s="87"/>
      <c r="RDM15" s="87"/>
      <c r="RDN15" s="87"/>
      <c r="RDO15" s="87"/>
      <c r="RDP15" s="87"/>
      <c r="RDQ15" s="87"/>
      <c r="RDR15" s="87"/>
      <c r="RDS15" s="87"/>
      <c r="RDT15" s="87"/>
      <c r="RDU15" s="87"/>
      <c r="RDV15" s="87"/>
      <c r="RDW15" s="87"/>
      <c r="RDX15" s="87"/>
      <c r="RDY15" s="87"/>
      <c r="RDZ15" s="87"/>
      <c r="REA15" s="87"/>
      <c r="REB15" s="87"/>
      <c r="REC15" s="87"/>
      <c r="RED15" s="87"/>
      <c r="REE15" s="87"/>
      <c r="REF15" s="87"/>
      <c r="REG15" s="87"/>
      <c r="REH15" s="87"/>
      <c r="REI15" s="87"/>
      <c r="REJ15" s="87"/>
      <c r="REK15" s="87"/>
      <c r="REL15" s="87"/>
      <c r="REM15" s="87"/>
      <c r="REN15" s="87"/>
      <c r="REO15" s="87"/>
      <c r="REP15" s="87"/>
      <c r="REQ15" s="87"/>
      <c r="RER15" s="87"/>
      <c r="RES15" s="87"/>
      <c r="RET15" s="87"/>
      <c r="REU15" s="87"/>
      <c r="REV15" s="87"/>
      <c r="REW15" s="87"/>
      <c r="REX15" s="87"/>
      <c r="REY15" s="87"/>
      <c r="REZ15" s="87"/>
      <c r="RFA15" s="87"/>
      <c r="RFB15" s="87"/>
      <c r="RFC15" s="87"/>
      <c r="RFD15" s="87"/>
      <c r="RFE15" s="87"/>
      <c r="RFF15" s="87"/>
      <c r="RFG15" s="87"/>
      <c r="RFH15" s="87"/>
      <c r="RFI15" s="87"/>
      <c r="RFJ15" s="87"/>
      <c r="RFK15" s="87"/>
      <c r="RFL15" s="87"/>
      <c r="RFM15" s="87"/>
      <c r="RFN15" s="87"/>
      <c r="RFO15" s="87"/>
      <c r="RFP15" s="87"/>
      <c r="RFQ15" s="87"/>
      <c r="RFR15" s="87"/>
      <c r="RFS15" s="87"/>
      <c r="RFT15" s="87"/>
      <c r="RFU15" s="87"/>
      <c r="RFV15" s="87"/>
      <c r="RFW15" s="87"/>
      <c r="RFX15" s="87"/>
      <c r="RFY15" s="87"/>
      <c r="RFZ15" s="87"/>
      <c r="RGA15" s="87"/>
      <c r="RGB15" s="87"/>
      <c r="RGC15" s="87"/>
      <c r="RGD15" s="87"/>
      <c r="RGE15" s="87"/>
      <c r="RGF15" s="87"/>
      <c r="RGG15" s="87"/>
      <c r="RGH15" s="87"/>
      <c r="RGI15" s="87"/>
      <c r="RGJ15" s="87"/>
      <c r="RGK15" s="87"/>
      <c r="RGL15" s="87"/>
      <c r="RGM15" s="87"/>
      <c r="RGN15" s="87"/>
      <c r="RGO15" s="87"/>
      <c r="RGP15" s="87"/>
      <c r="RGQ15" s="87"/>
      <c r="RGR15" s="87"/>
      <c r="RGS15" s="87"/>
      <c r="RGT15" s="87"/>
      <c r="RGU15" s="87"/>
      <c r="RGV15" s="87"/>
      <c r="RGW15" s="87"/>
      <c r="RGX15" s="87"/>
      <c r="RGY15" s="87"/>
      <c r="RGZ15" s="87"/>
      <c r="RHA15" s="87"/>
      <c r="RHB15" s="87"/>
      <c r="RHC15" s="87"/>
      <c r="RHD15" s="87"/>
      <c r="RHE15" s="87"/>
      <c r="RHF15" s="87"/>
      <c r="RHG15" s="87"/>
      <c r="RHH15" s="87"/>
      <c r="RHI15" s="87"/>
      <c r="RHJ15" s="87"/>
      <c r="RHK15" s="87"/>
      <c r="RHL15" s="87"/>
      <c r="RHM15" s="87"/>
      <c r="RHN15" s="87"/>
      <c r="RHO15" s="87"/>
      <c r="RHP15" s="87"/>
      <c r="RHQ15" s="87"/>
      <c r="RHR15" s="87"/>
      <c r="RHS15" s="87"/>
      <c r="RHT15" s="87"/>
      <c r="RHU15" s="87"/>
      <c r="RHV15" s="87"/>
      <c r="RHW15" s="87"/>
      <c r="RHX15" s="87"/>
      <c r="RHY15" s="87"/>
      <c r="RHZ15" s="87"/>
      <c r="RIA15" s="87"/>
      <c r="RIB15" s="87"/>
      <c r="RIC15" s="87"/>
      <c r="RID15" s="87"/>
      <c r="RIE15" s="87"/>
      <c r="RIF15" s="87"/>
      <c r="RIG15" s="87"/>
      <c r="RIH15" s="87"/>
      <c r="RII15" s="87"/>
      <c r="RIJ15" s="87"/>
      <c r="RIK15" s="87"/>
      <c r="RIL15" s="87"/>
      <c r="RIM15" s="87"/>
      <c r="RIN15" s="87"/>
      <c r="RIO15" s="87"/>
      <c r="RIP15" s="87"/>
      <c r="RIQ15" s="87"/>
      <c r="RIR15" s="87"/>
      <c r="RIS15" s="87"/>
      <c r="RIT15" s="87"/>
      <c r="RIU15" s="87"/>
      <c r="RIV15" s="87"/>
      <c r="RIW15" s="87"/>
      <c r="RIX15" s="87"/>
      <c r="RIY15" s="87"/>
      <c r="RIZ15" s="87"/>
      <c r="RJA15" s="87"/>
      <c r="RJB15" s="87"/>
      <c r="RJC15" s="87"/>
      <c r="RJD15" s="87"/>
      <c r="RJE15" s="87"/>
      <c r="RJF15" s="87"/>
      <c r="RJG15" s="87"/>
      <c r="RJH15" s="87"/>
      <c r="RJI15" s="87"/>
      <c r="RJJ15" s="87"/>
      <c r="RJK15" s="87"/>
      <c r="RJL15" s="87"/>
      <c r="RJM15" s="87"/>
      <c r="RJN15" s="87"/>
      <c r="RJO15" s="87"/>
      <c r="RJP15" s="87"/>
      <c r="RJQ15" s="87"/>
      <c r="RJR15" s="87"/>
      <c r="RJS15" s="87"/>
      <c r="RJT15" s="87"/>
      <c r="RJU15" s="87"/>
      <c r="RJV15" s="87"/>
      <c r="RJW15" s="87"/>
      <c r="RJX15" s="87"/>
      <c r="RJY15" s="87"/>
      <c r="RJZ15" s="87"/>
      <c r="RKA15" s="87"/>
      <c r="RKB15" s="87"/>
      <c r="RKC15" s="87"/>
      <c r="RKD15" s="87"/>
      <c r="RKE15" s="87"/>
      <c r="RKF15" s="87"/>
      <c r="RKG15" s="87"/>
      <c r="RKH15" s="87"/>
      <c r="RKI15" s="87"/>
      <c r="RKJ15" s="87"/>
      <c r="RKK15" s="87"/>
      <c r="RKL15" s="87"/>
      <c r="RKM15" s="87"/>
      <c r="RKN15" s="87"/>
      <c r="RKO15" s="87"/>
      <c r="RKP15" s="87"/>
      <c r="RKQ15" s="87"/>
      <c r="RKR15" s="87"/>
      <c r="RKS15" s="87"/>
      <c r="RKT15" s="87"/>
      <c r="RKU15" s="87"/>
      <c r="RKV15" s="87"/>
      <c r="RKW15" s="87"/>
      <c r="RKX15" s="87"/>
      <c r="RKY15" s="87"/>
      <c r="RKZ15" s="87"/>
      <c r="RLA15" s="87"/>
      <c r="RLB15" s="87"/>
      <c r="RLC15" s="87"/>
      <c r="RLD15" s="87"/>
      <c r="RLE15" s="87"/>
      <c r="RLF15" s="87"/>
      <c r="RLG15" s="87"/>
      <c r="RLH15" s="87"/>
      <c r="RLI15" s="87"/>
      <c r="RLJ15" s="87"/>
      <c r="RLK15" s="87"/>
      <c r="RLL15" s="87"/>
      <c r="RLM15" s="87"/>
      <c r="RLN15" s="87"/>
      <c r="RLO15" s="87"/>
      <c r="RLP15" s="87"/>
      <c r="RLQ15" s="87"/>
      <c r="RLR15" s="87"/>
      <c r="RLS15" s="87"/>
      <c r="RLT15" s="87"/>
      <c r="RLU15" s="87"/>
      <c r="RLV15" s="87"/>
      <c r="RLW15" s="87"/>
      <c r="RLX15" s="87"/>
      <c r="RLY15" s="87"/>
      <c r="RLZ15" s="87"/>
      <c r="RMA15" s="87"/>
      <c r="RMB15" s="87"/>
      <c r="RMC15" s="87"/>
      <c r="RMD15" s="87"/>
      <c r="RME15" s="87"/>
      <c r="RMF15" s="87"/>
      <c r="RMG15" s="87"/>
      <c r="RMH15" s="87"/>
      <c r="RMI15" s="87"/>
      <c r="RMJ15" s="87"/>
      <c r="RMK15" s="87"/>
      <c r="RML15" s="87"/>
      <c r="RMM15" s="87"/>
      <c r="RMN15" s="87"/>
      <c r="RMO15" s="87"/>
      <c r="RMP15" s="87"/>
      <c r="RMQ15" s="87"/>
      <c r="RMR15" s="87"/>
      <c r="RMS15" s="87"/>
      <c r="RMT15" s="87"/>
      <c r="RMU15" s="87"/>
      <c r="RMV15" s="87"/>
      <c r="RMW15" s="87"/>
      <c r="RMX15" s="87"/>
      <c r="RMY15" s="87"/>
      <c r="RMZ15" s="87"/>
      <c r="RNA15" s="87"/>
      <c r="RNB15" s="87"/>
      <c r="RNC15" s="87"/>
      <c r="RND15" s="87"/>
      <c r="RNE15" s="87"/>
      <c r="RNF15" s="87"/>
      <c r="RNG15" s="87"/>
      <c r="RNH15" s="87"/>
      <c r="RNI15" s="87"/>
      <c r="RNJ15" s="87"/>
      <c r="RNK15" s="87"/>
      <c r="RNL15" s="87"/>
      <c r="RNM15" s="87"/>
      <c r="RNN15" s="87"/>
      <c r="RNO15" s="87"/>
      <c r="RNP15" s="87"/>
      <c r="RNQ15" s="87"/>
      <c r="RNR15" s="87"/>
      <c r="RNS15" s="87"/>
      <c r="RNT15" s="87"/>
      <c r="RNU15" s="87"/>
      <c r="RNV15" s="87"/>
      <c r="RNW15" s="87"/>
      <c r="RNX15" s="87"/>
      <c r="RNY15" s="87"/>
      <c r="RNZ15" s="87"/>
      <c r="ROA15" s="87"/>
      <c r="ROB15" s="87"/>
      <c r="ROC15" s="87"/>
      <c r="ROD15" s="87"/>
      <c r="ROE15" s="87"/>
      <c r="ROF15" s="87"/>
      <c r="ROG15" s="87"/>
      <c r="ROH15" s="87"/>
      <c r="ROI15" s="87"/>
      <c r="ROJ15" s="87"/>
      <c r="ROK15" s="87"/>
      <c r="ROL15" s="87"/>
      <c r="ROM15" s="87"/>
      <c r="RON15" s="87"/>
      <c r="ROO15" s="87"/>
      <c r="ROP15" s="87"/>
      <c r="ROQ15" s="87"/>
      <c r="ROR15" s="87"/>
      <c r="ROS15" s="87"/>
      <c r="ROT15" s="87"/>
      <c r="ROU15" s="87"/>
      <c r="ROV15" s="87"/>
      <c r="ROW15" s="87"/>
      <c r="ROX15" s="87"/>
      <c r="ROY15" s="87"/>
      <c r="ROZ15" s="87"/>
      <c r="RPA15" s="87"/>
      <c r="RPB15" s="87"/>
      <c r="RPC15" s="87"/>
      <c r="RPD15" s="87"/>
      <c r="RPE15" s="87"/>
      <c r="RPF15" s="87"/>
      <c r="RPG15" s="87"/>
      <c r="RPH15" s="87"/>
      <c r="RPI15" s="87"/>
      <c r="RPJ15" s="87"/>
      <c r="RPK15" s="87"/>
      <c r="RPL15" s="87"/>
      <c r="RPM15" s="87"/>
      <c r="RPN15" s="87"/>
      <c r="RPO15" s="87"/>
      <c r="RPP15" s="87"/>
      <c r="RPQ15" s="87"/>
      <c r="RPR15" s="87"/>
      <c r="RPS15" s="87"/>
      <c r="RPT15" s="87"/>
      <c r="RPU15" s="87"/>
      <c r="RPV15" s="87"/>
      <c r="RPW15" s="87"/>
      <c r="RPX15" s="87"/>
      <c r="RPY15" s="87"/>
      <c r="RPZ15" s="87"/>
      <c r="RQA15" s="87"/>
      <c r="RQB15" s="87"/>
      <c r="RQC15" s="87"/>
      <c r="RQD15" s="87"/>
      <c r="RQE15" s="87"/>
      <c r="RQF15" s="87"/>
      <c r="RQG15" s="87"/>
      <c r="RQH15" s="87"/>
      <c r="RQI15" s="87"/>
      <c r="RQJ15" s="87"/>
      <c r="RQK15" s="87"/>
      <c r="RQL15" s="87"/>
      <c r="RQM15" s="87"/>
      <c r="RQN15" s="87"/>
      <c r="RQO15" s="87"/>
      <c r="RQP15" s="87"/>
      <c r="RQQ15" s="87"/>
      <c r="RQR15" s="87"/>
      <c r="RQS15" s="87"/>
      <c r="RQT15" s="87"/>
      <c r="RQU15" s="87"/>
      <c r="RQV15" s="87"/>
      <c r="RQW15" s="87"/>
      <c r="RQX15" s="87"/>
      <c r="RQY15" s="87"/>
      <c r="RQZ15" s="87"/>
      <c r="RRA15" s="87"/>
      <c r="RRB15" s="87"/>
      <c r="RRC15" s="87"/>
      <c r="RRD15" s="87"/>
      <c r="RRE15" s="87"/>
      <c r="RRF15" s="87"/>
      <c r="RRG15" s="87"/>
      <c r="RRH15" s="87"/>
      <c r="RRI15" s="87"/>
      <c r="RRJ15" s="87"/>
      <c r="RRK15" s="87"/>
      <c r="RRL15" s="87"/>
      <c r="RRM15" s="87"/>
      <c r="RRN15" s="87"/>
      <c r="RRO15" s="87"/>
      <c r="RRP15" s="87"/>
      <c r="RRQ15" s="87"/>
      <c r="RRR15" s="87"/>
      <c r="RRS15" s="87"/>
      <c r="RRT15" s="87"/>
      <c r="RRU15" s="87"/>
      <c r="RRV15" s="87"/>
      <c r="RRW15" s="87"/>
      <c r="RRX15" s="87"/>
      <c r="RRY15" s="87"/>
      <c r="RRZ15" s="87"/>
      <c r="RSA15" s="87"/>
      <c r="RSB15" s="87"/>
      <c r="RSC15" s="87"/>
      <c r="RSD15" s="87"/>
      <c r="RSE15" s="87"/>
      <c r="RSF15" s="87"/>
      <c r="RSG15" s="87"/>
      <c r="RSH15" s="87"/>
      <c r="RSI15" s="87"/>
      <c r="RSJ15" s="87"/>
      <c r="RSK15" s="87"/>
      <c r="RSL15" s="87"/>
      <c r="RSM15" s="87"/>
      <c r="RSN15" s="87"/>
      <c r="RSO15" s="87"/>
      <c r="RSP15" s="87"/>
      <c r="RSQ15" s="87"/>
      <c r="RSR15" s="87"/>
      <c r="RSS15" s="87"/>
      <c r="RST15" s="87"/>
      <c r="RSU15" s="87"/>
      <c r="RSV15" s="87"/>
      <c r="RSW15" s="87"/>
      <c r="RSX15" s="87"/>
      <c r="RSY15" s="87"/>
      <c r="RSZ15" s="87"/>
      <c r="RTA15" s="87"/>
      <c r="RTB15" s="87"/>
      <c r="RTC15" s="87"/>
      <c r="RTD15" s="87"/>
      <c r="RTE15" s="87"/>
      <c r="RTF15" s="87"/>
      <c r="RTG15" s="87"/>
      <c r="RTH15" s="87"/>
      <c r="RTI15" s="87"/>
      <c r="RTJ15" s="87"/>
      <c r="RTK15" s="87"/>
      <c r="RTL15" s="87"/>
      <c r="RTM15" s="87"/>
      <c r="RTN15" s="87"/>
      <c r="RTO15" s="87"/>
      <c r="RTP15" s="87"/>
      <c r="RTQ15" s="87"/>
      <c r="RTR15" s="87"/>
      <c r="RTS15" s="87"/>
      <c r="RTT15" s="87"/>
      <c r="RTU15" s="87"/>
      <c r="RTV15" s="87"/>
      <c r="RTW15" s="87"/>
      <c r="RTX15" s="87"/>
      <c r="RTY15" s="87"/>
      <c r="RTZ15" s="87"/>
      <c r="RUA15" s="87"/>
      <c r="RUB15" s="87"/>
      <c r="RUC15" s="87"/>
      <c r="RUD15" s="87"/>
      <c r="RUE15" s="87"/>
      <c r="RUF15" s="87"/>
      <c r="RUG15" s="87"/>
      <c r="RUH15" s="87"/>
      <c r="RUI15" s="87"/>
      <c r="RUJ15" s="87"/>
      <c r="RUK15" s="87"/>
      <c r="RUL15" s="87"/>
      <c r="RUM15" s="87"/>
      <c r="RUN15" s="87"/>
      <c r="RUO15" s="87"/>
      <c r="RUP15" s="87"/>
      <c r="RUQ15" s="87"/>
      <c r="RUR15" s="87"/>
      <c r="RUS15" s="87"/>
      <c r="RUT15" s="87"/>
      <c r="RUU15" s="87"/>
      <c r="RUV15" s="87"/>
      <c r="RUW15" s="87"/>
      <c r="RUX15" s="87"/>
      <c r="RUY15" s="87"/>
      <c r="RUZ15" s="87"/>
      <c r="RVA15" s="87"/>
      <c r="RVB15" s="87"/>
      <c r="RVC15" s="87"/>
      <c r="RVD15" s="87"/>
      <c r="RVE15" s="87"/>
      <c r="RVF15" s="87"/>
      <c r="RVG15" s="87"/>
      <c r="RVH15" s="87"/>
      <c r="RVI15" s="87"/>
      <c r="RVJ15" s="87"/>
      <c r="RVK15" s="87"/>
      <c r="RVL15" s="87"/>
      <c r="RVM15" s="87"/>
      <c r="RVN15" s="87"/>
      <c r="RVO15" s="87"/>
      <c r="RVP15" s="87"/>
      <c r="RVQ15" s="87"/>
      <c r="RVR15" s="87"/>
      <c r="RVS15" s="87"/>
      <c r="RVT15" s="87"/>
      <c r="RVU15" s="87"/>
      <c r="RVV15" s="87"/>
      <c r="RVW15" s="87"/>
      <c r="RVX15" s="87"/>
      <c r="RVY15" s="87"/>
      <c r="RVZ15" s="87"/>
      <c r="RWA15" s="87"/>
      <c r="RWB15" s="87"/>
      <c r="RWC15" s="87"/>
      <c r="RWD15" s="87"/>
      <c r="RWE15" s="87"/>
      <c r="RWF15" s="87"/>
      <c r="RWG15" s="87"/>
      <c r="RWH15" s="87"/>
      <c r="RWI15" s="87"/>
      <c r="RWJ15" s="87"/>
      <c r="RWK15" s="87"/>
      <c r="RWL15" s="87"/>
      <c r="RWM15" s="87"/>
      <c r="RWN15" s="87"/>
      <c r="RWO15" s="87"/>
      <c r="RWP15" s="87"/>
      <c r="RWQ15" s="87"/>
      <c r="RWR15" s="87"/>
      <c r="RWS15" s="87"/>
      <c r="RWT15" s="87"/>
      <c r="RWU15" s="87"/>
      <c r="RWV15" s="87"/>
      <c r="RWW15" s="87"/>
      <c r="RWX15" s="87"/>
      <c r="RWY15" s="87"/>
      <c r="RWZ15" s="87"/>
      <c r="RXA15" s="87"/>
      <c r="RXB15" s="87"/>
      <c r="RXC15" s="87"/>
      <c r="RXD15" s="87"/>
      <c r="RXE15" s="87"/>
      <c r="RXF15" s="87"/>
      <c r="RXG15" s="87"/>
      <c r="RXH15" s="87"/>
      <c r="RXI15" s="87"/>
      <c r="RXJ15" s="87"/>
      <c r="RXK15" s="87"/>
      <c r="RXL15" s="87"/>
      <c r="RXM15" s="87"/>
      <c r="RXN15" s="87"/>
      <c r="RXO15" s="87"/>
      <c r="RXP15" s="87"/>
      <c r="RXQ15" s="87"/>
      <c r="RXR15" s="87"/>
      <c r="RXS15" s="87"/>
      <c r="RXT15" s="87"/>
      <c r="RXU15" s="87"/>
      <c r="RXV15" s="87"/>
      <c r="RXW15" s="87"/>
      <c r="RXX15" s="87"/>
      <c r="RXY15" s="87"/>
      <c r="RXZ15" s="87"/>
      <c r="RYA15" s="87"/>
      <c r="RYB15" s="87"/>
      <c r="RYC15" s="87"/>
      <c r="RYD15" s="87"/>
      <c r="RYE15" s="87"/>
      <c r="RYF15" s="87"/>
      <c r="RYG15" s="87"/>
      <c r="RYH15" s="87"/>
      <c r="RYI15" s="87"/>
      <c r="RYJ15" s="87"/>
      <c r="RYK15" s="87"/>
      <c r="RYL15" s="87"/>
      <c r="RYM15" s="87"/>
      <c r="RYN15" s="87"/>
      <c r="RYO15" s="87"/>
      <c r="RYP15" s="87"/>
      <c r="RYQ15" s="87"/>
      <c r="RYR15" s="87"/>
      <c r="RYS15" s="87"/>
      <c r="RYT15" s="87"/>
      <c r="RYU15" s="87"/>
      <c r="RYV15" s="87"/>
      <c r="RYW15" s="87"/>
      <c r="RYX15" s="87"/>
      <c r="RYY15" s="87"/>
      <c r="RYZ15" s="87"/>
      <c r="RZA15" s="87"/>
      <c r="RZB15" s="87"/>
      <c r="RZC15" s="87"/>
      <c r="RZD15" s="87"/>
      <c r="RZE15" s="87"/>
      <c r="RZF15" s="87"/>
      <c r="RZG15" s="87"/>
      <c r="RZH15" s="87"/>
      <c r="RZI15" s="87"/>
      <c r="RZJ15" s="87"/>
      <c r="RZK15" s="87"/>
      <c r="RZL15" s="87"/>
      <c r="RZM15" s="87"/>
      <c r="RZN15" s="87"/>
      <c r="RZO15" s="87"/>
      <c r="RZP15" s="87"/>
      <c r="RZQ15" s="87"/>
      <c r="RZR15" s="87"/>
      <c r="RZS15" s="87"/>
      <c r="RZT15" s="87"/>
      <c r="RZU15" s="87"/>
      <c r="RZV15" s="87"/>
      <c r="RZW15" s="87"/>
      <c r="RZX15" s="87"/>
      <c r="RZY15" s="87"/>
      <c r="RZZ15" s="87"/>
      <c r="SAA15" s="87"/>
      <c r="SAB15" s="87"/>
      <c r="SAC15" s="87"/>
      <c r="SAD15" s="87"/>
      <c r="SAE15" s="87"/>
      <c r="SAF15" s="87"/>
      <c r="SAG15" s="87"/>
      <c r="SAH15" s="87"/>
      <c r="SAI15" s="87"/>
      <c r="SAJ15" s="87"/>
      <c r="SAK15" s="87"/>
      <c r="SAL15" s="87"/>
      <c r="SAM15" s="87"/>
      <c r="SAN15" s="87"/>
      <c r="SAO15" s="87"/>
      <c r="SAP15" s="87"/>
      <c r="SAQ15" s="87"/>
      <c r="SAR15" s="87"/>
      <c r="SAS15" s="87"/>
      <c r="SAT15" s="87"/>
      <c r="SAU15" s="87"/>
      <c r="SAV15" s="87"/>
      <c r="SAW15" s="87"/>
      <c r="SAX15" s="87"/>
      <c r="SAY15" s="87"/>
      <c r="SAZ15" s="87"/>
      <c r="SBA15" s="87"/>
      <c r="SBB15" s="87"/>
      <c r="SBC15" s="87"/>
      <c r="SBD15" s="87"/>
      <c r="SBE15" s="87"/>
      <c r="SBF15" s="87"/>
      <c r="SBG15" s="87"/>
      <c r="SBH15" s="87"/>
      <c r="SBI15" s="87"/>
      <c r="SBJ15" s="87"/>
      <c r="SBK15" s="87"/>
      <c r="SBL15" s="87"/>
      <c r="SBM15" s="87"/>
      <c r="SBN15" s="87"/>
      <c r="SBO15" s="87"/>
      <c r="SBP15" s="87"/>
      <c r="SBQ15" s="87"/>
      <c r="SBR15" s="87"/>
      <c r="SBS15" s="87"/>
      <c r="SBT15" s="87"/>
      <c r="SBU15" s="87"/>
      <c r="SBV15" s="87"/>
      <c r="SBW15" s="87"/>
      <c r="SBX15" s="87"/>
      <c r="SBY15" s="87"/>
      <c r="SBZ15" s="87"/>
      <c r="SCA15" s="87"/>
      <c r="SCB15" s="87"/>
      <c r="SCC15" s="87"/>
      <c r="SCD15" s="87"/>
      <c r="SCE15" s="87"/>
      <c r="SCF15" s="87"/>
      <c r="SCG15" s="87"/>
      <c r="SCH15" s="87"/>
      <c r="SCI15" s="87"/>
      <c r="SCJ15" s="87"/>
      <c r="SCK15" s="87"/>
      <c r="SCL15" s="87"/>
      <c r="SCM15" s="87"/>
      <c r="SCN15" s="87"/>
      <c r="SCO15" s="87"/>
      <c r="SCP15" s="87"/>
      <c r="SCQ15" s="87"/>
      <c r="SCR15" s="87"/>
      <c r="SCS15" s="87"/>
      <c r="SCT15" s="87"/>
      <c r="SCU15" s="87"/>
      <c r="SCV15" s="87"/>
      <c r="SCW15" s="87"/>
      <c r="SCX15" s="87"/>
      <c r="SCY15" s="87"/>
      <c r="SCZ15" s="87"/>
      <c r="SDA15" s="87"/>
      <c r="SDB15" s="87"/>
      <c r="SDC15" s="87"/>
      <c r="SDD15" s="87"/>
      <c r="SDE15" s="87"/>
      <c r="SDF15" s="87"/>
      <c r="SDG15" s="87"/>
      <c r="SDH15" s="87"/>
      <c r="SDI15" s="87"/>
      <c r="SDJ15" s="87"/>
      <c r="SDK15" s="87"/>
      <c r="SDL15" s="87"/>
      <c r="SDM15" s="87"/>
      <c r="SDN15" s="87"/>
      <c r="SDO15" s="87"/>
      <c r="SDP15" s="87"/>
      <c r="SDQ15" s="87"/>
      <c r="SDR15" s="87"/>
      <c r="SDS15" s="87"/>
      <c r="SDT15" s="87"/>
      <c r="SDU15" s="87"/>
      <c r="SDV15" s="87"/>
      <c r="SDW15" s="87"/>
      <c r="SDX15" s="87"/>
      <c r="SDY15" s="87"/>
      <c r="SDZ15" s="87"/>
      <c r="SEA15" s="87"/>
      <c r="SEB15" s="87"/>
      <c r="SEC15" s="87"/>
      <c r="SED15" s="87"/>
      <c r="SEE15" s="87"/>
      <c r="SEF15" s="87"/>
      <c r="SEG15" s="87"/>
      <c r="SEH15" s="87"/>
      <c r="SEI15" s="87"/>
      <c r="SEJ15" s="87"/>
      <c r="SEK15" s="87"/>
      <c r="SEL15" s="87"/>
      <c r="SEM15" s="87"/>
      <c r="SEN15" s="87"/>
      <c r="SEO15" s="87"/>
      <c r="SEP15" s="87"/>
      <c r="SEQ15" s="87"/>
      <c r="SER15" s="87"/>
      <c r="SES15" s="87"/>
      <c r="SET15" s="87"/>
      <c r="SEU15" s="87"/>
      <c r="SEV15" s="87"/>
      <c r="SEW15" s="87"/>
      <c r="SEX15" s="87"/>
      <c r="SEY15" s="87"/>
      <c r="SEZ15" s="87"/>
      <c r="SFA15" s="87"/>
      <c r="SFB15" s="87"/>
      <c r="SFC15" s="87"/>
      <c r="SFD15" s="87"/>
      <c r="SFE15" s="87"/>
      <c r="SFF15" s="87"/>
      <c r="SFG15" s="87"/>
      <c r="SFH15" s="87"/>
      <c r="SFI15" s="87"/>
      <c r="SFJ15" s="87"/>
      <c r="SFK15" s="87"/>
      <c r="SFL15" s="87"/>
      <c r="SFM15" s="87"/>
      <c r="SFN15" s="87"/>
      <c r="SFO15" s="87"/>
      <c r="SFP15" s="87"/>
      <c r="SFQ15" s="87"/>
      <c r="SFR15" s="87"/>
      <c r="SFS15" s="87"/>
      <c r="SFT15" s="87"/>
      <c r="SFU15" s="87"/>
      <c r="SFV15" s="87"/>
      <c r="SFW15" s="87"/>
      <c r="SFX15" s="87"/>
      <c r="SFY15" s="87"/>
      <c r="SFZ15" s="87"/>
      <c r="SGA15" s="87"/>
      <c r="SGB15" s="87"/>
      <c r="SGC15" s="87"/>
      <c r="SGD15" s="87"/>
      <c r="SGE15" s="87"/>
      <c r="SGF15" s="87"/>
      <c r="SGG15" s="87"/>
      <c r="SGH15" s="87"/>
      <c r="SGI15" s="87"/>
      <c r="SGJ15" s="87"/>
      <c r="SGK15" s="87"/>
      <c r="SGL15" s="87"/>
      <c r="SGM15" s="87"/>
      <c r="SGN15" s="87"/>
      <c r="SGO15" s="87"/>
      <c r="SGP15" s="87"/>
      <c r="SGQ15" s="87"/>
      <c r="SGR15" s="87"/>
      <c r="SGS15" s="87"/>
      <c r="SGT15" s="87"/>
      <c r="SGU15" s="87"/>
      <c r="SGV15" s="87"/>
      <c r="SGW15" s="87"/>
      <c r="SGX15" s="87"/>
      <c r="SGY15" s="87"/>
      <c r="SGZ15" s="87"/>
      <c r="SHA15" s="87"/>
      <c r="SHB15" s="87"/>
      <c r="SHC15" s="87"/>
      <c r="SHD15" s="87"/>
      <c r="SHE15" s="87"/>
      <c r="SHF15" s="87"/>
      <c r="SHG15" s="87"/>
      <c r="SHH15" s="87"/>
      <c r="SHI15" s="87"/>
      <c r="SHJ15" s="87"/>
      <c r="SHK15" s="87"/>
      <c r="SHL15" s="87"/>
      <c r="SHM15" s="87"/>
      <c r="SHN15" s="87"/>
      <c r="SHO15" s="87"/>
      <c r="SHP15" s="87"/>
      <c r="SHQ15" s="87"/>
      <c r="SHR15" s="87"/>
      <c r="SHS15" s="87"/>
      <c r="SHT15" s="87"/>
      <c r="SHU15" s="87"/>
      <c r="SHV15" s="87"/>
      <c r="SHW15" s="87"/>
      <c r="SHX15" s="87"/>
      <c r="SHY15" s="87"/>
      <c r="SHZ15" s="87"/>
      <c r="SIA15" s="87"/>
      <c r="SIB15" s="87"/>
      <c r="SIC15" s="87"/>
      <c r="SID15" s="87"/>
      <c r="SIE15" s="87"/>
      <c r="SIF15" s="87"/>
      <c r="SIG15" s="87"/>
      <c r="SIH15" s="87"/>
      <c r="SII15" s="87"/>
      <c r="SIJ15" s="87"/>
      <c r="SIK15" s="87"/>
      <c r="SIL15" s="87"/>
      <c r="SIM15" s="87"/>
      <c r="SIN15" s="87"/>
      <c r="SIO15" s="87"/>
      <c r="SIP15" s="87"/>
      <c r="SIQ15" s="87"/>
      <c r="SIR15" s="87"/>
      <c r="SIS15" s="87"/>
      <c r="SIT15" s="87"/>
      <c r="SIU15" s="87"/>
      <c r="SIV15" s="87"/>
      <c r="SIW15" s="87"/>
      <c r="SIX15" s="87"/>
      <c r="SIY15" s="87"/>
      <c r="SIZ15" s="87"/>
      <c r="SJA15" s="87"/>
      <c r="SJB15" s="87"/>
      <c r="SJC15" s="87"/>
      <c r="SJD15" s="87"/>
      <c r="SJE15" s="87"/>
      <c r="SJF15" s="87"/>
      <c r="SJG15" s="87"/>
      <c r="SJH15" s="87"/>
      <c r="SJI15" s="87"/>
      <c r="SJJ15" s="87"/>
      <c r="SJK15" s="87"/>
      <c r="SJL15" s="87"/>
      <c r="SJM15" s="87"/>
      <c r="SJN15" s="87"/>
      <c r="SJO15" s="87"/>
      <c r="SJP15" s="87"/>
      <c r="SJQ15" s="87"/>
      <c r="SJR15" s="87"/>
      <c r="SJS15" s="87"/>
      <c r="SJT15" s="87"/>
      <c r="SJU15" s="87"/>
      <c r="SJV15" s="87"/>
      <c r="SJW15" s="87"/>
      <c r="SJX15" s="87"/>
      <c r="SJY15" s="87"/>
      <c r="SJZ15" s="87"/>
      <c r="SKA15" s="87"/>
      <c r="SKB15" s="87"/>
      <c r="SKC15" s="87"/>
      <c r="SKD15" s="87"/>
      <c r="SKE15" s="87"/>
      <c r="SKF15" s="87"/>
      <c r="SKG15" s="87"/>
      <c r="SKH15" s="87"/>
      <c r="SKI15" s="87"/>
      <c r="SKJ15" s="87"/>
      <c r="SKK15" s="87"/>
      <c r="SKL15" s="87"/>
      <c r="SKM15" s="87"/>
      <c r="SKN15" s="87"/>
      <c r="SKO15" s="87"/>
      <c r="SKP15" s="87"/>
      <c r="SKQ15" s="87"/>
      <c r="SKR15" s="87"/>
      <c r="SKS15" s="87"/>
      <c r="SKT15" s="87"/>
      <c r="SKU15" s="87"/>
      <c r="SKV15" s="87"/>
      <c r="SKW15" s="87"/>
      <c r="SKX15" s="87"/>
      <c r="SKY15" s="87"/>
      <c r="SKZ15" s="87"/>
      <c r="SLA15" s="87"/>
      <c r="SLB15" s="87"/>
      <c r="SLC15" s="87"/>
      <c r="SLD15" s="87"/>
      <c r="SLE15" s="87"/>
      <c r="SLF15" s="87"/>
      <c r="SLG15" s="87"/>
      <c r="SLH15" s="87"/>
      <c r="SLI15" s="87"/>
      <c r="SLJ15" s="87"/>
      <c r="SLK15" s="87"/>
      <c r="SLL15" s="87"/>
      <c r="SLM15" s="87"/>
      <c r="SLN15" s="87"/>
      <c r="SLO15" s="87"/>
      <c r="SLP15" s="87"/>
      <c r="SLQ15" s="87"/>
      <c r="SLR15" s="87"/>
      <c r="SLS15" s="87"/>
      <c r="SLT15" s="87"/>
      <c r="SLU15" s="87"/>
      <c r="SLV15" s="87"/>
      <c r="SLW15" s="87"/>
      <c r="SLX15" s="87"/>
      <c r="SLY15" s="87"/>
      <c r="SLZ15" s="87"/>
      <c r="SMA15" s="87"/>
      <c r="SMB15" s="87"/>
      <c r="SMC15" s="87"/>
      <c r="SMD15" s="87"/>
      <c r="SME15" s="87"/>
      <c r="SMF15" s="87"/>
      <c r="SMG15" s="87"/>
      <c r="SMH15" s="87"/>
      <c r="SMI15" s="87"/>
      <c r="SMJ15" s="87"/>
      <c r="SMK15" s="87"/>
      <c r="SML15" s="87"/>
      <c r="SMM15" s="87"/>
      <c r="SMN15" s="87"/>
      <c r="SMO15" s="87"/>
      <c r="SMP15" s="87"/>
      <c r="SMQ15" s="87"/>
      <c r="SMR15" s="87"/>
      <c r="SMS15" s="87"/>
      <c r="SMT15" s="87"/>
      <c r="SMU15" s="87"/>
      <c r="SMV15" s="87"/>
      <c r="SMW15" s="87"/>
      <c r="SMX15" s="87"/>
      <c r="SMY15" s="87"/>
      <c r="SMZ15" s="87"/>
      <c r="SNA15" s="87"/>
      <c r="SNB15" s="87"/>
      <c r="SNC15" s="87"/>
      <c r="SND15" s="87"/>
      <c r="SNE15" s="87"/>
      <c r="SNF15" s="87"/>
      <c r="SNG15" s="87"/>
      <c r="SNH15" s="87"/>
      <c r="SNI15" s="87"/>
      <c r="SNJ15" s="87"/>
      <c r="SNK15" s="87"/>
      <c r="SNL15" s="87"/>
      <c r="SNM15" s="87"/>
      <c r="SNN15" s="87"/>
      <c r="SNO15" s="87"/>
      <c r="SNP15" s="87"/>
      <c r="SNQ15" s="87"/>
      <c r="SNR15" s="87"/>
      <c r="SNS15" s="87"/>
      <c r="SNT15" s="87"/>
      <c r="SNU15" s="87"/>
      <c r="SNV15" s="87"/>
      <c r="SNW15" s="87"/>
      <c r="SNX15" s="87"/>
      <c r="SNY15" s="87"/>
      <c r="SNZ15" s="87"/>
      <c r="SOA15" s="87"/>
      <c r="SOB15" s="87"/>
      <c r="SOC15" s="87"/>
      <c r="SOD15" s="87"/>
      <c r="SOE15" s="87"/>
      <c r="SOF15" s="87"/>
      <c r="SOG15" s="87"/>
      <c r="SOH15" s="87"/>
      <c r="SOI15" s="87"/>
      <c r="SOJ15" s="87"/>
      <c r="SOK15" s="87"/>
      <c r="SOL15" s="87"/>
      <c r="SOM15" s="87"/>
      <c r="SON15" s="87"/>
      <c r="SOO15" s="87"/>
      <c r="SOP15" s="87"/>
      <c r="SOQ15" s="87"/>
      <c r="SOR15" s="87"/>
      <c r="SOS15" s="87"/>
      <c r="SOT15" s="87"/>
      <c r="SOU15" s="87"/>
      <c r="SOV15" s="87"/>
      <c r="SOW15" s="87"/>
      <c r="SOX15" s="87"/>
      <c r="SOY15" s="87"/>
      <c r="SOZ15" s="87"/>
      <c r="SPA15" s="87"/>
      <c r="SPB15" s="87"/>
      <c r="SPC15" s="87"/>
      <c r="SPD15" s="87"/>
      <c r="SPE15" s="87"/>
      <c r="SPF15" s="87"/>
      <c r="SPG15" s="87"/>
      <c r="SPH15" s="87"/>
      <c r="SPI15" s="87"/>
      <c r="SPJ15" s="87"/>
      <c r="SPK15" s="87"/>
      <c r="SPL15" s="87"/>
      <c r="SPM15" s="87"/>
      <c r="SPN15" s="87"/>
      <c r="SPO15" s="87"/>
      <c r="SPP15" s="87"/>
      <c r="SPQ15" s="87"/>
      <c r="SPR15" s="87"/>
      <c r="SPS15" s="87"/>
      <c r="SPT15" s="87"/>
      <c r="SPU15" s="87"/>
      <c r="SPV15" s="87"/>
      <c r="SPW15" s="87"/>
      <c r="SPX15" s="87"/>
      <c r="SPY15" s="87"/>
      <c r="SPZ15" s="87"/>
      <c r="SQA15" s="87"/>
      <c r="SQB15" s="87"/>
      <c r="SQC15" s="87"/>
      <c r="SQD15" s="87"/>
      <c r="SQE15" s="87"/>
      <c r="SQF15" s="87"/>
      <c r="SQG15" s="87"/>
      <c r="SQH15" s="87"/>
      <c r="SQI15" s="87"/>
      <c r="SQJ15" s="87"/>
      <c r="SQK15" s="87"/>
      <c r="SQL15" s="87"/>
      <c r="SQM15" s="87"/>
      <c r="SQN15" s="87"/>
      <c r="SQO15" s="87"/>
      <c r="SQP15" s="87"/>
      <c r="SQQ15" s="87"/>
      <c r="SQR15" s="87"/>
      <c r="SQS15" s="87"/>
      <c r="SQT15" s="87"/>
      <c r="SQU15" s="87"/>
      <c r="SQV15" s="87"/>
      <c r="SQW15" s="87"/>
      <c r="SQX15" s="87"/>
      <c r="SQY15" s="87"/>
      <c r="SQZ15" s="87"/>
      <c r="SRA15" s="87"/>
      <c r="SRB15" s="87"/>
      <c r="SRC15" s="87"/>
      <c r="SRD15" s="87"/>
      <c r="SRE15" s="87"/>
      <c r="SRF15" s="87"/>
      <c r="SRG15" s="87"/>
      <c r="SRH15" s="87"/>
      <c r="SRI15" s="87"/>
      <c r="SRJ15" s="87"/>
      <c r="SRK15" s="87"/>
      <c r="SRL15" s="87"/>
      <c r="SRM15" s="87"/>
      <c r="SRN15" s="87"/>
      <c r="SRO15" s="87"/>
      <c r="SRP15" s="87"/>
      <c r="SRQ15" s="87"/>
      <c r="SRR15" s="87"/>
      <c r="SRS15" s="87"/>
      <c r="SRT15" s="87"/>
      <c r="SRU15" s="87"/>
      <c r="SRV15" s="87"/>
      <c r="SRW15" s="87"/>
      <c r="SRX15" s="87"/>
      <c r="SRY15" s="87"/>
      <c r="SRZ15" s="87"/>
      <c r="SSA15" s="87"/>
      <c r="SSB15" s="87"/>
      <c r="SSC15" s="87"/>
      <c r="SSD15" s="87"/>
      <c r="SSE15" s="87"/>
      <c r="SSF15" s="87"/>
      <c r="SSG15" s="87"/>
      <c r="SSH15" s="87"/>
      <c r="SSI15" s="87"/>
      <c r="SSJ15" s="87"/>
      <c r="SSK15" s="87"/>
      <c r="SSL15" s="87"/>
      <c r="SSM15" s="87"/>
      <c r="SSN15" s="87"/>
      <c r="SSO15" s="87"/>
      <c r="SSP15" s="87"/>
      <c r="SSQ15" s="87"/>
      <c r="SSR15" s="87"/>
      <c r="SSS15" s="87"/>
      <c r="SST15" s="87"/>
      <c r="SSU15" s="87"/>
      <c r="SSV15" s="87"/>
      <c r="SSW15" s="87"/>
      <c r="SSX15" s="87"/>
      <c r="SSY15" s="87"/>
      <c r="SSZ15" s="87"/>
      <c r="STA15" s="87"/>
      <c r="STB15" s="87"/>
      <c r="STC15" s="87"/>
      <c r="STD15" s="87"/>
      <c r="STE15" s="87"/>
      <c r="STF15" s="87"/>
      <c r="STG15" s="87"/>
      <c r="STH15" s="87"/>
      <c r="STI15" s="87"/>
      <c r="STJ15" s="87"/>
      <c r="STK15" s="87"/>
      <c r="STL15" s="87"/>
      <c r="STM15" s="87"/>
      <c r="STN15" s="87"/>
      <c r="STO15" s="87"/>
      <c r="STP15" s="87"/>
      <c r="STQ15" s="87"/>
      <c r="STR15" s="87"/>
      <c r="STS15" s="87"/>
      <c r="STT15" s="87"/>
      <c r="STU15" s="87"/>
      <c r="STV15" s="87"/>
      <c r="STW15" s="87"/>
      <c r="STX15" s="87"/>
      <c r="STY15" s="87"/>
      <c r="STZ15" s="87"/>
      <c r="SUA15" s="87"/>
      <c r="SUB15" s="87"/>
      <c r="SUC15" s="87"/>
      <c r="SUD15" s="87"/>
      <c r="SUE15" s="87"/>
      <c r="SUF15" s="87"/>
      <c r="SUG15" s="87"/>
      <c r="SUH15" s="87"/>
      <c r="SUI15" s="87"/>
      <c r="SUJ15" s="87"/>
      <c r="SUK15" s="87"/>
      <c r="SUL15" s="87"/>
      <c r="SUM15" s="87"/>
      <c r="SUN15" s="87"/>
      <c r="SUO15" s="87"/>
      <c r="SUP15" s="87"/>
      <c r="SUQ15" s="87"/>
      <c r="SUR15" s="87"/>
      <c r="SUS15" s="87"/>
      <c r="SUT15" s="87"/>
      <c r="SUU15" s="87"/>
      <c r="SUV15" s="87"/>
      <c r="SUW15" s="87"/>
      <c r="SUX15" s="87"/>
      <c r="SUY15" s="87"/>
      <c r="SUZ15" s="87"/>
      <c r="SVA15" s="87"/>
      <c r="SVB15" s="87"/>
      <c r="SVC15" s="87"/>
      <c r="SVD15" s="87"/>
      <c r="SVE15" s="87"/>
      <c r="SVF15" s="87"/>
      <c r="SVG15" s="87"/>
      <c r="SVH15" s="87"/>
      <c r="SVI15" s="87"/>
      <c r="SVJ15" s="87"/>
      <c r="SVK15" s="87"/>
      <c r="SVL15" s="87"/>
      <c r="SVM15" s="87"/>
      <c r="SVN15" s="87"/>
      <c r="SVO15" s="87"/>
      <c r="SVP15" s="87"/>
      <c r="SVQ15" s="87"/>
      <c r="SVR15" s="87"/>
      <c r="SVS15" s="87"/>
      <c r="SVT15" s="87"/>
      <c r="SVU15" s="87"/>
      <c r="SVV15" s="87"/>
      <c r="SVW15" s="87"/>
      <c r="SVX15" s="87"/>
      <c r="SVY15" s="87"/>
      <c r="SVZ15" s="87"/>
      <c r="SWA15" s="87"/>
      <c r="SWB15" s="87"/>
      <c r="SWC15" s="87"/>
      <c r="SWD15" s="87"/>
      <c r="SWE15" s="87"/>
      <c r="SWF15" s="87"/>
      <c r="SWG15" s="87"/>
      <c r="SWH15" s="87"/>
      <c r="SWI15" s="87"/>
      <c r="SWJ15" s="87"/>
      <c r="SWK15" s="87"/>
      <c r="SWL15" s="87"/>
      <c r="SWM15" s="87"/>
      <c r="SWN15" s="87"/>
      <c r="SWO15" s="87"/>
      <c r="SWP15" s="87"/>
      <c r="SWQ15" s="87"/>
      <c r="SWR15" s="87"/>
      <c r="SWS15" s="87"/>
      <c r="SWT15" s="87"/>
      <c r="SWU15" s="87"/>
      <c r="SWV15" s="87"/>
      <c r="SWW15" s="87"/>
      <c r="SWX15" s="87"/>
      <c r="SWY15" s="87"/>
      <c r="SWZ15" s="87"/>
      <c r="SXA15" s="87"/>
      <c r="SXB15" s="87"/>
      <c r="SXC15" s="87"/>
      <c r="SXD15" s="87"/>
      <c r="SXE15" s="87"/>
      <c r="SXF15" s="87"/>
      <c r="SXG15" s="87"/>
      <c r="SXH15" s="87"/>
      <c r="SXI15" s="87"/>
      <c r="SXJ15" s="87"/>
      <c r="SXK15" s="87"/>
      <c r="SXL15" s="87"/>
      <c r="SXM15" s="87"/>
      <c r="SXN15" s="87"/>
      <c r="SXO15" s="87"/>
      <c r="SXP15" s="87"/>
      <c r="SXQ15" s="87"/>
      <c r="SXR15" s="87"/>
      <c r="SXS15" s="87"/>
      <c r="SXT15" s="87"/>
      <c r="SXU15" s="87"/>
      <c r="SXV15" s="87"/>
      <c r="SXW15" s="87"/>
      <c r="SXX15" s="87"/>
      <c r="SXY15" s="87"/>
      <c r="SXZ15" s="87"/>
      <c r="SYA15" s="87"/>
      <c r="SYB15" s="87"/>
      <c r="SYC15" s="87"/>
      <c r="SYD15" s="87"/>
      <c r="SYE15" s="87"/>
      <c r="SYF15" s="87"/>
      <c r="SYG15" s="87"/>
      <c r="SYH15" s="87"/>
      <c r="SYI15" s="87"/>
      <c r="SYJ15" s="87"/>
      <c r="SYK15" s="87"/>
      <c r="SYL15" s="87"/>
      <c r="SYM15" s="87"/>
      <c r="SYN15" s="87"/>
      <c r="SYO15" s="87"/>
      <c r="SYP15" s="87"/>
      <c r="SYQ15" s="87"/>
      <c r="SYR15" s="87"/>
      <c r="SYS15" s="87"/>
      <c r="SYT15" s="87"/>
      <c r="SYU15" s="87"/>
      <c r="SYV15" s="87"/>
      <c r="SYW15" s="87"/>
      <c r="SYX15" s="87"/>
      <c r="SYY15" s="87"/>
      <c r="SYZ15" s="87"/>
      <c r="SZA15" s="87"/>
      <c r="SZB15" s="87"/>
      <c r="SZC15" s="87"/>
      <c r="SZD15" s="87"/>
      <c r="SZE15" s="87"/>
      <c r="SZF15" s="87"/>
      <c r="SZG15" s="87"/>
      <c r="SZH15" s="87"/>
      <c r="SZI15" s="87"/>
      <c r="SZJ15" s="87"/>
      <c r="SZK15" s="87"/>
      <c r="SZL15" s="87"/>
      <c r="SZM15" s="87"/>
      <c r="SZN15" s="87"/>
      <c r="SZO15" s="87"/>
      <c r="SZP15" s="87"/>
      <c r="SZQ15" s="87"/>
      <c r="SZR15" s="87"/>
      <c r="SZS15" s="87"/>
      <c r="SZT15" s="87"/>
      <c r="SZU15" s="87"/>
      <c r="SZV15" s="87"/>
      <c r="SZW15" s="87"/>
      <c r="SZX15" s="87"/>
      <c r="SZY15" s="87"/>
      <c r="SZZ15" s="87"/>
      <c r="TAA15" s="87"/>
      <c r="TAB15" s="87"/>
      <c r="TAC15" s="87"/>
      <c r="TAD15" s="87"/>
      <c r="TAE15" s="87"/>
      <c r="TAF15" s="87"/>
      <c r="TAG15" s="87"/>
      <c r="TAH15" s="87"/>
      <c r="TAI15" s="87"/>
      <c r="TAJ15" s="87"/>
      <c r="TAK15" s="87"/>
      <c r="TAL15" s="87"/>
      <c r="TAM15" s="87"/>
      <c r="TAN15" s="87"/>
      <c r="TAO15" s="87"/>
      <c r="TAP15" s="87"/>
      <c r="TAQ15" s="87"/>
      <c r="TAR15" s="87"/>
      <c r="TAS15" s="87"/>
      <c r="TAT15" s="87"/>
      <c r="TAU15" s="87"/>
      <c r="TAV15" s="87"/>
      <c r="TAW15" s="87"/>
      <c r="TAX15" s="87"/>
      <c r="TAY15" s="87"/>
      <c r="TAZ15" s="87"/>
      <c r="TBA15" s="87"/>
      <c r="TBB15" s="87"/>
      <c r="TBC15" s="87"/>
      <c r="TBD15" s="87"/>
      <c r="TBE15" s="87"/>
      <c r="TBF15" s="87"/>
      <c r="TBG15" s="87"/>
      <c r="TBH15" s="87"/>
      <c r="TBI15" s="87"/>
      <c r="TBJ15" s="87"/>
      <c r="TBK15" s="87"/>
      <c r="TBL15" s="87"/>
      <c r="TBM15" s="87"/>
      <c r="TBN15" s="87"/>
      <c r="TBO15" s="87"/>
      <c r="TBP15" s="87"/>
      <c r="TBQ15" s="87"/>
      <c r="TBR15" s="87"/>
      <c r="TBS15" s="87"/>
      <c r="TBT15" s="87"/>
      <c r="TBU15" s="87"/>
      <c r="TBV15" s="87"/>
      <c r="TBW15" s="87"/>
      <c r="TBX15" s="87"/>
      <c r="TBY15" s="87"/>
      <c r="TBZ15" s="87"/>
      <c r="TCA15" s="87"/>
      <c r="TCB15" s="87"/>
      <c r="TCC15" s="87"/>
      <c r="TCD15" s="87"/>
      <c r="TCE15" s="87"/>
      <c r="TCF15" s="87"/>
      <c r="TCG15" s="87"/>
      <c r="TCH15" s="87"/>
      <c r="TCI15" s="87"/>
      <c r="TCJ15" s="87"/>
      <c r="TCK15" s="87"/>
      <c r="TCL15" s="87"/>
      <c r="TCM15" s="87"/>
      <c r="TCN15" s="87"/>
      <c r="TCO15" s="87"/>
      <c r="TCP15" s="87"/>
      <c r="TCQ15" s="87"/>
      <c r="TCR15" s="87"/>
      <c r="TCS15" s="87"/>
      <c r="TCT15" s="87"/>
      <c r="TCU15" s="87"/>
      <c r="TCV15" s="87"/>
      <c r="TCW15" s="87"/>
      <c r="TCX15" s="87"/>
      <c r="TCY15" s="87"/>
      <c r="TCZ15" s="87"/>
      <c r="TDA15" s="87"/>
      <c r="TDB15" s="87"/>
      <c r="TDC15" s="87"/>
      <c r="TDD15" s="87"/>
      <c r="TDE15" s="87"/>
      <c r="TDF15" s="87"/>
      <c r="TDG15" s="87"/>
      <c r="TDH15" s="87"/>
      <c r="TDI15" s="87"/>
      <c r="TDJ15" s="87"/>
      <c r="TDK15" s="87"/>
      <c r="TDL15" s="87"/>
      <c r="TDM15" s="87"/>
      <c r="TDN15" s="87"/>
      <c r="TDO15" s="87"/>
      <c r="TDP15" s="87"/>
      <c r="TDQ15" s="87"/>
      <c r="TDR15" s="87"/>
      <c r="TDS15" s="87"/>
      <c r="TDT15" s="87"/>
      <c r="TDU15" s="87"/>
      <c r="TDV15" s="87"/>
      <c r="TDW15" s="87"/>
      <c r="TDX15" s="87"/>
      <c r="TDY15" s="87"/>
      <c r="TDZ15" s="87"/>
      <c r="TEA15" s="87"/>
      <c r="TEB15" s="87"/>
      <c r="TEC15" s="87"/>
      <c r="TED15" s="87"/>
      <c r="TEE15" s="87"/>
      <c r="TEF15" s="87"/>
      <c r="TEG15" s="87"/>
      <c r="TEH15" s="87"/>
      <c r="TEI15" s="87"/>
      <c r="TEJ15" s="87"/>
      <c r="TEK15" s="87"/>
      <c r="TEL15" s="87"/>
      <c r="TEM15" s="87"/>
      <c r="TEN15" s="87"/>
      <c r="TEO15" s="87"/>
      <c r="TEP15" s="87"/>
      <c r="TEQ15" s="87"/>
      <c r="TER15" s="87"/>
      <c r="TES15" s="87"/>
      <c r="TET15" s="87"/>
      <c r="TEU15" s="87"/>
      <c r="TEV15" s="87"/>
      <c r="TEW15" s="87"/>
      <c r="TEX15" s="87"/>
      <c r="TEY15" s="87"/>
      <c r="TEZ15" s="87"/>
      <c r="TFA15" s="87"/>
      <c r="TFB15" s="87"/>
      <c r="TFC15" s="87"/>
      <c r="TFD15" s="87"/>
      <c r="TFE15" s="87"/>
      <c r="TFF15" s="87"/>
      <c r="TFG15" s="87"/>
      <c r="TFH15" s="87"/>
      <c r="TFI15" s="87"/>
      <c r="TFJ15" s="87"/>
      <c r="TFK15" s="87"/>
      <c r="TFL15" s="87"/>
      <c r="TFM15" s="87"/>
      <c r="TFN15" s="87"/>
      <c r="TFO15" s="87"/>
      <c r="TFP15" s="87"/>
      <c r="TFQ15" s="87"/>
      <c r="TFR15" s="87"/>
      <c r="TFS15" s="87"/>
      <c r="TFT15" s="87"/>
      <c r="TFU15" s="87"/>
      <c r="TFV15" s="87"/>
      <c r="TFW15" s="87"/>
      <c r="TFX15" s="87"/>
      <c r="TFY15" s="87"/>
      <c r="TFZ15" s="87"/>
      <c r="TGA15" s="87"/>
      <c r="TGB15" s="87"/>
      <c r="TGC15" s="87"/>
      <c r="TGD15" s="87"/>
      <c r="TGE15" s="87"/>
      <c r="TGF15" s="87"/>
      <c r="TGG15" s="87"/>
      <c r="TGH15" s="87"/>
      <c r="TGI15" s="87"/>
      <c r="TGJ15" s="87"/>
      <c r="TGK15" s="87"/>
      <c r="TGL15" s="87"/>
      <c r="TGM15" s="87"/>
      <c r="TGN15" s="87"/>
      <c r="TGO15" s="87"/>
      <c r="TGP15" s="87"/>
      <c r="TGQ15" s="87"/>
      <c r="TGR15" s="87"/>
      <c r="TGS15" s="87"/>
      <c r="TGT15" s="87"/>
      <c r="TGU15" s="87"/>
      <c r="TGV15" s="87"/>
      <c r="TGW15" s="87"/>
      <c r="TGX15" s="87"/>
      <c r="TGY15" s="87"/>
      <c r="TGZ15" s="87"/>
      <c r="THA15" s="87"/>
      <c r="THB15" s="87"/>
      <c r="THC15" s="87"/>
      <c r="THD15" s="87"/>
      <c r="THE15" s="87"/>
      <c r="THF15" s="87"/>
      <c r="THG15" s="87"/>
      <c r="THH15" s="87"/>
      <c r="THI15" s="87"/>
      <c r="THJ15" s="87"/>
      <c r="THK15" s="87"/>
      <c r="THL15" s="87"/>
      <c r="THM15" s="87"/>
      <c r="THN15" s="87"/>
      <c r="THO15" s="87"/>
      <c r="THP15" s="87"/>
      <c r="THQ15" s="87"/>
      <c r="THR15" s="87"/>
      <c r="THS15" s="87"/>
      <c r="THT15" s="87"/>
      <c r="THU15" s="87"/>
      <c r="THV15" s="87"/>
      <c r="THW15" s="87"/>
      <c r="THX15" s="87"/>
      <c r="THY15" s="87"/>
      <c r="THZ15" s="87"/>
      <c r="TIA15" s="87"/>
      <c r="TIB15" s="87"/>
      <c r="TIC15" s="87"/>
      <c r="TID15" s="87"/>
      <c r="TIE15" s="87"/>
      <c r="TIF15" s="87"/>
      <c r="TIG15" s="87"/>
      <c r="TIH15" s="87"/>
      <c r="TII15" s="87"/>
      <c r="TIJ15" s="87"/>
      <c r="TIK15" s="87"/>
      <c r="TIL15" s="87"/>
      <c r="TIM15" s="87"/>
      <c r="TIN15" s="87"/>
      <c r="TIO15" s="87"/>
      <c r="TIP15" s="87"/>
      <c r="TIQ15" s="87"/>
      <c r="TIR15" s="87"/>
      <c r="TIS15" s="87"/>
      <c r="TIT15" s="87"/>
      <c r="TIU15" s="87"/>
      <c r="TIV15" s="87"/>
      <c r="TIW15" s="87"/>
      <c r="TIX15" s="87"/>
      <c r="TIY15" s="87"/>
      <c r="TIZ15" s="87"/>
      <c r="TJA15" s="87"/>
      <c r="TJB15" s="87"/>
      <c r="TJC15" s="87"/>
      <c r="TJD15" s="87"/>
      <c r="TJE15" s="87"/>
      <c r="TJF15" s="87"/>
      <c r="TJG15" s="87"/>
      <c r="TJH15" s="87"/>
      <c r="TJI15" s="87"/>
      <c r="TJJ15" s="87"/>
      <c r="TJK15" s="87"/>
      <c r="TJL15" s="87"/>
      <c r="TJM15" s="87"/>
      <c r="TJN15" s="87"/>
      <c r="TJO15" s="87"/>
      <c r="TJP15" s="87"/>
      <c r="TJQ15" s="87"/>
      <c r="TJR15" s="87"/>
      <c r="TJS15" s="87"/>
      <c r="TJT15" s="87"/>
      <c r="TJU15" s="87"/>
      <c r="TJV15" s="87"/>
      <c r="TJW15" s="87"/>
      <c r="TJX15" s="87"/>
      <c r="TJY15" s="87"/>
      <c r="TJZ15" s="87"/>
      <c r="TKA15" s="87"/>
      <c r="TKB15" s="87"/>
      <c r="TKC15" s="87"/>
      <c r="TKD15" s="87"/>
      <c r="TKE15" s="87"/>
      <c r="TKF15" s="87"/>
      <c r="TKG15" s="87"/>
      <c r="TKH15" s="87"/>
      <c r="TKI15" s="87"/>
      <c r="TKJ15" s="87"/>
      <c r="TKK15" s="87"/>
      <c r="TKL15" s="87"/>
      <c r="TKM15" s="87"/>
      <c r="TKN15" s="87"/>
      <c r="TKO15" s="87"/>
      <c r="TKP15" s="87"/>
      <c r="TKQ15" s="87"/>
      <c r="TKR15" s="87"/>
      <c r="TKS15" s="87"/>
      <c r="TKT15" s="87"/>
      <c r="TKU15" s="87"/>
      <c r="TKV15" s="87"/>
      <c r="TKW15" s="87"/>
      <c r="TKX15" s="87"/>
      <c r="TKY15" s="87"/>
      <c r="TKZ15" s="87"/>
      <c r="TLA15" s="87"/>
      <c r="TLB15" s="87"/>
      <c r="TLC15" s="87"/>
      <c r="TLD15" s="87"/>
      <c r="TLE15" s="87"/>
      <c r="TLF15" s="87"/>
      <c r="TLG15" s="87"/>
      <c r="TLH15" s="87"/>
      <c r="TLI15" s="87"/>
      <c r="TLJ15" s="87"/>
      <c r="TLK15" s="87"/>
      <c r="TLL15" s="87"/>
      <c r="TLM15" s="87"/>
      <c r="TLN15" s="87"/>
      <c r="TLO15" s="87"/>
      <c r="TLP15" s="87"/>
      <c r="TLQ15" s="87"/>
      <c r="TLR15" s="87"/>
      <c r="TLS15" s="87"/>
      <c r="TLT15" s="87"/>
      <c r="TLU15" s="87"/>
      <c r="TLV15" s="87"/>
      <c r="TLW15" s="87"/>
      <c r="TLX15" s="87"/>
      <c r="TLY15" s="87"/>
      <c r="TLZ15" s="87"/>
      <c r="TMA15" s="87"/>
      <c r="TMB15" s="87"/>
      <c r="TMC15" s="87"/>
      <c r="TMD15" s="87"/>
      <c r="TME15" s="87"/>
      <c r="TMF15" s="87"/>
      <c r="TMG15" s="87"/>
      <c r="TMH15" s="87"/>
      <c r="TMI15" s="87"/>
      <c r="TMJ15" s="87"/>
      <c r="TMK15" s="87"/>
      <c r="TML15" s="87"/>
      <c r="TMM15" s="87"/>
      <c r="TMN15" s="87"/>
      <c r="TMO15" s="87"/>
      <c r="TMP15" s="87"/>
      <c r="TMQ15" s="87"/>
      <c r="TMR15" s="87"/>
      <c r="TMS15" s="87"/>
      <c r="TMT15" s="87"/>
      <c r="TMU15" s="87"/>
      <c r="TMV15" s="87"/>
      <c r="TMW15" s="87"/>
      <c r="TMX15" s="87"/>
      <c r="TMY15" s="87"/>
      <c r="TMZ15" s="87"/>
      <c r="TNA15" s="87"/>
      <c r="TNB15" s="87"/>
      <c r="TNC15" s="87"/>
      <c r="TND15" s="87"/>
      <c r="TNE15" s="87"/>
      <c r="TNF15" s="87"/>
      <c r="TNG15" s="87"/>
      <c r="TNH15" s="87"/>
      <c r="TNI15" s="87"/>
      <c r="TNJ15" s="87"/>
      <c r="TNK15" s="87"/>
      <c r="TNL15" s="87"/>
      <c r="TNM15" s="87"/>
      <c r="TNN15" s="87"/>
      <c r="TNO15" s="87"/>
      <c r="TNP15" s="87"/>
      <c r="TNQ15" s="87"/>
      <c r="TNR15" s="87"/>
      <c r="TNS15" s="87"/>
      <c r="TNT15" s="87"/>
      <c r="TNU15" s="87"/>
      <c r="TNV15" s="87"/>
      <c r="TNW15" s="87"/>
      <c r="TNX15" s="87"/>
      <c r="TNY15" s="87"/>
      <c r="TNZ15" s="87"/>
      <c r="TOA15" s="87"/>
      <c r="TOB15" s="87"/>
      <c r="TOC15" s="87"/>
      <c r="TOD15" s="87"/>
      <c r="TOE15" s="87"/>
      <c r="TOF15" s="87"/>
      <c r="TOG15" s="87"/>
      <c r="TOH15" s="87"/>
      <c r="TOI15" s="87"/>
      <c r="TOJ15" s="87"/>
      <c r="TOK15" s="87"/>
      <c r="TOL15" s="87"/>
      <c r="TOM15" s="87"/>
      <c r="TON15" s="87"/>
      <c r="TOO15" s="87"/>
      <c r="TOP15" s="87"/>
      <c r="TOQ15" s="87"/>
      <c r="TOR15" s="87"/>
      <c r="TOS15" s="87"/>
      <c r="TOT15" s="87"/>
      <c r="TOU15" s="87"/>
      <c r="TOV15" s="87"/>
      <c r="TOW15" s="87"/>
      <c r="TOX15" s="87"/>
      <c r="TOY15" s="87"/>
      <c r="TOZ15" s="87"/>
      <c r="TPA15" s="87"/>
      <c r="TPB15" s="87"/>
      <c r="TPC15" s="87"/>
      <c r="TPD15" s="87"/>
      <c r="TPE15" s="87"/>
      <c r="TPF15" s="87"/>
      <c r="TPG15" s="87"/>
      <c r="TPH15" s="87"/>
      <c r="TPI15" s="87"/>
      <c r="TPJ15" s="87"/>
      <c r="TPK15" s="87"/>
      <c r="TPL15" s="87"/>
      <c r="TPM15" s="87"/>
      <c r="TPN15" s="87"/>
      <c r="TPO15" s="87"/>
      <c r="TPP15" s="87"/>
      <c r="TPQ15" s="87"/>
      <c r="TPR15" s="87"/>
      <c r="TPS15" s="87"/>
      <c r="TPT15" s="87"/>
      <c r="TPU15" s="87"/>
      <c r="TPV15" s="87"/>
      <c r="TPW15" s="87"/>
      <c r="TPX15" s="87"/>
      <c r="TPY15" s="87"/>
      <c r="TPZ15" s="87"/>
      <c r="TQA15" s="87"/>
      <c r="TQB15" s="87"/>
      <c r="TQC15" s="87"/>
      <c r="TQD15" s="87"/>
      <c r="TQE15" s="87"/>
      <c r="TQF15" s="87"/>
      <c r="TQG15" s="87"/>
      <c r="TQH15" s="87"/>
      <c r="TQI15" s="87"/>
      <c r="TQJ15" s="87"/>
      <c r="TQK15" s="87"/>
      <c r="TQL15" s="87"/>
      <c r="TQM15" s="87"/>
      <c r="TQN15" s="87"/>
      <c r="TQO15" s="87"/>
      <c r="TQP15" s="87"/>
      <c r="TQQ15" s="87"/>
      <c r="TQR15" s="87"/>
      <c r="TQS15" s="87"/>
      <c r="TQT15" s="87"/>
      <c r="TQU15" s="87"/>
      <c r="TQV15" s="87"/>
      <c r="TQW15" s="87"/>
      <c r="TQX15" s="87"/>
      <c r="TQY15" s="87"/>
      <c r="TQZ15" s="87"/>
      <c r="TRA15" s="87"/>
      <c r="TRB15" s="87"/>
      <c r="TRC15" s="87"/>
      <c r="TRD15" s="87"/>
      <c r="TRE15" s="87"/>
      <c r="TRF15" s="87"/>
      <c r="TRG15" s="87"/>
      <c r="TRH15" s="87"/>
      <c r="TRI15" s="87"/>
      <c r="TRJ15" s="87"/>
      <c r="TRK15" s="87"/>
      <c r="TRL15" s="87"/>
      <c r="TRM15" s="87"/>
      <c r="TRN15" s="87"/>
      <c r="TRO15" s="87"/>
      <c r="TRP15" s="87"/>
      <c r="TRQ15" s="87"/>
      <c r="TRR15" s="87"/>
      <c r="TRS15" s="87"/>
      <c r="TRT15" s="87"/>
      <c r="TRU15" s="87"/>
      <c r="TRV15" s="87"/>
      <c r="TRW15" s="87"/>
      <c r="TRX15" s="87"/>
      <c r="TRY15" s="87"/>
      <c r="TRZ15" s="87"/>
      <c r="TSA15" s="87"/>
      <c r="TSB15" s="87"/>
      <c r="TSC15" s="87"/>
      <c r="TSD15" s="87"/>
      <c r="TSE15" s="87"/>
      <c r="TSF15" s="87"/>
      <c r="TSG15" s="87"/>
      <c r="TSH15" s="87"/>
      <c r="TSI15" s="87"/>
      <c r="TSJ15" s="87"/>
      <c r="TSK15" s="87"/>
      <c r="TSL15" s="87"/>
      <c r="TSM15" s="87"/>
      <c r="TSN15" s="87"/>
      <c r="TSO15" s="87"/>
      <c r="TSP15" s="87"/>
      <c r="TSQ15" s="87"/>
      <c r="TSR15" s="87"/>
      <c r="TSS15" s="87"/>
      <c r="TST15" s="87"/>
      <c r="TSU15" s="87"/>
      <c r="TSV15" s="87"/>
      <c r="TSW15" s="87"/>
      <c r="TSX15" s="87"/>
      <c r="TSY15" s="87"/>
      <c r="TSZ15" s="87"/>
      <c r="TTA15" s="87"/>
      <c r="TTB15" s="87"/>
      <c r="TTC15" s="87"/>
      <c r="TTD15" s="87"/>
      <c r="TTE15" s="87"/>
      <c r="TTF15" s="87"/>
      <c r="TTG15" s="87"/>
      <c r="TTH15" s="87"/>
      <c r="TTI15" s="87"/>
      <c r="TTJ15" s="87"/>
      <c r="TTK15" s="87"/>
      <c r="TTL15" s="87"/>
      <c r="TTM15" s="87"/>
      <c r="TTN15" s="87"/>
      <c r="TTO15" s="87"/>
      <c r="TTP15" s="87"/>
      <c r="TTQ15" s="87"/>
      <c r="TTR15" s="87"/>
      <c r="TTS15" s="87"/>
      <c r="TTT15" s="87"/>
      <c r="TTU15" s="87"/>
      <c r="TTV15" s="87"/>
      <c r="TTW15" s="87"/>
      <c r="TTX15" s="87"/>
      <c r="TTY15" s="87"/>
      <c r="TTZ15" s="87"/>
      <c r="TUA15" s="87"/>
      <c r="TUB15" s="87"/>
      <c r="TUC15" s="87"/>
      <c r="TUD15" s="87"/>
      <c r="TUE15" s="87"/>
      <c r="TUF15" s="87"/>
      <c r="TUG15" s="87"/>
      <c r="TUH15" s="87"/>
      <c r="TUI15" s="87"/>
      <c r="TUJ15" s="87"/>
      <c r="TUK15" s="87"/>
      <c r="TUL15" s="87"/>
      <c r="TUM15" s="87"/>
      <c r="TUN15" s="87"/>
      <c r="TUO15" s="87"/>
      <c r="TUP15" s="87"/>
      <c r="TUQ15" s="87"/>
      <c r="TUR15" s="87"/>
      <c r="TUS15" s="87"/>
      <c r="TUT15" s="87"/>
      <c r="TUU15" s="87"/>
      <c r="TUV15" s="87"/>
      <c r="TUW15" s="87"/>
      <c r="TUX15" s="87"/>
      <c r="TUY15" s="87"/>
      <c r="TUZ15" s="87"/>
      <c r="TVA15" s="87"/>
      <c r="TVB15" s="87"/>
      <c r="TVC15" s="87"/>
      <c r="TVD15" s="87"/>
      <c r="TVE15" s="87"/>
      <c r="TVF15" s="87"/>
      <c r="TVG15" s="87"/>
      <c r="TVH15" s="87"/>
      <c r="TVI15" s="87"/>
      <c r="TVJ15" s="87"/>
      <c r="TVK15" s="87"/>
      <c r="TVL15" s="87"/>
      <c r="TVM15" s="87"/>
      <c r="TVN15" s="87"/>
      <c r="TVO15" s="87"/>
      <c r="TVP15" s="87"/>
      <c r="TVQ15" s="87"/>
      <c r="TVR15" s="87"/>
      <c r="TVS15" s="87"/>
      <c r="TVT15" s="87"/>
      <c r="TVU15" s="87"/>
      <c r="TVV15" s="87"/>
      <c r="TVW15" s="87"/>
      <c r="TVX15" s="87"/>
      <c r="TVY15" s="87"/>
      <c r="TVZ15" s="87"/>
      <c r="TWA15" s="87"/>
      <c r="TWB15" s="87"/>
      <c r="TWC15" s="87"/>
      <c r="TWD15" s="87"/>
      <c r="TWE15" s="87"/>
      <c r="TWF15" s="87"/>
      <c r="TWG15" s="87"/>
      <c r="TWH15" s="87"/>
      <c r="TWI15" s="87"/>
      <c r="TWJ15" s="87"/>
      <c r="TWK15" s="87"/>
      <c r="TWL15" s="87"/>
      <c r="TWM15" s="87"/>
      <c r="TWN15" s="87"/>
      <c r="TWO15" s="87"/>
      <c r="TWP15" s="87"/>
      <c r="TWQ15" s="87"/>
      <c r="TWR15" s="87"/>
      <c r="TWS15" s="87"/>
      <c r="TWT15" s="87"/>
      <c r="TWU15" s="87"/>
      <c r="TWV15" s="87"/>
      <c r="TWW15" s="87"/>
      <c r="TWX15" s="87"/>
      <c r="TWY15" s="87"/>
      <c r="TWZ15" s="87"/>
      <c r="TXA15" s="87"/>
      <c r="TXB15" s="87"/>
      <c r="TXC15" s="87"/>
      <c r="TXD15" s="87"/>
      <c r="TXE15" s="87"/>
      <c r="TXF15" s="87"/>
      <c r="TXG15" s="87"/>
      <c r="TXH15" s="87"/>
      <c r="TXI15" s="87"/>
      <c r="TXJ15" s="87"/>
      <c r="TXK15" s="87"/>
      <c r="TXL15" s="87"/>
      <c r="TXM15" s="87"/>
      <c r="TXN15" s="87"/>
      <c r="TXO15" s="87"/>
      <c r="TXP15" s="87"/>
      <c r="TXQ15" s="87"/>
      <c r="TXR15" s="87"/>
      <c r="TXS15" s="87"/>
      <c r="TXT15" s="87"/>
      <c r="TXU15" s="87"/>
      <c r="TXV15" s="87"/>
      <c r="TXW15" s="87"/>
      <c r="TXX15" s="87"/>
      <c r="TXY15" s="87"/>
      <c r="TXZ15" s="87"/>
      <c r="TYA15" s="87"/>
      <c r="TYB15" s="87"/>
      <c r="TYC15" s="87"/>
      <c r="TYD15" s="87"/>
      <c r="TYE15" s="87"/>
      <c r="TYF15" s="87"/>
      <c r="TYG15" s="87"/>
      <c r="TYH15" s="87"/>
      <c r="TYI15" s="87"/>
      <c r="TYJ15" s="87"/>
      <c r="TYK15" s="87"/>
      <c r="TYL15" s="87"/>
      <c r="TYM15" s="87"/>
      <c r="TYN15" s="87"/>
      <c r="TYO15" s="87"/>
      <c r="TYP15" s="87"/>
      <c r="TYQ15" s="87"/>
      <c r="TYR15" s="87"/>
      <c r="TYS15" s="87"/>
      <c r="TYT15" s="87"/>
      <c r="TYU15" s="87"/>
      <c r="TYV15" s="87"/>
      <c r="TYW15" s="87"/>
      <c r="TYX15" s="87"/>
      <c r="TYY15" s="87"/>
      <c r="TYZ15" s="87"/>
      <c r="TZA15" s="87"/>
      <c r="TZB15" s="87"/>
      <c r="TZC15" s="87"/>
      <c r="TZD15" s="87"/>
      <c r="TZE15" s="87"/>
      <c r="TZF15" s="87"/>
      <c r="TZG15" s="87"/>
      <c r="TZH15" s="87"/>
      <c r="TZI15" s="87"/>
      <c r="TZJ15" s="87"/>
      <c r="TZK15" s="87"/>
      <c r="TZL15" s="87"/>
      <c r="TZM15" s="87"/>
      <c r="TZN15" s="87"/>
      <c r="TZO15" s="87"/>
      <c r="TZP15" s="87"/>
      <c r="TZQ15" s="87"/>
      <c r="TZR15" s="87"/>
      <c r="TZS15" s="87"/>
      <c r="TZT15" s="87"/>
      <c r="TZU15" s="87"/>
      <c r="TZV15" s="87"/>
      <c r="TZW15" s="87"/>
      <c r="TZX15" s="87"/>
      <c r="TZY15" s="87"/>
      <c r="TZZ15" s="87"/>
      <c r="UAA15" s="87"/>
      <c r="UAB15" s="87"/>
      <c r="UAC15" s="87"/>
      <c r="UAD15" s="87"/>
      <c r="UAE15" s="87"/>
      <c r="UAF15" s="87"/>
      <c r="UAG15" s="87"/>
      <c r="UAH15" s="87"/>
      <c r="UAI15" s="87"/>
      <c r="UAJ15" s="87"/>
      <c r="UAK15" s="87"/>
      <c r="UAL15" s="87"/>
      <c r="UAM15" s="87"/>
      <c r="UAN15" s="87"/>
      <c r="UAO15" s="87"/>
      <c r="UAP15" s="87"/>
      <c r="UAQ15" s="87"/>
      <c r="UAR15" s="87"/>
      <c r="UAS15" s="87"/>
      <c r="UAT15" s="87"/>
      <c r="UAU15" s="87"/>
      <c r="UAV15" s="87"/>
      <c r="UAW15" s="87"/>
      <c r="UAX15" s="87"/>
      <c r="UAY15" s="87"/>
      <c r="UAZ15" s="87"/>
      <c r="UBA15" s="87"/>
      <c r="UBB15" s="87"/>
      <c r="UBC15" s="87"/>
      <c r="UBD15" s="87"/>
      <c r="UBE15" s="87"/>
      <c r="UBF15" s="87"/>
      <c r="UBG15" s="87"/>
      <c r="UBH15" s="87"/>
      <c r="UBI15" s="87"/>
      <c r="UBJ15" s="87"/>
      <c r="UBK15" s="87"/>
      <c r="UBL15" s="87"/>
      <c r="UBM15" s="87"/>
      <c r="UBN15" s="87"/>
      <c r="UBO15" s="87"/>
      <c r="UBP15" s="87"/>
      <c r="UBQ15" s="87"/>
      <c r="UBR15" s="87"/>
      <c r="UBS15" s="87"/>
      <c r="UBT15" s="87"/>
      <c r="UBU15" s="87"/>
      <c r="UBV15" s="87"/>
      <c r="UBW15" s="87"/>
      <c r="UBX15" s="87"/>
      <c r="UBY15" s="87"/>
      <c r="UBZ15" s="87"/>
      <c r="UCA15" s="87"/>
      <c r="UCB15" s="87"/>
      <c r="UCC15" s="87"/>
      <c r="UCD15" s="87"/>
      <c r="UCE15" s="87"/>
      <c r="UCF15" s="87"/>
      <c r="UCG15" s="87"/>
      <c r="UCH15" s="87"/>
      <c r="UCI15" s="87"/>
      <c r="UCJ15" s="87"/>
      <c r="UCK15" s="87"/>
      <c r="UCL15" s="87"/>
      <c r="UCM15" s="87"/>
      <c r="UCN15" s="87"/>
      <c r="UCO15" s="87"/>
      <c r="UCP15" s="87"/>
      <c r="UCQ15" s="87"/>
      <c r="UCR15" s="87"/>
      <c r="UCS15" s="87"/>
      <c r="UCT15" s="87"/>
      <c r="UCU15" s="87"/>
      <c r="UCV15" s="87"/>
      <c r="UCW15" s="87"/>
      <c r="UCX15" s="87"/>
      <c r="UCY15" s="87"/>
      <c r="UCZ15" s="87"/>
      <c r="UDA15" s="87"/>
      <c r="UDB15" s="87"/>
      <c r="UDC15" s="87"/>
      <c r="UDD15" s="87"/>
      <c r="UDE15" s="87"/>
      <c r="UDF15" s="87"/>
      <c r="UDG15" s="87"/>
      <c r="UDH15" s="87"/>
      <c r="UDI15" s="87"/>
      <c r="UDJ15" s="87"/>
      <c r="UDK15" s="87"/>
      <c r="UDL15" s="87"/>
      <c r="UDM15" s="87"/>
      <c r="UDN15" s="87"/>
      <c r="UDO15" s="87"/>
      <c r="UDP15" s="87"/>
      <c r="UDQ15" s="87"/>
      <c r="UDR15" s="87"/>
      <c r="UDS15" s="87"/>
      <c r="UDT15" s="87"/>
      <c r="UDU15" s="87"/>
      <c r="UDV15" s="87"/>
      <c r="UDW15" s="87"/>
      <c r="UDX15" s="87"/>
      <c r="UDY15" s="87"/>
      <c r="UDZ15" s="87"/>
      <c r="UEA15" s="87"/>
      <c r="UEB15" s="87"/>
      <c r="UEC15" s="87"/>
      <c r="UED15" s="87"/>
      <c r="UEE15" s="87"/>
      <c r="UEF15" s="87"/>
      <c r="UEG15" s="87"/>
      <c r="UEH15" s="87"/>
      <c r="UEI15" s="87"/>
      <c r="UEJ15" s="87"/>
      <c r="UEK15" s="87"/>
      <c r="UEL15" s="87"/>
      <c r="UEM15" s="87"/>
      <c r="UEN15" s="87"/>
      <c r="UEO15" s="87"/>
      <c r="UEP15" s="87"/>
      <c r="UEQ15" s="87"/>
      <c r="UER15" s="87"/>
      <c r="UES15" s="87"/>
      <c r="UET15" s="87"/>
      <c r="UEU15" s="87"/>
      <c r="UEV15" s="87"/>
      <c r="UEW15" s="87"/>
      <c r="UEX15" s="87"/>
      <c r="UEY15" s="87"/>
      <c r="UEZ15" s="87"/>
      <c r="UFA15" s="87"/>
      <c r="UFB15" s="87"/>
      <c r="UFC15" s="87"/>
      <c r="UFD15" s="87"/>
      <c r="UFE15" s="87"/>
      <c r="UFF15" s="87"/>
      <c r="UFG15" s="87"/>
      <c r="UFH15" s="87"/>
      <c r="UFI15" s="87"/>
      <c r="UFJ15" s="87"/>
      <c r="UFK15" s="87"/>
      <c r="UFL15" s="87"/>
      <c r="UFM15" s="87"/>
      <c r="UFN15" s="87"/>
      <c r="UFO15" s="87"/>
      <c r="UFP15" s="87"/>
      <c r="UFQ15" s="87"/>
      <c r="UFR15" s="87"/>
      <c r="UFS15" s="87"/>
      <c r="UFT15" s="87"/>
      <c r="UFU15" s="87"/>
      <c r="UFV15" s="87"/>
      <c r="UFW15" s="87"/>
      <c r="UFX15" s="87"/>
      <c r="UFY15" s="87"/>
      <c r="UFZ15" s="87"/>
      <c r="UGA15" s="87"/>
      <c r="UGB15" s="87"/>
      <c r="UGC15" s="87"/>
      <c r="UGD15" s="87"/>
      <c r="UGE15" s="87"/>
      <c r="UGF15" s="87"/>
      <c r="UGG15" s="87"/>
      <c r="UGH15" s="87"/>
      <c r="UGI15" s="87"/>
      <c r="UGJ15" s="87"/>
      <c r="UGK15" s="87"/>
      <c r="UGL15" s="87"/>
      <c r="UGM15" s="87"/>
      <c r="UGN15" s="87"/>
      <c r="UGO15" s="87"/>
      <c r="UGP15" s="87"/>
      <c r="UGQ15" s="87"/>
      <c r="UGR15" s="87"/>
      <c r="UGS15" s="87"/>
      <c r="UGT15" s="87"/>
      <c r="UGU15" s="87"/>
      <c r="UGV15" s="87"/>
      <c r="UGW15" s="87"/>
      <c r="UGX15" s="87"/>
      <c r="UGY15" s="87"/>
      <c r="UGZ15" s="87"/>
      <c r="UHA15" s="87"/>
      <c r="UHB15" s="87"/>
      <c r="UHC15" s="87"/>
      <c r="UHD15" s="87"/>
      <c r="UHE15" s="87"/>
      <c r="UHF15" s="87"/>
      <c r="UHG15" s="87"/>
      <c r="UHH15" s="87"/>
      <c r="UHI15" s="87"/>
      <c r="UHJ15" s="87"/>
      <c r="UHK15" s="87"/>
      <c r="UHL15" s="87"/>
      <c r="UHM15" s="87"/>
      <c r="UHN15" s="87"/>
      <c r="UHO15" s="87"/>
      <c r="UHP15" s="87"/>
      <c r="UHQ15" s="87"/>
      <c r="UHR15" s="87"/>
      <c r="UHS15" s="87"/>
      <c r="UHT15" s="87"/>
      <c r="UHU15" s="87"/>
      <c r="UHV15" s="87"/>
      <c r="UHW15" s="87"/>
      <c r="UHX15" s="87"/>
      <c r="UHY15" s="87"/>
      <c r="UHZ15" s="87"/>
      <c r="UIA15" s="87"/>
      <c r="UIB15" s="87"/>
      <c r="UIC15" s="87"/>
      <c r="UID15" s="87"/>
      <c r="UIE15" s="87"/>
      <c r="UIF15" s="87"/>
      <c r="UIG15" s="87"/>
      <c r="UIH15" s="87"/>
      <c r="UII15" s="87"/>
      <c r="UIJ15" s="87"/>
      <c r="UIK15" s="87"/>
      <c r="UIL15" s="87"/>
      <c r="UIM15" s="87"/>
      <c r="UIN15" s="87"/>
      <c r="UIO15" s="87"/>
      <c r="UIP15" s="87"/>
      <c r="UIQ15" s="87"/>
      <c r="UIR15" s="87"/>
      <c r="UIS15" s="87"/>
      <c r="UIT15" s="87"/>
      <c r="UIU15" s="87"/>
      <c r="UIV15" s="87"/>
      <c r="UIW15" s="87"/>
      <c r="UIX15" s="87"/>
      <c r="UIY15" s="87"/>
      <c r="UIZ15" s="87"/>
      <c r="UJA15" s="87"/>
      <c r="UJB15" s="87"/>
      <c r="UJC15" s="87"/>
      <c r="UJD15" s="87"/>
      <c r="UJE15" s="87"/>
      <c r="UJF15" s="87"/>
      <c r="UJG15" s="87"/>
      <c r="UJH15" s="87"/>
      <c r="UJI15" s="87"/>
      <c r="UJJ15" s="87"/>
      <c r="UJK15" s="87"/>
      <c r="UJL15" s="87"/>
      <c r="UJM15" s="87"/>
      <c r="UJN15" s="87"/>
      <c r="UJO15" s="87"/>
      <c r="UJP15" s="87"/>
      <c r="UJQ15" s="87"/>
      <c r="UJR15" s="87"/>
      <c r="UJS15" s="87"/>
      <c r="UJT15" s="87"/>
      <c r="UJU15" s="87"/>
      <c r="UJV15" s="87"/>
      <c r="UJW15" s="87"/>
      <c r="UJX15" s="87"/>
      <c r="UJY15" s="87"/>
      <c r="UJZ15" s="87"/>
      <c r="UKA15" s="87"/>
      <c r="UKB15" s="87"/>
      <c r="UKC15" s="87"/>
      <c r="UKD15" s="87"/>
      <c r="UKE15" s="87"/>
      <c r="UKF15" s="87"/>
      <c r="UKG15" s="87"/>
      <c r="UKH15" s="87"/>
      <c r="UKI15" s="87"/>
      <c r="UKJ15" s="87"/>
      <c r="UKK15" s="87"/>
      <c r="UKL15" s="87"/>
      <c r="UKM15" s="87"/>
      <c r="UKN15" s="87"/>
      <c r="UKO15" s="87"/>
      <c r="UKP15" s="87"/>
      <c r="UKQ15" s="87"/>
      <c r="UKR15" s="87"/>
      <c r="UKS15" s="87"/>
      <c r="UKT15" s="87"/>
      <c r="UKU15" s="87"/>
      <c r="UKV15" s="87"/>
      <c r="UKW15" s="87"/>
      <c r="UKX15" s="87"/>
      <c r="UKY15" s="87"/>
      <c r="UKZ15" s="87"/>
      <c r="ULA15" s="87"/>
      <c r="ULB15" s="87"/>
      <c r="ULC15" s="87"/>
      <c r="ULD15" s="87"/>
      <c r="ULE15" s="87"/>
      <c r="ULF15" s="87"/>
      <c r="ULG15" s="87"/>
      <c r="ULH15" s="87"/>
      <c r="ULI15" s="87"/>
      <c r="ULJ15" s="87"/>
      <c r="ULK15" s="87"/>
      <c r="ULL15" s="87"/>
      <c r="ULM15" s="87"/>
      <c r="ULN15" s="87"/>
      <c r="ULO15" s="87"/>
      <c r="ULP15" s="87"/>
      <c r="ULQ15" s="87"/>
      <c r="ULR15" s="87"/>
      <c r="ULS15" s="87"/>
      <c r="ULT15" s="87"/>
      <c r="ULU15" s="87"/>
      <c r="ULV15" s="87"/>
      <c r="ULW15" s="87"/>
      <c r="ULX15" s="87"/>
      <c r="ULY15" s="87"/>
      <c r="ULZ15" s="87"/>
      <c r="UMA15" s="87"/>
      <c r="UMB15" s="87"/>
      <c r="UMC15" s="87"/>
      <c r="UMD15" s="87"/>
      <c r="UME15" s="87"/>
      <c r="UMF15" s="87"/>
      <c r="UMG15" s="87"/>
      <c r="UMH15" s="87"/>
      <c r="UMI15" s="87"/>
      <c r="UMJ15" s="87"/>
      <c r="UMK15" s="87"/>
      <c r="UML15" s="87"/>
      <c r="UMM15" s="87"/>
      <c r="UMN15" s="87"/>
      <c r="UMO15" s="87"/>
      <c r="UMP15" s="87"/>
      <c r="UMQ15" s="87"/>
      <c r="UMR15" s="87"/>
      <c r="UMS15" s="87"/>
      <c r="UMT15" s="87"/>
      <c r="UMU15" s="87"/>
      <c r="UMV15" s="87"/>
      <c r="UMW15" s="87"/>
      <c r="UMX15" s="87"/>
      <c r="UMY15" s="87"/>
      <c r="UMZ15" s="87"/>
      <c r="UNA15" s="87"/>
      <c r="UNB15" s="87"/>
      <c r="UNC15" s="87"/>
      <c r="UND15" s="87"/>
      <c r="UNE15" s="87"/>
      <c r="UNF15" s="87"/>
      <c r="UNG15" s="87"/>
      <c r="UNH15" s="87"/>
      <c r="UNI15" s="87"/>
      <c r="UNJ15" s="87"/>
      <c r="UNK15" s="87"/>
      <c r="UNL15" s="87"/>
      <c r="UNM15" s="87"/>
      <c r="UNN15" s="87"/>
      <c r="UNO15" s="87"/>
      <c r="UNP15" s="87"/>
      <c r="UNQ15" s="87"/>
      <c r="UNR15" s="87"/>
      <c r="UNS15" s="87"/>
      <c r="UNT15" s="87"/>
      <c r="UNU15" s="87"/>
      <c r="UNV15" s="87"/>
      <c r="UNW15" s="87"/>
      <c r="UNX15" s="87"/>
      <c r="UNY15" s="87"/>
      <c r="UNZ15" s="87"/>
      <c r="UOA15" s="87"/>
      <c r="UOB15" s="87"/>
      <c r="UOC15" s="87"/>
      <c r="UOD15" s="87"/>
      <c r="UOE15" s="87"/>
      <c r="UOF15" s="87"/>
      <c r="UOG15" s="87"/>
      <c r="UOH15" s="87"/>
      <c r="UOI15" s="87"/>
      <c r="UOJ15" s="87"/>
      <c r="UOK15" s="87"/>
      <c r="UOL15" s="87"/>
      <c r="UOM15" s="87"/>
      <c r="UON15" s="87"/>
      <c r="UOO15" s="87"/>
      <c r="UOP15" s="87"/>
      <c r="UOQ15" s="87"/>
      <c r="UOR15" s="87"/>
      <c r="UOS15" s="87"/>
      <c r="UOT15" s="87"/>
      <c r="UOU15" s="87"/>
      <c r="UOV15" s="87"/>
      <c r="UOW15" s="87"/>
      <c r="UOX15" s="87"/>
      <c r="UOY15" s="87"/>
      <c r="UOZ15" s="87"/>
      <c r="UPA15" s="87"/>
      <c r="UPB15" s="87"/>
      <c r="UPC15" s="87"/>
      <c r="UPD15" s="87"/>
      <c r="UPE15" s="87"/>
      <c r="UPF15" s="87"/>
      <c r="UPG15" s="87"/>
      <c r="UPH15" s="87"/>
      <c r="UPI15" s="87"/>
      <c r="UPJ15" s="87"/>
      <c r="UPK15" s="87"/>
      <c r="UPL15" s="87"/>
      <c r="UPM15" s="87"/>
      <c r="UPN15" s="87"/>
      <c r="UPO15" s="87"/>
      <c r="UPP15" s="87"/>
      <c r="UPQ15" s="87"/>
      <c r="UPR15" s="87"/>
      <c r="UPS15" s="87"/>
      <c r="UPT15" s="87"/>
      <c r="UPU15" s="87"/>
      <c r="UPV15" s="87"/>
      <c r="UPW15" s="87"/>
      <c r="UPX15" s="87"/>
      <c r="UPY15" s="87"/>
      <c r="UPZ15" s="87"/>
      <c r="UQA15" s="87"/>
      <c r="UQB15" s="87"/>
      <c r="UQC15" s="87"/>
      <c r="UQD15" s="87"/>
      <c r="UQE15" s="87"/>
      <c r="UQF15" s="87"/>
      <c r="UQG15" s="87"/>
      <c r="UQH15" s="87"/>
      <c r="UQI15" s="87"/>
      <c r="UQJ15" s="87"/>
      <c r="UQK15" s="87"/>
      <c r="UQL15" s="87"/>
      <c r="UQM15" s="87"/>
      <c r="UQN15" s="87"/>
      <c r="UQO15" s="87"/>
      <c r="UQP15" s="87"/>
      <c r="UQQ15" s="87"/>
      <c r="UQR15" s="87"/>
      <c r="UQS15" s="87"/>
      <c r="UQT15" s="87"/>
      <c r="UQU15" s="87"/>
      <c r="UQV15" s="87"/>
      <c r="UQW15" s="87"/>
      <c r="UQX15" s="87"/>
      <c r="UQY15" s="87"/>
      <c r="UQZ15" s="87"/>
      <c r="URA15" s="87"/>
      <c r="URB15" s="87"/>
      <c r="URC15" s="87"/>
      <c r="URD15" s="87"/>
      <c r="URE15" s="87"/>
      <c r="URF15" s="87"/>
      <c r="URG15" s="87"/>
      <c r="URH15" s="87"/>
      <c r="URI15" s="87"/>
      <c r="URJ15" s="87"/>
      <c r="URK15" s="87"/>
      <c r="URL15" s="87"/>
      <c r="URM15" s="87"/>
      <c r="URN15" s="87"/>
      <c r="URO15" s="87"/>
      <c r="URP15" s="87"/>
      <c r="URQ15" s="87"/>
      <c r="URR15" s="87"/>
      <c r="URS15" s="87"/>
      <c r="URT15" s="87"/>
      <c r="URU15" s="87"/>
      <c r="URV15" s="87"/>
      <c r="URW15" s="87"/>
      <c r="URX15" s="87"/>
      <c r="URY15" s="87"/>
      <c r="URZ15" s="87"/>
      <c r="USA15" s="87"/>
      <c r="USB15" s="87"/>
      <c r="USC15" s="87"/>
      <c r="USD15" s="87"/>
      <c r="USE15" s="87"/>
      <c r="USF15" s="87"/>
      <c r="USG15" s="87"/>
      <c r="USH15" s="87"/>
      <c r="USI15" s="87"/>
      <c r="USJ15" s="87"/>
      <c r="USK15" s="87"/>
      <c r="USL15" s="87"/>
      <c r="USM15" s="87"/>
      <c r="USN15" s="87"/>
      <c r="USO15" s="87"/>
      <c r="USP15" s="87"/>
      <c r="USQ15" s="87"/>
      <c r="USR15" s="87"/>
      <c r="USS15" s="87"/>
      <c r="UST15" s="87"/>
      <c r="USU15" s="87"/>
      <c r="USV15" s="87"/>
      <c r="USW15" s="87"/>
      <c r="USX15" s="87"/>
      <c r="USY15" s="87"/>
      <c r="USZ15" s="87"/>
      <c r="UTA15" s="87"/>
      <c r="UTB15" s="87"/>
      <c r="UTC15" s="87"/>
      <c r="UTD15" s="87"/>
      <c r="UTE15" s="87"/>
      <c r="UTF15" s="87"/>
      <c r="UTG15" s="87"/>
      <c r="UTH15" s="87"/>
      <c r="UTI15" s="87"/>
      <c r="UTJ15" s="87"/>
      <c r="UTK15" s="87"/>
      <c r="UTL15" s="87"/>
      <c r="UTM15" s="87"/>
      <c r="UTN15" s="87"/>
      <c r="UTO15" s="87"/>
      <c r="UTP15" s="87"/>
      <c r="UTQ15" s="87"/>
      <c r="UTR15" s="87"/>
      <c r="UTS15" s="87"/>
      <c r="UTT15" s="87"/>
      <c r="UTU15" s="87"/>
      <c r="UTV15" s="87"/>
      <c r="UTW15" s="87"/>
      <c r="UTX15" s="87"/>
      <c r="UTY15" s="87"/>
      <c r="UTZ15" s="87"/>
      <c r="UUA15" s="87"/>
      <c r="UUB15" s="87"/>
      <c r="UUC15" s="87"/>
      <c r="UUD15" s="87"/>
      <c r="UUE15" s="87"/>
      <c r="UUF15" s="87"/>
      <c r="UUG15" s="87"/>
      <c r="UUH15" s="87"/>
      <c r="UUI15" s="87"/>
      <c r="UUJ15" s="87"/>
      <c r="UUK15" s="87"/>
      <c r="UUL15" s="87"/>
      <c r="UUM15" s="87"/>
      <c r="UUN15" s="87"/>
      <c r="UUO15" s="87"/>
      <c r="UUP15" s="87"/>
      <c r="UUQ15" s="87"/>
      <c r="UUR15" s="87"/>
      <c r="UUS15" s="87"/>
      <c r="UUT15" s="87"/>
      <c r="UUU15" s="87"/>
      <c r="UUV15" s="87"/>
      <c r="UUW15" s="87"/>
      <c r="UUX15" s="87"/>
      <c r="UUY15" s="87"/>
      <c r="UUZ15" s="87"/>
      <c r="UVA15" s="87"/>
      <c r="UVB15" s="87"/>
      <c r="UVC15" s="87"/>
      <c r="UVD15" s="87"/>
      <c r="UVE15" s="87"/>
      <c r="UVF15" s="87"/>
      <c r="UVG15" s="87"/>
      <c r="UVH15" s="87"/>
      <c r="UVI15" s="87"/>
      <c r="UVJ15" s="87"/>
      <c r="UVK15" s="87"/>
      <c r="UVL15" s="87"/>
      <c r="UVM15" s="87"/>
      <c r="UVN15" s="87"/>
      <c r="UVO15" s="87"/>
      <c r="UVP15" s="87"/>
      <c r="UVQ15" s="87"/>
      <c r="UVR15" s="87"/>
      <c r="UVS15" s="87"/>
      <c r="UVT15" s="87"/>
      <c r="UVU15" s="87"/>
      <c r="UVV15" s="87"/>
      <c r="UVW15" s="87"/>
      <c r="UVX15" s="87"/>
      <c r="UVY15" s="87"/>
      <c r="UVZ15" s="87"/>
      <c r="UWA15" s="87"/>
      <c r="UWB15" s="87"/>
      <c r="UWC15" s="87"/>
      <c r="UWD15" s="87"/>
      <c r="UWE15" s="87"/>
      <c r="UWF15" s="87"/>
      <c r="UWG15" s="87"/>
      <c r="UWH15" s="87"/>
      <c r="UWI15" s="87"/>
      <c r="UWJ15" s="87"/>
      <c r="UWK15" s="87"/>
      <c r="UWL15" s="87"/>
      <c r="UWM15" s="87"/>
      <c r="UWN15" s="87"/>
      <c r="UWO15" s="87"/>
      <c r="UWP15" s="87"/>
      <c r="UWQ15" s="87"/>
      <c r="UWR15" s="87"/>
      <c r="UWS15" s="87"/>
      <c r="UWT15" s="87"/>
      <c r="UWU15" s="87"/>
      <c r="UWV15" s="87"/>
      <c r="UWW15" s="87"/>
      <c r="UWX15" s="87"/>
      <c r="UWY15" s="87"/>
      <c r="UWZ15" s="87"/>
      <c r="UXA15" s="87"/>
      <c r="UXB15" s="87"/>
      <c r="UXC15" s="87"/>
      <c r="UXD15" s="87"/>
      <c r="UXE15" s="87"/>
      <c r="UXF15" s="87"/>
      <c r="UXG15" s="87"/>
      <c r="UXH15" s="87"/>
      <c r="UXI15" s="87"/>
      <c r="UXJ15" s="87"/>
      <c r="UXK15" s="87"/>
      <c r="UXL15" s="87"/>
      <c r="UXM15" s="87"/>
      <c r="UXN15" s="87"/>
      <c r="UXO15" s="87"/>
      <c r="UXP15" s="87"/>
      <c r="UXQ15" s="87"/>
      <c r="UXR15" s="87"/>
      <c r="UXS15" s="87"/>
      <c r="UXT15" s="87"/>
      <c r="UXU15" s="87"/>
      <c r="UXV15" s="87"/>
      <c r="UXW15" s="87"/>
      <c r="UXX15" s="87"/>
      <c r="UXY15" s="87"/>
      <c r="UXZ15" s="87"/>
      <c r="UYA15" s="87"/>
      <c r="UYB15" s="87"/>
      <c r="UYC15" s="87"/>
      <c r="UYD15" s="87"/>
      <c r="UYE15" s="87"/>
      <c r="UYF15" s="87"/>
      <c r="UYG15" s="87"/>
      <c r="UYH15" s="87"/>
      <c r="UYI15" s="87"/>
      <c r="UYJ15" s="87"/>
      <c r="UYK15" s="87"/>
      <c r="UYL15" s="87"/>
      <c r="UYM15" s="87"/>
      <c r="UYN15" s="87"/>
      <c r="UYO15" s="87"/>
      <c r="UYP15" s="87"/>
      <c r="UYQ15" s="87"/>
      <c r="UYR15" s="87"/>
      <c r="UYS15" s="87"/>
      <c r="UYT15" s="87"/>
      <c r="UYU15" s="87"/>
      <c r="UYV15" s="87"/>
      <c r="UYW15" s="87"/>
      <c r="UYX15" s="87"/>
      <c r="UYY15" s="87"/>
      <c r="UYZ15" s="87"/>
      <c r="UZA15" s="87"/>
      <c r="UZB15" s="87"/>
      <c r="UZC15" s="87"/>
      <c r="UZD15" s="87"/>
      <c r="UZE15" s="87"/>
      <c r="UZF15" s="87"/>
      <c r="UZG15" s="87"/>
      <c r="UZH15" s="87"/>
      <c r="UZI15" s="87"/>
      <c r="UZJ15" s="87"/>
      <c r="UZK15" s="87"/>
      <c r="UZL15" s="87"/>
      <c r="UZM15" s="87"/>
      <c r="UZN15" s="87"/>
      <c r="UZO15" s="87"/>
      <c r="UZP15" s="87"/>
      <c r="UZQ15" s="87"/>
      <c r="UZR15" s="87"/>
      <c r="UZS15" s="87"/>
      <c r="UZT15" s="87"/>
      <c r="UZU15" s="87"/>
      <c r="UZV15" s="87"/>
      <c r="UZW15" s="87"/>
      <c r="UZX15" s="87"/>
      <c r="UZY15" s="87"/>
      <c r="UZZ15" s="87"/>
      <c r="VAA15" s="87"/>
      <c r="VAB15" s="87"/>
      <c r="VAC15" s="87"/>
      <c r="VAD15" s="87"/>
      <c r="VAE15" s="87"/>
      <c r="VAF15" s="87"/>
      <c r="VAG15" s="87"/>
      <c r="VAH15" s="87"/>
      <c r="VAI15" s="87"/>
      <c r="VAJ15" s="87"/>
      <c r="VAK15" s="87"/>
      <c r="VAL15" s="87"/>
      <c r="VAM15" s="87"/>
      <c r="VAN15" s="87"/>
      <c r="VAO15" s="87"/>
      <c r="VAP15" s="87"/>
      <c r="VAQ15" s="87"/>
      <c r="VAR15" s="87"/>
      <c r="VAS15" s="87"/>
      <c r="VAT15" s="87"/>
      <c r="VAU15" s="87"/>
      <c r="VAV15" s="87"/>
      <c r="VAW15" s="87"/>
      <c r="VAX15" s="87"/>
      <c r="VAY15" s="87"/>
      <c r="VAZ15" s="87"/>
      <c r="VBA15" s="87"/>
      <c r="VBB15" s="87"/>
      <c r="VBC15" s="87"/>
      <c r="VBD15" s="87"/>
      <c r="VBE15" s="87"/>
      <c r="VBF15" s="87"/>
      <c r="VBG15" s="87"/>
      <c r="VBH15" s="87"/>
      <c r="VBI15" s="87"/>
      <c r="VBJ15" s="87"/>
      <c r="VBK15" s="87"/>
      <c r="VBL15" s="87"/>
      <c r="VBM15" s="87"/>
      <c r="VBN15" s="87"/>
      <c r="VBO15" s="87"/>
      <c r="VBP15" s="87"/>
      <c r="VBQ15" s="87"/>
      <c r="VBR15" s="87"/>
      <c r="VBS15" s="87"/>
      <c r="VBT15" s="87"/>
      <c r="VBU15" s="87"/>
      <c r="VBV15" s="87"/>
      <c r="VBW15" s="87"/>
      <c r="VBX15" s="87"/>
      <c r="VBY15" s="87"/>
      <c r="VBZ15" s="87"/>
      <c r="VCA15" s="87"/>
      <c r="VCB15" s="87"/>
      <c r="VCC15" s="87"/>
      <c r="VCD15" s="87"/>
      <c r="VCE15" s="87"/>
      <c r="VCF15" s="87"/>
      <c r="VCG15" s="87"/>
      <c r="VCH15" s="87"/>
      <c r="VCI15" s="87"/>
      <c r="VCJ15" s="87"/>
      <c r="VCK15" s="87"/>
      <c r="VCL15" s="87"/>
      <c r="VCM15" s="87"/>
      <c r="VCN15" s="87"/>
      <c r="VCO15" s="87"/>
      <c r="VCP15" s="87"/>
      <c r="VCQ15" s="87"/>
      <c r="VCR15" s="87"/>
      <c r="VCS15" s="87"/>
      <c r="VCT15" s="87"/>
      <c r="VCU15" s="87"/>
      <c r="VCV15" s="87"/>
      <c r="VCW15" s="87"/>
      <c r="VCX15" s="87"/>
      <c r="VCY15" s="87"/>
      <c r="VCZ15" s="87"/>
      <c r="VDA15" s="87"/>
      <c r="VDB15" s="87"/>
      <c r="VDC15" s="87"/>
      <c r="VDD15" s="87"/>
      <c r="VDE15" s="87"/>
      <c r="VDF15" s="87"/>
      <c r="VDG15" s="87"/>
      <c r="VDH15" s="87"/>
      <c r="VDI15" s="87"/>
      <c r="VDJ15" s="87"/>
      <c r="VDK15" s="87"/>
      <c r="VDL15" s="87"/>
      <c r="VDM15" s="87"/>
      <c r="VDN15" s="87"/>
      <c r="VDO15" s="87"/>
      <c r="VDP15" s="87"/>
      <c r="VDQ15" s="87"/>
      <c r="VDR15" s="87"/>
      <c r="VDS15" s="87"/>
      <c r="VDT15" s="87"/>
      <c r="VDU15" s="87"/>
      <c r="VDV15" s="87"/>
      <c r="VDW15" s="87"/>
      <c r="VDX15" s="87"/>
      <c r="VDY15" s="87"/>
      <c r="VDZ15" s="87"/>
      <c r="VEA15" s="87"/>
      <c r="VEB15" s="87"/>
      <c r="VEC15" s="87"/>
      <c r="VED15" s="87"/>
      <c r="VEE15" s="87"/>
      <c r="VEF15" s="87"/>
      <c r="VEG15" s="87"/>
      <c r="VEH15" s="87"/>
      <c r="VEI15" s="87"/>
      <c r="VEJ15" s="87"/>
      <c r="VEK15" s="87"/>
      <c r="VEL15" s="87"/>
      <c r="VEM15" s="87"/>
      <c r="VEN15" s="87"/>
      <c r="VEO15" s="87"/>
      <c r="VEP15" s="87"/>
      <c r="VEQ15" s="87"/>
      <c r="VER15" s="87"/>
      <c r="VES15" s="87"/>
      <c r="VET15" s="87"/>
      <c r="VEU15" s="87"/>
      <c r="VEV15" s="87"/>
      <c r="VEW15" s="87"/>
      <c r="VEX15" s="87"/>
      <c r="VEY15" s="87"/>
      <c r="VEZ15" s="87"/>
      <c r="VFA15" s="87"/>
      <c r="VFB15" s="87"/>
      <c r="VFC15" s="87"/>
      <c r="VFD15" s="87"/>
      <c r="VFE15" s="87"/>
      <c r="VFF15" s="87"/>
      <c r="VFG15" s="87"/>
      <c r="VFH15" s="87"/>
      <c r="VFI15" s="87"/>
      <c r="VFJ15" s="87"/>
      <c r="VFK15" s="87"/>
      <c r="VFL15" s="87"/>
      <c r="VFM15" s="87"/>
      <c r="VFN15" s="87"/>
      <c r="VFO15" s="87"/>
      <c r="VFP15" s="87"/>
      <c r="VFQ15" s="87"/>
      <c r="VFR15" s="87"/>
      <c r="VFS15" s="87"/>
      <c r="VFT15" s="87"/>
      <c r="VFU15" s="87"/>
      <c r="VFV15" s="87"/>
      <c r="VFW15" s="87"/>
      <c r="VFX15" s="87"/>
      <c r="VFY15" s="87"/>
      <c r="VFZ15" s="87"/>
      <c r="VGA15" s="87"/>
      <c r="VGB15" s="87"/>
      <c r="VGC15" s="87"/>
      <c r="VGD15" s="87"/>
      <c r="VGE15" s="87"/>
      <c r="VGF15" s="87"/>
      <c r="VGG15" s="87"/>
      <c r="VGH15" s="87"/>
      <c r="VGI15" s="87"/>
      <c r="VGJ15" s="87"/>
      <c r="VGK15" s="87"/>
      <c r="VGL15" s="87"/>
      <c r="VGM15" s="87"/>
      <c r="VGN15" s="87"/>
      <c r="VGO15" s="87"/>
      <c r="VGP15" s="87"/>
      <c r="VGQ15" s="87"/>
      <c r="VGR15" s="87"/>
      <c r="VGS15" s="87"/>
      <c r="VGT15" s="87"/>
      <c r="VGU15" s="87"/>
      <c r="VGV15" s="87"/>
      <c r="VGW15" s="87"/>
      <c r="VGX15" s="87"/>
      <c r="VGY15" s="87"/>
      <c r="VGZ15" s="87"/>
      <c r="VHA15" s="87"/>
      <c r="VHB15" s="87"/>
      <c r="VHC15" s="87"/>
      <c r="VHD15" s="87"/>
      <c r="VHE15" s="87"/>
      <c r="VHF15" s="87"/>
      <c r="VHG15" s="87"/>
      <c r="VHH15" s="87"/>
      <c r="VHI15" s="87"/>
      <c r="VHJ15" s="87"/>
      <c r="VHK15" s="87"/>
      <c r="VHL15" s="87"/>
      <c r="VHM15" s="87"/>
      <c r="VHN15" s="87"/>
      <c r="VHO15" s="87"/>
      <c r="VHP15" s="87"/>
      <c r="VHQ15" s="87"/>
      <c r="VHR15" s="87"/>
      <c r="VHS15" s="87"/>
      <c r="VHT15" s="87"/>
      <c r="VHU15" s="87"/>
      <c r="VHV15" s="87"/>
      <c r="VHW15" s="87"/>
      <c r="VHX15" s="87"/>
      <c r="VHY15" s="87"/>
      <c r="VHZ15" s="87"/>
      <c r="VIA15" s="87"/>
      <c r="VIB15" s="87"/>
      <c r="VIC15" s="87"/>
      <c r="VID15" s="87"/>
      <c r="VIE15" s="87"/>
      <c r="VIF15" s="87"/>
      <c r="VIG15" s="87"/>
      <c r="VIH15" s="87"/>
      <c r="VII15" s="87"/>
      <c r="VIJ15" s="87"/>
      <c r="VIK15" s="87"/>
      <c r="VIL15" s="87"/>
      <c r="VIM15" s="87"/>
      <c r="VIN15" s="87"/>
      <c r="VIO15" s="87"/>
      <c r="VIP15" s="87"/>
      <c r="VIQ15" s="87"/>
      <c r="VIR15" s="87"/>
      <c r="VIS15" s="87"/>
      <c r="VIT15" s="87"/>
      <c r="VIU15" s="87"/>
      <c r="VIV15" s="87"/>
      <c r="VIW15" s="87"/>
      <c r="VIX15" s="87"/>
      <c r="VIY15" s="87"/>
      <c r="VIZ15" s="87"/>
      <c r="VJA15" s="87"/>
      <c r="VJB15" s="87"/>
      <c r="VJC15" s="87"/>
      <c r="VJD15" s="87"/>
      <c r="VJE15" s="87"/>
      <c r="VJF15" s="87"/>
      <c r="VJG15" s="87"/>
      <c r="VJH15" s="87"/>
      <c r="VJI15" s="87"/>
      <c r="VJJ15" s="87"/>
      <c r="VJK15" s="87"/>
      <c r="VJL15" s="87"/>
      <c r="VJM15" s="87"/>
      <c r="VJN15" s="87"/>
      <c r="VJO15" s="87"/>
      <c r="VJP15" s="87"/>
      <c r="VJQ15" s="87"/>
      <c r="VJR15" s="87"/>
      <c r="VJS15" s="87"/>
      <c r="VJT15" s="87"/>
      <c r="VJU15" s="87"/>
      <c r="VJV15" s="87"/>
      <c r="VJW15" s="87"/>
      <c r="VJX15" s="87"/>
      <c r="VJY15" s="87"/>
      <c r="VJZ15" s="87"/>
      <c r="VKA15" s="87"/>
      <c r="VKB15" s="87"/>
      <c r="VKC15" s="87"/>
      <c r="VKD15" s="87"/>
      <c r="VKE15" s="87"/>
      <c r="VKF15" s="87"/>
      <c r="VKG15" s="87"/>
      <c r="VKH15" s="87"/>
      <c r="VKI15" s="87"/>
      <c r="VKJ15" s="87"/>
      <c r="VKK15" s="87"/>
      <c r="VKL15" s="87"/>
      <c r="VKM15" s="87"/>
      <c r="VKN15" s="87"/>
      <c r="VKO15" s="87"/>
      <c r="VKP15" s="87"/>
      <c r="VKQ15" s="87"/>
      <c r="VKR15" s="87"/>
      <c r="VKS15" s="87"/>
      <c r="VKT15" s="87"/>
      <c r="VKU15" s="87"/>
      <c r="VKV15" s="87"/>
      <c r="VKW15" s="87"/>
      <c r="VKX15" s="87"/>
      <c r="VKY15" s="87"/>
      <c r="VKZ15" s="87"/>
      <c r="VLA15" s="87"/>
      <c r="VLB15" s="87"/>
      <c r="VLC15" s="87"/>
      <c r="VLD15" s="87"/>
      <c r="VLE15" s="87"/>
      <c r="VLF15" s="87"/>
      <c r="VLG15" s="87"/>
      <c r="VLH15" s="87"/>
      <c r="VLI15" s="87"/>
      <c r="VLJ15" s="87"/>
      <c r="VLK15" s="87"/>
      <c r="VLL15" s="87"/>
      <c r="VLM15" s="87"/>
      <c r="VLN15" s="87"/>
      <c r="VLO15" s="87"/>
      <c r="VLP15" s="87"/>
      <c r="VLQ15" s="87"/>
      <c r="VLR15" s="87"/>
      <c r="VLS15" s="87"/>
      <c r="VLT15" s="87"/>
      <c r="VLU15" s="87"/>
      <c r="VLV15" s="87"/>
      <c r="VLW15" s="87"/>
      <c r="VLX15" s="87"/>
      <c r="VLY15" s="87"/>
      <c r="VLZ15" s="87"/>
      <c r="VMA15" s="87"/>
      <c r="VMB15" s="87"/>
      <c r="VMC15" s="87"/>
      <c r="VMD15" s="87"/>
      <c r="VME15" s="87"/>
      <c r="VMF15" s="87"/>
      <c r="VMG15" s="87"/>
      <c r="VMH15" s="87"/>
      <c r="VMI15" s="87"/>
      <c r="VMJ15" s="87"/>
      <c r="VMK15" s="87"/>
      <c r="VML15" s="87"/>
      <c r="VMM15" s="87"/>
      <c r="VMN15" s="87"/>
      <c r="VMO15" s="87"/>
      <c r="VMP15" s="87"/>
      <c r="VMQ15" s="87"/>
      <c r="VMR15" s="87"/>
      <c r="VMS15" s="87"/>
      <c r="VMT15" s="87"/>
      <c r="VMU15" s="87"/>
      <c r="VMV15" s="87"/>
      <c r="VMW15" s="87"/>
      <c r="VMX15" s="87"/>
      <c r="VMY15" s="87"/>
      <c r="VMZ15" s="87"/>
      <c r="VNA15" s="87"/>
      <c r="VNB15" s="87"/>
      <c r="VNC15" s="87"/>
      <c r="VND15" s="87"/>
      <c r="VNE15" s="87"/>
      <c r="VNF15" s="87"/>
      <c r="VNG15" s="87"/>
      <c r="VNH15" s="87"/>
      <c r="VNI15" s="87"/>
      <c r="VNJ15" s="87"/>
      <c r="VNK15" s="87"/>
      <c r="VNL15" s="87"/>
      <c r="VNM15" s="87"/>
      <c r="VNN15" s="87"/>
      <c r="VNO15" s="87"/>
      <c r="VNP15" s="87"/>
      <c r="VNQ15" s="87"/>
      <c r="VNR15" s="87"/>
      <c r="VNS15" s="87"/>
      <c r="VNT15" s="87"/>
      <c r="VNU15" s="87"/>
      <c r="VNV15" s="87"/>
      <c r="VNW15" s="87"/>
      <c r="VNX15" s="87"/>
      <c r="VNY15" s="87"/>
      <c r="VNZ15" s="87"/>
      <c r="VOA15" s="87"/>
      <c r="VOB15" s="87"/>
      <c r="VOC15" s="87"/>
      <c r="VOD15" s="87"/>
      <c r="VOE15" s="87"/>
      <c r="VOF15" s="87"/>
      <c r="VOG15" s="87"/>
      <c r="VOH15" s="87"/>
      <c r="VOI15" s="87"/>
      <c r="VOJ15" s="87"/>
      <c r="VOK15" s="87"/>
      <c r="VOL15" s="87"/>
      <c r="VOM15" s="87"/>
      <c r="VON15" s="87"/>
      <c r="VOO15" s="87"/>
      <c r="VOP15" s="87"/>
      <c r="VOQ15" s="87"/>
      <c r="VOR15" s="87"/>
      <c r="VOS15" s="87"/>
      <c r="VOT15" s="87"/>
      <c r="VOU15" s="87"/>
      <c r="VOV15" s="87"/>
      <c r="VOW15" s="87"/>
      <c r="VOX15" s="87"/>
      <c r="VOY15" s="87"/>
      <c r="VOZ15" s="87"/>
      <c r="VPA15" s="87"/>
      <c r="VPB15" s="87"/>
      <c r="VPC15" s="87"/>
      <c r="VPD15" s="87"/>
      <c r="VPE15" s="87"/>
      <c r="VPF15" s="87"/>
      <c r="VPG15" s="87"/>
      <c r="VPH15" s="87"/>
      <c r="VPI15" s="87"/>
      <c r="VPJ15" s="87"/>
      <c r="VPK15" s="87"/>
      <c r="VPL15" s="87"/>
      <c r="VPM15" s="87"/>
      <c r="VPN15" s="87"/>
      <c r="VPO15" s="87"/>
      <c r="VPP15" s="87"/>
      <c r="VPQ15" s="87"/>
      <c r="VPR15" s="87"/>
      <c r="VPS15" s="87"/>
      <c r="VPT15" s="87"/>
      <c r="VPU15" s="87"/>
      <c r="VPV15" s="87"/>
      <c r="VPW15" s="87"/>
      <c r="VPX15" s="87"/>
      <c r="VPY15" s="87"/>
      <c r="VPZ15" s="87"/>
      <c r="VQA15" s="87"/>
      <c r="VQB15" s="87"/>
      <c r="VQC15" s="87"/>
      <c r="VQD15" s="87"/>
      <c r="VQE15" s="87"/>
      <c r="VQF15" s="87"/>
      <c r="VQG15" s="87"/>
      <c r="VQH15" s="87"/>
      <c r="VQI15" s="87"/>
      <c r="VQJ15" s="87"/>
      <c r="VQK15" s="87"/>
      <c r="VQL15" s="87"/>
      <c r="VQM15" s="87"/>
      <c r="VQN15" s="87"/>
      <c r="VQO15" s="87"/>
      <c r="VQP15" s="87"/>
      <c r="VQQ15" s="87"/>
      <c r="VQR15" s="87"/>
      <c r="VQS15" s="87"/>
      <c r="VQT15" s="87"/>
      <c r="VQU15" s="87"/>
      <c r="VQV15" s="87"/>
      <c r="VQW15" s="87"/>
      <c r="VQX15" s="87"/>
      <c r="VQY15" s="87"/>
      <c r="VQZ15" s="87"/>
      <c r="VRA15" s="87"/>
      <c r="VRB15" s="87"/>
      <c r="VRC15" s="87"/>
      <c r="VRD15" s="87"/>
      <c r="VRE15" s="87"/>
      <c r="VRF15" s="87"/>
      <c r="VRG15" s="87"/>
      <c r="VRH15" s="87"/>
      <c r="VRI15" s="87"/>
      <c r="VRJ15" s="87"/>
      <c r="VRK15" s="87"/>
      <c r="VRL15" s="87"/>
      <c r="VRM15" s="87"/>
      <c r="VRN15" s="87"/>
      <c r="VRO15" s="87"/>
      <c r="VRP15" s="87"/>
      <c r="VRQ15" s="87"/>
      <c r="VRR15" s="87"/>
      <c r="VRS15" s="87"/>
      <c r="VRT15" s="87"/>
      <c r="VRU15" s="87"/>
      <c r="VRV15" s="87"/>
      <c r="VRW15" s="87"/>
      <c r="VRX15" s="87"/>
      <c r="VRY15" s="87"/>
      <c r="VRZ15" s="87"/>
      <c r="VSA15" s="87"/>
      <c r="VSB15" s="87"/>
      <c r="VSC15" s="87"/>
      <c r="VSD15" s="87"/>
      <c r="VSE15" s="87"/>
      <c r="VSF15" s="87"/>
      <c r="VSG15" s="87"/>
      <c r="VSH15" s="87"/>
      <c r="VSI15" s="87"/>
      <c r="VSJ15" s="87"/>
      <c r="VSK15" s="87"/>
      <c r="VSL15" s="87"/>
      <c r="VSM15" s="87"/>
      <c r="VSN15" s="87"/>
      <c r="VSO15" s="87"/>
      <c r="VSP15" s="87"/>
      <c r="VSQ15" s="87"/>
      <c r="VSR15" s="87"/>
      <c r="VSS15" s="87"/>
      <c r="VST15" s="87"/>
      <c r="VSU15" s="87"/>
      <c r="VSV15" s="87"/>
      <c r="VSW15" s="87"/>
      <c r="VSX15" s="87"/>
      <c r="VSY15" s="87"/>
      <c r="VSZ15" s="87"/>
      <c r="VTA15" s="87"/>
      <c r="VTB15" s="87"/>
      <c r="VTC15" s="87"/>
      <c r="VTD15" s="87"/>
      <c r="VTE15" s="87"/>
      <c r="VTF15" s="87"/>
      <c r="VTG15" s="87"/>
      <c r="VTH15" s="87"/>
      <c r="VTI15" s="87"/>
      <c r="VTJ15" s="87"/>
      <c r="VTK15" s="87"/>
      <c r="VTL15" s="87"/>
      <c r="VTM15" s="87"/>
      <c r="VTN15" s="87"/>
      <c r="VTO15" s="87"/>
      <c r="VTP15" s="87"/>
      <c r="VTQ15" s="87"/>
      <c r="VTR15" s="87"/>
      <c r="VTS15" s="87"/>
      <c r="VTT15" s="87"/>
      <c r="VTU15" s="87"/>
      <c r="VTV15" s="87"/>
      <c r="VTW15" s="87"/>
      <c r="VTX15" s="87"/>
      <c r="VTY15" s="87"/>
      <c r="VTZ15" s="87"/>
      <c r="VUA15" s="87"/>
      <c r="VUB15" s="87"/>
      <c r="VUC15" s="87"/>
      <c r="VUD15" s="87"/>
      <c r="VUE15" s="87"/>
      <c r="VUF15" s="87"/>
      <c r="VUG15" s="87"/>
      <c r="VUH15" s="87"/>
      <c r="VUI15" s="87"/>
      <c r="VUJ15" s="87"/>
      <c r="VUK15" s="87"/>
      <c r="VUL15" s="87"/>
      <c r="VUM15" s="87"/>
      <c r="VUN15" s="87"/>
      <c r="VUO15" s="87"/>
      <c r="VUP15" s="87"/>
      <c r="VUQ15" s="87"/>
      <c r="VUR15" s="87"/>
      <c r="VUS15" s="87"/>
      <c r="VUT15" s="87"/>
      <c r="VUU15" s="87"/>
      <c r="VUV15" s="87"/>
      <c r="VUW15" s="87"/>
      <c r="VUX15" s="87"/>
      <c r="VUY15" s="87"/>
      <c r="VUZ15" s="87"/>
      <c r="VVA15" s="87"/>
      <c r="VVB15" s="87"/>
      <c r="VVC15" s="87"/>
      <c r="VVD15" s="87"/>
      <c r="VVE15" s="87"/>
      <c r="VVF15" s="87"/>
      <c r="VVG15" s="87"/>
      <c r="VVH15" s="87"/>
      <c r="VVI15" s="87"/>
      <c r="VVJ15" s="87"/>
      <c r="VVK15" s="87"/>
      <c r="VVL15" s="87"/>
      <c r="VVM15" s="87"/>
      <c r="VVN15" s="87"/>
      <c r="VVO15" s="87"/>
      <c r="VVP15" s="87"/>
      <c r="VVQ15" s="87"/>
      <c r="VVR15" s="87"/>
      <c r="VVS15" s="87"/>
      <c r="VVT15" s="87"/>
      <c r="VVU15" s="87"/>
      <c r="VVV15" s="87"/>
      <c r="VVW15" s="87"/>
      <c r="VVX15" s="87"/>
      <c r="VVY15" s="87"/>
      <c r="VVZ15" s="87"/>
      <c r="VWA15" s="87"/>
      <c r="VWB15" s="87"/>
      <c r="VWC15" s="87"/>
      <c r="VWD15" s="87"/>
      <c r="VWE15" s="87"/>
      <c r="VWF15" s="87"/>
      <c r="VWG15" s="87"/>
      <c r="VWH15" s="87"/>
      <c r="VWI15" s="87"/>
      <c r="VWJ15" s="87"/>
      <c r="VWK15" s="87"/>
      <c r="VWL15" s="87"/>
      <c r="VWM15" s="87"/>
      <c r="VWN15" s="87"/>
      <c r="VWO15" s="87"/>
      <c r="VWP15" s="87"/>
      <c r="VWQ15" s="87"/>
      <c r="VWR15" s="87"/>
      <c r="VWS15" s="87"/>
      <c r="VWT15" s="87"/>
      <c r="VWU15" s="87"/>
      <c r="VWV15" s="87"/>
      <c r="VWW15" s="87"/>
      <c r="VWX15" s="87"/>
      <c r="VWY15" s="87"/>
      <c r="VWZ15" s="87"/>
      <c r="VXA15" s="87"/>
      <c r="VXB15" s="87"/>
      <c r="VXC15" s="87"/>
      <c r="VXD15" s="87"/>
      <c r="VXE15" s="87"/>
      <c r="VXF15" s="87"/>
      <c r="VXG15" s="87"/>
      <c r="VXH15" s="87"/>
      <c r="VXI15" s="87"/>
      <c r="VXJ15" s="87"/>
      <c r="VXK15" s="87"/>
      <c r="VXL15" s="87"/>
      <c r="VXM15" s="87"/>
      <c r="VXN15" s="87"/>
      <c r="VXO15" s="87"/>
      <c r="VXP15" s="87"/>
      <c r="VXQ15" s="87"/>
      <c r="VXR15" s="87"/>
      <c r="VXS15" s="87"/>
      <c r="VXT15" s="87"/>
      <c r="VXU15" s="87"/>
      <c r="VXV15" s="87"/>
      <c r="VXW15" s="87"/>
      <c r="VXX15" s="87"/>
      <c r="VXY15" s="87"/>
      <c r="VXZ15" s="87"/>
      <c r="VYA15" s="87"/>
      <c r="VYB15" s="87"/>
      <c r="VYC15" s="87"/>
      <c r="VYD15" s="87"/>
      <c r="VYE15" s="87"/>
      <c r="VYF15" s="87"/>
      <c r="VYG15" s="87"/>
      <c r="VYH15" s="87"/>
      <c r="VYI15" s="87"/>
      <c r="VYJ15" s="87"/>
      <c r="VYK15" s="87"/>
      <c r="VYL15" s="87"/>
      <c r="VYM15" s="87"/>
      <c r="VYN15" s="87"/>
      <c r="VYO15" s="87"/>
      <c r="VYP15" s="87"/>
      <c r="VYQ15" s="87"/>
      <c r="VYR15" s="87"/>
      <c r="VYS15" s="87"/>
      <c r="VYT15" s="87"/>
      <c r="VYU15" s="87"/>
      <c r="VYV15" s="87"/>
      <c r="VYW15" s="87"/>
      <c r="VYX15" s="87"/>
      <c r="VYY15" s="87"/>
      <c r="VYZ15" s="87"/>
      <c r="VZA15" s="87"/>
      <c r="VZB15" s="87"/>
      <c r="VZC15" s="87"/>
      <c r="VZD15" s="87"/>
      <c r="VZE15" s="87"/>
      <c r="VZF15" s="87"/>
      <c r="VZG15" s="87"/>
      <c r="VZH15" s="87"/>
      <c r="VZI15" s="87"/>
      <c r="VZJ15" s="87"/>
      <c r="VZK15" s="87"/>
      <c r="VZL15" s="87"/>
      <c r="VZM15" s="87"/>
      <c r="VZN15" s="87"/>
      <c r="VZO15" s="87"/>
      <c r="VZP15" s="87"/>
      <c r="VZQ15" s="87"/>
      <c r="VZR15" s="87"/>
      <c r="VZS15" s="87"/>
      <c r="VZT15" s="87"/>
      <c r="VZU15" s="87"/>
      <c r="VZV15" s="87"/>
      <c r="VZW15" s="87"/>
      <c r="VZX15" s="87"/>
      <c r="VZY15" s="87"/>
      <c r="VZZ15" s="87"/>
      <c r="WAA15" s="87"/>
      <c r="WAB15" s="87"/>
      <c r="WAC15" s="87"/>
      <c r="WAD15" s="87"/>
      <c r="WAE15" s="87"/>
      <c r="WAF15" s="87"/>
      <c r="WAG15" s="87"/>
      <c r="WAH15" s="87"/>
      <c r="WAI15" s="87"/>
      <c r="WAJ15" s="87"/>
      <c r="WAK15" s="87"/>
      <c r="WAL15" s="87"/>
      <c r="WAM15" s="87"/>
      <c r="WAN15" s="87"/>
      <c r="WAO15" s="87"/>
      <c r="WAP15" s="87"/>
      <c r="WAQ15" s="87"/>
      <c r="WAR15" s="87"/>
      <c r="WAS15" s="87"/>
      <c r="WAT15" s="87"/>
      <c r="WAU15" s="87"/>
      <c r="WAV15" s="87"/>
      <c r="WAW15" s="87"/>
      <c r="WAX15" s="87"/>
      <c r="WAY15" s="87"/>
      <c r="WAZ15" s="87"/>
      <c r="WBA15" s="87"/>
      <c r="WBB15" s="87"/>
      <c r="WBC15" s="87"/>
      <c r="WBD15" s="87"/>
      <c r="WBE15" s="87"/>
      <c r="WBF15" s="87"/>
      <c r="WBG15" s="87"/>
      <c r="WBH15" s="87"/>
      <c r="WBI15" s="87"/>
      <c r="WBJ15" s="87"/>
      <c r="WBK15" s="87"/>
      <c r="WBL15" s="87"/>
      <c r="WBM15" s="87"/>
      <c r="WBN15" s="87"/>
      <c r="WBO15" s="87"/>
      <c r="WBP15" s="87"/>
      <c r="WBQ15" s="87"/>
      <c r="WBR15" s="87"/>
      <c r="WBS15" s="87"/>
      <c r="WBT15" s="87"/>
      <c r="WBU15" s="87"/>
      <c r="WBV15" s="87"/>
      <c r="WBW15" s="87"/>
      <c r="WBX15" s="87"/>
      <c r="WBY15" s="87"/>
      <c r="WBZ15" s="87"/>
      <c r="WCA15" s="87"/>
      <c r="WCB15" s="87"/>
      <c r="WCC15" s="87"/>
      <c r="WCD15" s="87"/>
      <c r="WCE15" s="87"/>
      <c r="WCF15" s="87"/>
      <c r="WCG15" s="87"/>
      <c r="WCH15" s="87"/>
      <c r="WCI15" s="87"/>
      <c r="WCJ15" s="87"/>
      <c r="WCK15" s="87"/>
      <c r="WCL15" s="87"/>
      <c r="WCM15" s="87"/>
      <c r="WCN15" s="87"/>
      <c r="WCO15" s="87"/>
      <c r="WCP15" s="87"/>
      <c r="WCQ15" s="87"/>
      <c r="WCR15" s="87"/>
      <c r="WCS15" s="87"/>
      <c r="WCT15" s="87"/>
      <c r="WCU15" s="87"/>
      <c r="WCV15" s="87"/>
      <c r="WCW15" s="87"/>
      <c r="WCX15" s="87"/>
      <c r="WCY15" s="87"/>
      <c r="WCZ15" s="87"/>
      <c r="WDA15" s="87"/>
      <c r="WDB15" s="87"/>
      <c r="WDC15" s="87"/>
      <c r="WDD15" s="87"/>
      <c r="WDE15" s="87"/>
      <c r="WDF15" s="87"/>
      <c r="WDG15" s="87"/>
      <c r="WDH15" s="87"/>
      <c r="WDI15" s="87"/>
      <c r="WDJ15" s="87"/>
      <c r="WDK15" s="87"/>
      <c r="WDL15" s="87"/>
      <c r="WDM15" s="87"/>
      <c r="WDN15" s="87"/>
      <c r="WDO15" s="87"/>
      <c r="WDP15" s="87"/>
      <c r="WDQ15" s="87"/>
      <c r="WDR15" s="87"/>
      <c r="WDS15" s="87"/>
      <c r="WDT15" s="87"/>
      <c r="WDU15" s="87"/>
      <c r="WDV15" s="87"/>
      <c r="WDW15" s="87"/>
      <c r="WDX15" s="87"/>
      <c r="WDY15" s="87"/>
      <c r="WDZ15" s="87"/>
      <c r="WEA15" s="87"/>
      <c r="WEB15" s="87"/>
      <c r="WEC15" s="87"/>
      <c r="WED15" s="87"/>
      <c r="WEE15" s="87"/>
      <c r="WEF15" s="87"/>
      <c r="WEG15" s="87"/>
      <c r="WEH15" s="87"/>
      <c r="WEI15" s="87"/>
      <c r="WEJ15" s="87"/>
      <c r="WEK15" s="87"/>
      <c r="WEL15" s="87"/>
      <c r="WEM15" s="87"/>
      <c r="WEN15" s="87"/>
      <c r="WEO15" s="87"/>
      <c r="WEP15" s="87"/>
      <c r="WEQ15" s="87"/>
      <c r="WER15" s="87"/>
      <c r="WES15" s="87"/>
      <c r="WET15" s="87"/>
      <c r="WEU15" s="87"/>
      <c r="WEV15" s="87"/>
      <c r="WEW15" s="87"/>
      <c r="WEX15" s="87"/>
      <c r="WEY15" s="87"/>
      <c r="WEZ15" s="87"/>
      <c r="WFA15" s="87"/>
      <c r="WFB15" s="87"/>
      <c r="WFC15" s="87"/>
      <c r="WFD15" s="87"/>
      <c r="WFE15" s="87"/>
      <c r="WFF15" s="87"/>
      <c r="WFG15" s="87"/>
      <c r="WFH15" s="87"/>
      <c r="WFI15" s="87"/>
      <c r="WFJ15" s="87"/>
      <c r="WFK15" s="87"/>
      <c r="WFL15" s="87"/>
      <c r="WFM15" s="87"/>
      <c r="WFN15" s="87"/>
      <c r="WFO15" s="87"/>
      <c r="WFP15" s="87"/>
      <c r="WFQ15" s="87"/>
      <c r="WFR15" s="87"/>
      <c r="WFS15" s="87"/>
      <c r="WFT15" s="87"/>
      <c r="WFU15" s="87"/>
      <c r="WFV15" s="87"/>
      <c r="WFW15" s="87"/>
      <c r="WFX15" s="87"/>
      <c r="WFY15" s="87"/>
      <c r="WFZ15" s="87"/>
      <c r="WGA15" s="87"/>
      <c r="WGB15" s="87"/>
      <c r="WGC15" s="87"/>
      <c r="WGD15" s="87"/>
      <c r="WGE15" s="87"/>
      <c r="WGF15" s="87"/>
      <c r="WGG15" s="87"/>
      <c r="WGH15" s="87"/>
      <c r="WGI15" s="87"/>
      <c r="WGJ15" s="87"/>
      <c r="WGK15" s="87"/>
      <c r="WGL15" s="87"/>
      <c r="WGM15" s="87"/>
      <c r="WGN15" s="87"/>
      <c r="WGO15" s="87"/>
      <c r="WGP15" s="87"/>
      <c r="WGQ15" s="87"/>
      <c r="WGR15" s="87"/>
      <c r="WGS15" s="87"/>
      <c r="WGT15" s="87"/>
      <c r="WGU15" s="87"/>
      <c r="WGV15" s="87"/>
      <c r="WGW15" s="87"/>
      <c r="WGX15" s="87"/>
      <c r="WGY15" s="87"/>
      <c r="WGZ15" s="87"/>
      <c r="WHA15" s="87"/>
      <c r="WHB15" s="87"/>
      <c r="WHC15" s="87"/>
      <c r="WHD15" s="87"/>
      <c r="WHE15" s="87"/>
      <c r="WHF15" s="87"/>
      <c r="WHG15" s="87"/>
      <c r="WHH15" s="87"/>
      <c r="WHI15" s="87"/>
      <c r="WHJ15" s="87"/>
      <c r="WHK15" s="87"/>
      <c r="WHL15" s="87"/>
      <c r="WHM15" s="87"/>
      <c r="WHN15" s="87"/>
      <c r="WHO15" s="87"/>
      <c r="WHP15" s="87"/>
      <c r="WHQ15" s="87"/>
      <c r="WHR15" s="87"/>
      <c r="WHS15" s="87"/>
      <c r="WHT15" s="87"/>
      <c r="WHU15" s="87"/>
      <c r="WHV15" s="87"/>
      <c r="WHW15" s="87"/>
      <c r="WHX15" s="87"/>
      <c r="WHY15" s="87"/>
      <c r="WHZ15" s="87"/>
      <c r="WIA15" s="87"/>
      <c r="WIB15" s="87"/>
      <c r="WIC15" s="87"/>
      <c r="WID15" s="87"/>
      <c r="WIE15" s="87"/>
      <c r="WIF15" s="87"/>
      <c r="WIG15" s="87"/>
      <c r="WIH15" s="87"/>
      <c r="WII15" s="87"/>
      <c r="WIJ15" s="87"/>
      <c r="WIK15" s="87"/>
      <c r="WIL15" s="87"/>
      <c r="WIM15" s="87"/>
      <c r="WIN15" s="87"/>
      <c r="WIO15" s="87"/>
      <c r="WIP15" s="87"/>
      <c r="WIQ15" s="87"/>
      <c r="WIR15" s="87"/>
      <c r="WIS15" s="87"/>
      <c r="WIT15" s="87"/>
      <c r="WIU15" s="87"/>
      <c r="WIV15" s="87"/>
      <c r="WIW15" s="87"/>
      <c r="WIX15" s="87"/>
      <c r="WIY15" s="87"/>
      <c r="WIZ15" s="87"/>
      <c r="WJA15" s="87"/>
      <c r="WJB15" s="87"/>
      <c r="WJC15" s="87"/>
      <c r="WJD15" s="87"/>
      <c r="WJE15" s="87"/>
      <c r="WJF15" s="87"/>
      <c r="WJG15" s="87"/>
      <c r="WJH15" s="87"/>
      <c r="WJI15" s="87"/>
      <c r="WJJ15" s="87"/>
      <c r="WJK15" s="87"/>
      <c r="WJL15" s="87"/>
      <c r="WJM15" s="87"/>
      <c r="WJN15" s="87"/>
      <c r="WJO15" s="87"/>
      <c r="WJP15" s="87"/>
      <c r="WJQ15" s="87"/>
      <c r="WJR15" s="87"/>
      <c r="WJS15" s="87"/>
      <c r="WJT15" s="87"/>
      <c r="WJU15" s="87"/>
      <c r="WJV15" s="87"/>
      <c r="WJW15" s="87"/>
      <c r="WJX15" s="87"/>
      <c r="WJY15" s="87"/>
      <c r="WJZ15" s="87"/>
      <c r="WKA15" s="87"/>
      <c r="WKB15" s="87"/>
      <c r="WKC15" s="87"/>
      <c r="WKD15" s="87"/>
      <c r="WKE15" s="87"/>
      <c r="WKF15" s="87"/>
      <c r="WKG15" s="87"/>
      <c r="WKH15" s="87"/>
      <c r="WKI15" s="87"/>
      <c r="WKJ15" s="87"/>
      <c r="WKK15" s="87"/>
      <c r="WKL15" s="87"/>
      <c r="WKM15" s="87"/>
      <c r="WKN15" s="87"/>
      <c r="WKO15" s="87"/>
      <c r="WKP15" s="87"/>
      <c r="WKQ15" s="87"/>
      <c r="WKR15" s="87"/>
      <c r="WKS15" s="87"/>
      <c r="WKT15" s="87"/>
      <c r="WKU15" s="87"/>
      <c r="WKV15" s="87"/>
      <c r="WKW15" s="87"/>
      <c r="WKX15" s="87"/>
      <c r="WKY15" s="87"/>
      <c r="WKZ15" s="87"/>
      <c r="WLA15" s="87"/>
      <c r="WLB15" s="87"/>
      <c r="WLC15" s="87"/>
      <c r="WLD15" s="87"/>
      <c r="WLE15" s="87"/>
      <c r="WLF15" s="87"/>
      <c r="WLG15" s="87"/>
      <c r="WLH15" s="87"/>
      <c r="WLI15" s="87"/>
      <c r="WLJ15" s="87"/>
      <c r="WLK15" s="87"/>
      <c r="WLL15" s="87"/>
      <c r="WLM15" s="87"/>
      <c r="WLN15" s="87"/>
      <c r="WLO15" s="87"/>
      <c r="WLP15" s="87"/>
      <c r="WLQ15" s="87"/>
      <c r="WLR15" s="87"/>
      <c r="WLS15" s="87"/>
      <c r="WLT15" s="87"/>
      <c r="WLU15" s="87"/>
      <c r="WLV15" s="87"/>
      <c r="WLW15" s="87"/>
      <c r="WLX15" s="87"/>
      <c r="WLY15" s="87"/>
      <c r="WLZ15" s="87"/>
      <c r="WMA15" s="87"/>
      <c r="WMB15" s="87"/>
      <c r="WMC15" s="87"/>
      <c r="WMD15" s="87"/>
      <c r="WME15" s="87"/>
      <c r="WMF15" s="87"/>
      <c r="WMG15" s="87"/>
      <c r="WMH15" s="87"/>
      <c r="WMI15" s="87"/>
      <c r="WMJ15" s="87"/>
      <c r="WMK15" s="87"/>
      <c r="WML15" s="87"/>
      <c r="WMM15" s="87"/>
      <c r="WMN15" s="87"/>
      <c r="WMO15" s="87"/>
      <c r="WMP15" s="87"/>
      <c r="WMQ15" s="87"/>
      <c r="WMR15" s="87"/>
      <c r="WMS15" s="87"/>
      <c r="WMT15" s="87"/>
      <c r="WMU15" s="87"/>
      <c r="WMV15" s="87"/>
      <c r="WMW15" s="87"/>
      <c r="WMX15" s="87"/>
      <c r="WMY15" s="87"/>
      <c r="WMZ15" s="87"/>
      <c r="WNA15" s="87"/>
      <c r="WNB15" s="87"/>
      <c r="WNC15" s="87"/>
      <c r="WND15" s="87"/>
      <c r="WNE15" s="87"/>
      <c r="WNF15" s="87"/>
      <c r="WNG15" s="87"/>
      <c r="WNH15" s="87"/>
      <c r="WNI15" s="87"/>
      <c r="WNJ15" s="87"/>
      <c r="WNK15" s="87"/>
      <c r="WNL15" s="87"/>
      <c r="WNM15" s="87"/>
      <c r="WNN15" s="87"/>
      <c r="WNO15" s="87"/>
      <c r="WNP15" s="87"/>
      <c r="WNQ15" s="87"/>
      <c r="WNR15" s="87"/>
      <c r="WNS15" s="87"/>
      <c r="WNT15" s="87"/>
      <c r="WNU15" s="87"/>
      <c r="WNV15" s="87"/>
      <c r="WNW15" s="87"/>
      <c r="WNX15" s="87"/>
      <c r="WNY15" s="87"/>
      <c r="WNZ15" s="87"/>
      <c r="WOA15" s="87"/>
      <c r="WOB15" s="87"/>
      <c r="WOC15" s="87"/>
      <c r="WOD15" s="87"/>
      <c r="WOE15" s="87"/>
      <c r="WOF15" s="87"/>
      <c r="WOG15" s="87"/>
      <c r="WOH15" s="87"/>
      <c r="WOI15" s="87"/>
      <c r="WOJ15" s="87"/>
      <c r="WOK15" s="87"/>
      <c r="WOL15" s="87"/>
      <c r="WOM15" s="87"/>
      <c r="WON15" s="87"/>
      <c r="WOO15" s="87"/>
      <c r="WOP15" s="87"/>
      <c r="WOQ15" s="87"/>
      <c r="WOR15" s="87"/>
      <c r="WOS15" s="87"/>
      <c r="WOT15" s="87"/>
      <c r="WOU15" s="87"/>
      <c r="WOV15" s="87"/>
      <c r="WOW15" s="87"/>
      <c r="WOX15" s="87"/>
      <c r="WOY15" s="87"/>
      <c r="WOZ15" s="87"/>
      <c r="WPA15" s="87"/>
      <c r="WPB15" s="87"/>
      <c r="WPC15" s="87"/>
      <c r="WPD15" s="87"/>
      <c r="WPE15" s="87"/>
      <c r="WPF15" s="87"/>
      <c r="WPG15" s="87"/>
      <c r="WPH15" s="87"/>
      <c r="WPI15" s="87"/>
      <c r="WPJ15" s="87"/>
      <c r="WPK15" s="87"/>
      <c r="WPL15" s="87"/>
      <c r="WPM15" s="87"/>
      <c r="WPN15" s="87"/>
      <c r="WPO15" s="87"/>
      <c r="WPP15" s="87"/>
      <c r="WPQ15" s="87"/>
      <c r="WPR15" s="87"/>
      <c r="WPS15" s="87"/>
      <c r="WPT15" s="87"/>
      <c r="WPU15" s="87"/>
      <c r="WPV15" s="87"/>
      <c r="WPW15" s="87"/>
      <c r="WPX15" s="87"/>
      <c r="WPY15" s="87"/>
      <c r="WPZ15" s="87"/>
      <c r="WQA15" s="87"/>
      <c r="WQB15" s="87"/>
      <c r="WQC15" s="87"/>
      <c r="WQD15" s="87"/>
      <c r="WQE15" s="87"/>
      <c r="WQF15" s="87"/>
      <c r="WQG15" s="87"/>
      <c r="WQH15" s="87"/>
      <c r="WQI15" s="87"/>
      <c r="WQJ15" s="87"/>
      <c r="WQK15" s="87"/>
      <c r="WQL15" s="87"/>
      <c r="WQM15" s="87"/>
      <c r="WQN15" s="87"/>
      <c r="WQO15" s="87"/>
      <c r="WQP15" s="87"/>
      <c r="WQQ15" s="87"/>
      <c r="WQR15" s="87"/>
      <c r="WQS15" s="87"/>
      <c r="WQT15" s="87"/>
      <c r="WQU15" s="87"/>
      <c r="WQV15" s="87"/>
      <c r="WQW15" s="87"/>
      <c r="WQX15" s="87"/>
      <c r="WQY15" s="87"/>
      <c r="WQZ15" s="87"/>
      <c r="WRA15" s="87"/>
      <c r="WRB15" s="87"/>
      <c r="WRC15" s="87"/>
      <c r="WRD15" s="87"/>
      <c r="WRE15" s="87"/>
      <c r="WRF15" s="87"/>
      <c r="WRG15" s="87"/>
      <c r="WRH15" s="87"/>
      <c r="WRI15" s="87"/>
      <c r="WRJ15" s="87"/>
      <c r="WRK15" s="87"/>
      <c r="WRL15" s="87"/>
      <c r="WRM15" s="87"/>
      <c r="WRN15" s="87"/>
      <c r="WRO15" s="87"/>
      <c r="WRP15" s="87"/>
      <c r="WRQ15" s="87"/>
      <c r="WRR15" s="87"/>
      <c r="WRS15" s="87"/>
      <c r="WRT15" s="87"/>
      <c r="WRU15" s="87"/>
      <c r="WRV15" s="87"/>
      <c r="WRW15" s="87"/>
      <c r="WRX15" s="87"/>
      <c r="WRY15" s="87"/>
      <c r="WRZ15" s="87"/>
      <c r="WSA15" s="87"/>
      <c r="WSB15" s="87"/>
      <c r="WSC15" s="87"/>
      <c r="WSD15" s="87"/>
      <c r="WSE15" s="87"/>
      <c r="WSF15" s="87"/>
      <c r="WSG15" s="87"/>
      <c r="WSH15" s="87"/>
      <c r="WSI15" s="87"/>
      <c r="WSJ15" s="87"/>
      <c r="WSK15" s="87"/>
      <c r="WSL15" s="87"/>
      <c r="WSM15" s="87"/>
      <c r="WSN15" s="87"/>
      <c r="WSO15" s="87"/>
      <c r="WSP15" s="87"/>
      <c r="WSQ15" s="87"/>
      <c r="WSR15" s="87"/>
      <c r="WSS15" s="87"/>
      <c r="WST15" s="87"/>
      <c r="WSU15" s="87"/>
      <c r="WSV15" s="87"/>
      <c r="WSW15" s="87"/>
      <c r="WSX15" s="87"/>
      <c r="WSY15" s="87"/>
      <c r="WSZ15" s="87"/>
      <c r="WTA15" s="87"/>
      <c r="WTB15" s="87"/>
      <c r="WTC15" s="87"/>
      <c r="WTD15" s="87"/>
      <c r="WTE15" s="87"/>
      <c r="WTF15" s="87"/>
      <c r="WTG15" s="87"/>
      <c r="WTH15" s="87"/>
      <c r="WTI15" s="87"/>
      <c r="WTJ15" s="87"/>
      <c r="WTK15" s="87"/>
      <c r="WTL15" s="87"/>
      <c r="WTM15" s="87"/>
      <c r="WTN15" s="87"/>
      <c r="WTO15" s="87"/>
      <c r="WTP15" s="87"/>
      <c r="WTQ15" s="87"/>
      <c r="WTR15" s="87"/>
      <c r="WTS15" s="87"/>
      <c r="WTT15" s="87"/>
      <c r="WTU15" s="87"/>
      <c r="WTV15" s="87"/>
      <c r="WTW15" s="87"/>
      <c r="WTX15" s="87"/>
      <c r="WTY15" s="87"/>
      <c r="WTZ15" s="87"/>
      <c r="WUA15" s="87"/>
      <c r="WUB15" s="87"/>
      <c r="WUC15" s="87"/>
      <c r="WUD15" s="87"/>
      <c r="WUE15" s="87"/>
      <c r="WUF15" s="87"/>
      <c r="WUG15" s="87"/>
      <c r="WUH15" s="87"/>
      <c r="WUI15" s="87"/>
      <c r="WUJ15" s="87"/>
      <c r="WUK15" s="87"/>
      <c r="WUL15" s="87"/>
      <c r="WUM15" s="87"/>
      <c r="WUN15" s="87"/>
      <c r="WUO15" s="87"/>
      <c r="WUP15" s="87"/>
      <c r="WUQ15" s="87"/>
      <c r="WUR15" s="87"/>
      <c r="WUS15" s="87"/>
      <c r="WUT15" s="87"/>
      <c r="WUU15" s="87"/>
      <c r="WUV15" s="87"/>
      <c r="WUW15" s="87"/>
      <c r="WUX15" s="87"/>
      <c r="WUY15" s="87"/>
      <c r="WUZ15" s="87"/>
      <c r="WVA15" s="87"/>
      <c r="WVB15" s="87"/>
      <c r="WVC15" s="87"/>
      <c r="WVD15" s="87"/>
      <c r="WVE15" s="87"/>
      <c r="WVF15" s="87"/>
      <c r="WVG15" s="87"/>
      <c r="WVH15" s="87"/>
      <c r="WVI15" s="87"/>
      <c r="WVJ15" s="87"/>
      <c r="WVK15" s="87"/>
      <c r="WVL15" s="87"/>
      <c r="WVM15" s="87"/>
      <c r="WVN15" s="87"/>
      <c r="WVO15" s="87"/>
      <c r="WVP15" s="87"/>
      <c r="WVQ15" s="87"/>
      <c r="WVR15" s="87"/>
      <c r="WVS15" s="87"/>
      <c r="WVT15" s="87"/>
      <c r="WVU15" s="87"/>
      <c r="WVV15" s="87"/>
      <c r="WVW15" s="87"/>
      <c r="WVX15" s="87"/>
      <c r="WVY15" s="87"/>
      <c r="WVZ15" s="87"/>
      <c r="WWA15" s="87"/>
      <c r="WWB15" s="87"/>
      <c r="WWC15" s="87"/>
      <c r="WWD15" s="87"/>
      <c r="WWE15" s="87"/>
      <c r="WWF15" s="87"/>
      <c r="WWG15" s="87"/>
      <c r="WWH15" s="87"/>
      <c r="WWI15" s="87"/>
      <c r="WWJ15" s="87"/>
      <c r="WWK15" s="87"/>
      <c r="WWL15" s="87"/>
      <c r="WWM15" s="87"/>
      <c r="WWN15" s="87"/>
      <c r="WWO15" s="87"/>
      <c r="WWP15" s="87"/>
      <c r="WWQ15" s="87"/>
      <c r="WWR15" s="87"/>
      <c r="WWS15" s="87"/>
      <c r="WWT15" s="87"/>
      <c r="WWU15" s="87"/>
      <c r="WWV15" s="87"/>
      <c r="WWW15" s="87"/>
      <c r="WWX15" s="87"/>
      <c r="WWY15" s="87"/>
      <c r="WWZ15" s="87"/>
      <c r="WXA15" s="87"/>
      <c r="WXB15" s="87"/>
      <c r="WXC15" s="87"/>
      <c r="WXD15" s="87"/>
      <c r="WXE15" s="87"/>
      <c r="WXF15" s="87"/>
      <c r="WXG15" s="87"/>
      <c r="WXH15" s="87"/>
      <c r="WXI15" s="87"/>
      <c r="WXJ15" s="87"/>
      <c r="WXK15" s="87"/>
      <c r="WXL15" s="87"/>
      <c r="WXM15" s="87"/>
      <c r="WXN15" s="87"/>
      <c r="WXO15" s="87"/>
      <c r="WXP15" s="87"/>
      <c r="WXQ15" s="87"/>
      <c r="WXR15" s="87"/>
      <c r="WXS15" s="87"/>
      <c r="WXT15" s="87"/>
      <c r="WXU15" s="87"/>
      <c r="WXV15" s="87"/>
      <c r="WXW15" s="87"/>
      <c r="WXX15" s="87"/>
      <c r="WXY15" s="87"/>
      <c r="WXZ15" s="87"/>
      <c r="WYA15" s="87"/>
      <c r="WYB15" s="87"/>
      <c r="WYC15" s="87"/>
      <c r="WYD15" s="87"/>
      <c r="WYE15" s="87"/>
      <c r="WYF15" s="87"/>
      <c r="WYG15" s="87"/>
      <c r="WYH15" s="87"/>
      <c r="WYI15" s="87"/>
      <c r="WYJ15" s="87"/>
      <c r="WYK15" s="87"/>
      <c r="WYL15" s="87"/>
      <c r="WYM15" s="87"/>
      <c r="WYN15" s="87"/>
      <c r="WYO15" s="87"/>
      <c r="WYP15" s="87"/>
      <c r="WYQ15" s="87"/>
      <c r="WYR15" s="87"/>
      <c r="WYS15" s="87"/>
      <c r="WYT15" s="87"/>
      <c r="WYU15" s="87"/>
      <c r="WYV15" s="87"/>
      <c r="WYW15" s="87"/>
      <c r="WYX15" s="87"/>
      <c r="WYY15" s="87"/>
      <c r="WYZ15" s="87"/>
      <c r="WZA15" s="87"/>
      <c r="WZB15" s="87"/>
      <c r="WZC15" s="87"/>
      <c r="WZD15" s="87"/>
      <c r="WZE15" s="87"/>
      <c r="WZF15" s="87"/>
      <c r="WZG15" s="87"/>
      <c r="WZH15" s="87"/>
      <c r="WZI15" s="87"/>
      <c r="WZJ15" s="87"/>
      <c r="WZK15" s="87"/>
      <c r="WZL15" s="87"/>
      <c r="WZM15" s="87"/>
      <c r="WZN15" s="87"/>
      <c r="WZO15" s="87"/>
      <c r="WZP15" s="87"/>
      <c r="WZQ15" s="87"/>
      <c r="WZR15" s="87"/>
      <c r="WZS15" s="87"/>
      <c r="WZT15" s="87"/>
      <c r="WZU15" s="87"/>
      <c r="WZV15" s="87"/>
      <c r="WZW15" s="87"/>
      <c r="WZX15" s="87"/>
      <c r="WZY15" s="87"/>
      <c r="WZZ15" s="87"/>
      <c r="XAA15" s="87"/>
      <c r="XAB15" s="87"/>
      <c r="XAC15" s="87"/>
      <c r="XAD15" s="87"/>
      <c r="XAE15" s="87"/>
      <c r="XAF15" s="87"/>
      <c r="XAG15" s="87"/>
      <c r="XAH15" s="87"/>
      <c r="XAI15" s="87"/>
      <c r="XAJ15" s="87"/>
      <c r="XAK15" s="87"/>
      <c r="XAL15" s="87"/>
      <c r="XAM15" s="87"/>
      <c r="XAN15" s="87"/>
      <c r="XAO15" s="87"/>
      <c r="XAP15" s="87"/>
      <c r="XAQ15" s="87"/>
      <c r="XAR15" s="87"/>
      <c r="XAS15" s="87"/>
      <c r="XAT15" s="87"/>
      <c r="XAU15" s="87"/>
      <c r="XAV15" s="87"/>
      <c r="XAW15" s="87"/>
      <c r="XAX15" s="87"/>
      <c r="XAY15" s="87"/>
      <c r="XAZ15" s="87"/>
      <c r="XBA15" s="87"/>
      <c r="XBB15" s="87"/>
      <c r="XBC15" s="87"/>
      <c r="XBD15" s="87"/>
      <c r="XBE15" s="87"/>
      <c r="XBF15" s="87"/>
      <c r="XBG15" s="87"/>
      <c r="XBH15" s="87"/>
      <c r="XBI15" s="87"/>
      <c r="XBJ15" s="87"/>
      <c r="XBK15" s="87"/>
      <c r="XBL15" s="87"/>
      <c r="XBM15" s="87"/>
      <c r="XBN15" s="87"/>
      <c r="XBO15" s="87"/>
      <c r="XBP15" s="87"/>
      <c r="XBQ15" s="87"/>
      <c r="XBR15" s="87"/>
      <c r="XBS15" s="87"/>
      <c r="XBT15" s="87"/>
      <c r="XBU15" s="87"/>
      <c r="XBV15" s="87"/>
      <c r="XBW15" s="87"/>
      <c r="XBX15" s="87"/>
      <c r="XBY15" s="87"/>
      <c r="XBZ15" s="87"/>
      <c r="XCA15" s="87"/>
      <c r="XCB15" s="87"/>
      <c r="XCC15" s="87"/>
      <c r="XCD15" s="87"/>
      <c r="XCE15" s="87"/>
      <c r="XCF15" s="87"/>
      <c r="XCG15" s="87"/>
      <c r="XCH15" s="87"/>
      <c r="XCI15" s="87"/>
      <c r="XCJ15" s="87"/>
      <c r="XCK15" s="87"/>
      <c r="XCL15" s="87"/>
      <c r="XCM15" s="87"/>
      <c r="XCN15" s="87"/>
      <c r="XCO15" s="87"/>
      <c r="XCP15" s="87"/>
      <c r="XCQ15" s="87"/>
      <c r="XCR15" s="87"/>
      <c r="XCS15" s="87"/>
      <c r="XCT15" s="87"/>
      <c r="XCU15" s="87"/>
      <c r="XCV15" s="87"/>
      <c r="XCW15" s="87"/>
      <c r="XCX15" s="87"/>
      <c r="XCY15" s="87"/>
      <c r="XCZ15" s="87"/>
      <c r="XDA15" s="87"/>
      <c r="XDB15" s="87"/>
      <c r="XDC15" s="87"/>
      <c r="XDD15" s="87"/>
      <c r="XDE15" s="87"/>
      <c r="XDF15" s="87"/>
      <c r="XDG15" s="87"/>
      <c r="XDH15" s="87"/>
      <c r="XDI15" s="87"/>
      <c r="XDJ15" s="87"/>
      <c r="XDK15" s="87"/>
      <c r="XDL15" s="87"/>
      <c r="XDM15" s="87"/>
      <c r="XDN15" s="87"/>
      <c r="XDO15" s="87"/>
      <c r="XDP15" s="87"/>
      <c r="XDQ15" s="87"/>
      <c r="XDR15" s="87"/>
      <c r="XDS15" s="87"/>
      <c r="XDT15" s="87"/>
      <c r="XDU15" s="87"/>
      <c r="XDV15" s="87"/>
      <c r="XDW15" s="87"/>
      <c r="XDX15" s="87"/>
      <c r="XDY15" s="87"/>
      <c r="XDZ15" s="87"/>
      <c r="XEA15" s="87"/>
      <c r="XEB15" s="87"/>
      <c r="XEC15" s="87"/>
      <c r="XED15" s="87"/>
      <c r="XEE15" s="87"/>
      <c r="XEF15" s="87"/>
      <c r="XEG15" s="87"/>
      <c r="XEH15" s="87"/>
      <c r="XEI15" s="87"/>
      <c r="XEJ15" s="87"/>
      <c r="XEK15" s="87"/>
    </row>
    <row r="16" spans="1:16365" s="83" customFormat="1" ht="127.5" customHeight="1" x14ac:dyDescent="0.25">
      <c r="A16" s="824"/>
      <c r="B16" s="835"/>
      <c r="C16" s="835"/>
      <c r="D16" s="835"/>
      <c r="E16" s="835"/>
      <c r="F16" s="835"/>
      <c r="G16" s="860"/>
      <c r="H16" s="835"/>
      <c r="I16" s="835"/>
      <c r="J16" s="835"/>
      <c r="K16" s="835"/>
      <c r="L16" s="819"/>
      <c r="M16" s="835"/>
      <c r="N16" s="819"/>
      <c r="O16" s="835"/>
      <c r="P16" s="819"/>
      <c r="Q16" s="835"/>
      <c r="R16" s="819"/>
      <c r="S16" s="824"/>
      <c r="T16" s="824"/>
      <c r="U16" s="824"/>
      <c r="V16" s="833" t="str">
        <f t="shared" si="14"/>
        <v>Muy baja</v>
      </c>
      <c r="W16" s="811"/>
      <c r="X16" s="820" t="str">
        <f t="shared" si="15"/>
        <v/>
      </c>
      <c r="Y16" s="811" t="str">
        <f>+IFERROR(VLOOKUP(X16,[1]Fórmula!$H$1:$I$6,2,FALSE),"")</f>
        <v/>
      </c>
      <c r="Z16" s="814"/>
      <c r="AA16" s="817" t="str">
        <f t="shared" si="16"/>
        <v/>
      </c>
      <c r="AB16" s="819"/>
      <c r="AC16" s="220" t="s">
        <v>320</v>
      </c>
      <c r="AD16" s="220" t="s">
        <v>321</v>
      </c>
      <c r="AE16" s="220" t="s">
        <v>72</v>
      </c>
      <c r="AF16" s="238">
        <f t="shared" si="17"/>
        <v>0.25</v>
      </c>
      <c r="AG16" s="220" t="s">
        <v>217</v>
      </c>
      <c r="AH16" s="238">
        <f t="shared" si="18"/>
        <v>0.15</v>
      </c>
      <c r="AI16" s="238">
        <f t="shared" si="19"/>
        <v>0.4</v>
      </c>
      <c r="AJ16" s="220" t="s">
        <v>218</v>
      </c>
      <c r="AK16" s="220" t="s">
        <v>219</v>
      </c>
      <c r="AL16" s="220" t="s">
        <v>312</v>
      </c>
      <c r="AM16" s="220" t="s">
        <v>39</v>
      </c>
      <c r="AN16" s="220" t="s">
        <v>322</v>
      </c>
      <c r="AO16" s="220" t="s">
        <v>40</v>
      </c>
      <c r="AP16" s="220" t="s">
        <v>314</v>
      </c>
      <c r="AQ16" s="220" t="s">
        <v>323</v>
      </c>
      <c r="AR16" s="220" t="s">
        <v>224</v>
      </c>
      <c r="AS16" s="220" t="s">
        <v>324</v>
      </c>
      <c r="AT16" s="220" t="s">
        <v>226</v>
      </c>
      <c r="AU16" s="865"/>
      <c r="AV16" s="865"/>
      <c r="AW16" s="820" t="str">
        <f t="shared" si="13"/>
        <v>Bajo</v>
      </c>
      <c r="AX16" s="824"/>
      <c r="AY16" s="246">
        <v>2</v>
      </c>
      <c r="AZ16" s="220" t="s">
        <v>325</v>
      </c>
      <c r="BA16" s="220" t="s">
        <v>326</v>
      </c>
      <c r="BB16" s="244">
        <v>44562</v>
      </c>
      <c r="BC16" s="244">
        <v>44772</v>
      </c>
      <c r="BD16" s="220" t="s">
        <v>327</v>
      </c>
      <c r="BE16" s="356"/>
      <c r="BF16" s="356"/>
      <c r="BG16" s="356"/>
      <c r="BH16" s="356"/>
      <c r="BI16" s="356"/>
      <c r="BJ16" s="356"/>
      <c r="BK16" s="356"/>
      <c r="BL16" s="356"/>
      <c r="BM16" s="356"/>
      <c r="BN16" s="356"/>
      <c r="BO16" s="356"/>
      <c r="BP16" s="356"/>
      <c r="BQ16" s="356"/>
      <c r="BR16" s="356"/>
      <c r="BS16" s="356"/>
      <c r="BT16" s="356"/>
      <c r="BU16" s="356"/>
      <c r="BV16" s="356"/>
      <c r="BW16" s="356"/>
      <c r="BX16" s="356"/>
      <c r="BY16" s="87"/>
      <c r="BZ16" s="87"/>
      <c r="CA16" s="87"/>
      <c r="CB16" s="87"/>
      <c r="CC16" s="87"/>
      <c r="CD16" s="87"/>
      <c r="CE16" s="87"/>
      <c r="CF16" s="87"/>
      <c r="CG16" s="87"/>
      <c r="CH16" s="87"/>
      <c r="CI16" s="87"/>
      <c r="CJ16" s="87"/>
      <c r="CK16" s="87"/>
      <c r="CL16" s="87"/>
      <c r="CM16" s="87"/>
      <c r="CN16" s="87"/>
      <c r="CO16" s="87"/>
      <c r="CP16" s="87"/>
      <c r="CQ16" s="87"/>
      <c r="CR16" s="87"/>
      <c r="CS16" s="87"/>
      <c r="CT16" s="87"/>
      <c r="CU16" s="87"/>
      <c r="CV16" s="87"/>
      <c r="CW16" s="87"/>
      <c r="CX16" s="87"/>
      <c r="CY16" s="87"/>
      <c r="CZ16" s="87"/>
      <c r="DA16" s="87"/>
      <c r="DB16" s="87"/>
      <c r="DC16" s="87"/>
      <c r="DD16" s="87"/>
      <c r="DE16" s="87"/>
      <c r="DF16" s="87"/>
      <c r="DG16" s="87"/>
      <c r="DH16" s="87"/>
      <c r="DI16" s="87"/>
      <c r="DJ16" s="87"/>
      <c r="DK16" s="87"/>
      <c r="DL16" s="87"/>
      <c r="DM16" s="87"/>
      <c r="DN16" s="87"/>
      <c r="DO16" s="87"/>
      <c r="DP16" s="87"/>
      <c r="DQ16" s="87"/>
      <c r="DR16" s="87"/>
      <c r="DS16" s="87"/>
      <c r="DT16" s="87"/>
      <c r="DU16" s="87"/>
      <c r="DV16" s="87"/>
      <c r="DW16" s="87"/>
      <c r="DX16" s="87"/>
      <c r="DY16" s="87"/>
      <c r="DZ16" s="87"/>
      <c r="EA16" s="87"/>
      <c r="EB16" s="87"/>
      <c r="EC16" s="87"/>
      <c r="ED16" s="87"/>
      <c r="EE16" s="87"/>
      <c r="EF16" s="87"/>
      <c r="EG16" s="87"/>
      <c r="EH16" s="87"/>
      <c r="EI16" s="87"/>
      <c r="EJ16" s="87"/>
      <c r="EK16" s="87"/>
      <c r="EL16" s="87"/>
      <c r="EM16" s="87"/>
      <c r="EN16" s="87"/>
      <c r="EO16" s="87"/>
      <c r="EP16" s="87"/>
      <c r="EQ16" s="87"/>
      <c r="ER16" s="87"/>
      <c r="ES16" s="87"/>
      <c r="ET16" s="87"/>
      <c r="EU16" s="87"/>
      <c r="EV16" s="87"/>
      <c r="EW16" s="87"/>
      <c r="EX16" s="87"/>
      <c r="EY16" s="87"/>
      <c r="EZ16" s="87"/>
      <c r="FA16" s="87"/>
      <c r="FB16" s="87"/>
      <c r="FC16" s="87"/>
      <c r="FD16" s="87"/>
      <c r="FE16" s="87"/>
      <c r="FF16" s="87"/>
      <c r="FG16" s="87"/>
      <c r="FH16" s="87"/>
      <c r="FI16" s="87"/>
      <c r="FJ16" s="87"/>
      <c r="FK16" s="87"/>
      <c r="FL16" s="87"/>
      <c r="FM16" s="87"/>
      <c r="FN16" s="87"/>
      <c r="FO16" s="87"/>
      <c r="FP16" s="87"/>
      <c r="FQ16" s="87"/>
      <c r="FR16" s="87"/>
      <c r="FS16" s="87"/>
      <c r="FT16" s="87"/>
      <c r="FU16" s="87"/>
      <c r="FV16" s="87"/>
      <c r="FW16" s="87"/>
      <c r="FX16" s="87"/>
      <c r="FY16" s="87"/>
      <c r="FZ16" s="87"/>
      <c r="GA16" s="87"/>
      <c r="GB16" s="87"/>
      <c r="GC16" s="87"/>
      <c r="GD16" s="87"/>
      <c r="GE16" s="87"/>
      <c r="GF16" s="87"/>
      <c r="GG16" s="87"/>
      <c r="GH16" s="87"/>
      <c r="GI16" s="87"/>
      <c r="GJ16" s="87"/>
      <c r="GK16" s="87"/>
      <c r="GL16" s="87"/>
      <c r="GM16" s="87"/>
      <c r="GN16" s="87"/>
      <c r="GO16" s="87"/>
      <c r="GP16" s="87"/>
      <c r="GQ16" s="87"/>
      <c r="GR16" s="87"/>
      <c r="GS16" s="87"/>
      <c r="GT16" s="87"/>
      <c r="GU16" s="87"/>
      <c r="GV16" s="87"/>
      <c r="GW16" s="87"/>
      <c r="GX16" s="87"/>
      <c r="GY16" s="87"/>
      <c r="GZ16" s="87"/>
      <c r="HA16" s="87"/>
      <c r="HB16" s="87"/>
      <c r="HC16" s="87"/>
      <c r="HD16" s="87"/>
      <c r="HE16" s="87"/>
      <c r="HF16" s="87"/>
      <c r="HG16" s="87"/>
      <c r="HH16" s="87"/>
      <c r="HI16" s="87"/>
      <c r="HJ16" s="87"/>
      <c r="HK16" s="87"/>
      <c r="HL16" s="87"/>
      <c r="HM16" s="87"/>
      <c r="HN16" s="87"/>
      <c r="HO16" s="87"/>
      <c r="HP16" s="87"/>
      <c r="HQ16" s="87"/>
      <c r="HR16" s="87"/>
      <c r="HS16" s="87"/>
      <c r="HT16" s="87"/>
      <c r="HU16" s="87"/>
      <c r="HV16" s="87"/>
      <c r="HW16" s="87"/>
      <c r="HX16" s="87"/>
      <c r="HY16" s="87"/>
      <c r="HZ16" s="87"/>
      <c r="IA16" s="87"/>
      <c r="IB16" s="87"/>
      <c r="IC16" s="87"/>
      <c r="ID16" s="87"/>
      <c r="IE16" s="87"/>
      <c r="IF16" s="87"/>
      <c r="IG16" s="87"/>
      <c r="IH16" s="87"/>
      <c r="II16" s="87"/>
      <c r="IJ16" s="87"/>
      <c r="IK16" s="87"/>
      <c r="IL16" s="87"/>
      <c r="IM16" s="87"/>
      <c r="IN16" s="87"/>
      <c r="IO16" s="87"/>
      <c r="IP16" s="87"/>
      <c r="IQ16" s="87"/>
      <c r="IR16" s="87"/>
      <c r="IS16" s="87"/>
      <c r="IT16" s="87"/>
      <c r="IU16" s="87"/>
      <c r="IV16" s="87"/>
      <c r="IW16" s="87"/>
      <c r="IX16" s="87"/>
      <c r="IY16" s="87"/>
      <c r="IZ16" s="87"/>
      <c r="JA16" s="87"/>
      <c r="JB16" s="87"/>
      <c r="JC16" s="87"/>
      <c r="JD16" s="87"/>
      <c r="JE16" s="87"/>
      <c r="JF16" s="87"/>
      <c r="JG16" s="87"/>
      <c r="JH16" s="87"/>
      <c r="JI16" s="87"/>
      <c r="JJ16" s="87"/>
      <c r="JK16" s="87"/>
      <c r="JL16" s="87"/>
      <c r="JM16" s="87"/>
      <c r="JN16" s="87"/>
      <c r="JO16" s="87"/>
      <c r="JP16" s="87"/>
      <c r="JQ16" s="87"/>
      <c r="JR16" s="87"/>
      <c r="JS16" s="87"/>
      <c r="JT16" s="87"/>
      <c r="JU16" s="87"/>
      <c r="JV16" s="87"/>
      <c r="JW16" s="87"/>
      <c r="JX16" s="87"/>
      <c r="JY16" s="87"/>
      <c r="JZ16" s="87"/>
      <c r="KA16" s="87"/>
      <c r="KB16" s="87"/>
      <c r="KC16" s="87"/>
      <c r="KD16" s="87"/>
      <c r="KE16" s="87"/>
      <c r="KF16" s="87"/>
      <c r="KG16" s="87"/>
      <c r="KH16" s="87"/>
      <c r="KI16" s="87"/>
      <c r="KJ16" s="87"/>
      <c r="KK16" s="87"/>
      <c r="KL16" s="87"/>
      <c r="KM16" s="87"/>
      <c r="KN16" s="87"/>
      <c r="KO16" s="87"/>
      <c r="KP16" s="87"/>
      <c r="KQ16" s="87"/>
      <c r="KR16" s="87"/>
      <c r="KS16" s="87"/>
      <c r="KT16" s="87"/>
      <c r="KU16" s="87"/>
      <c r="KV16" s="87"/>
      <c r="KW16" s="87"/>
      <c r="KX16" s="87"/>
      <c r="KY16" s="87"/>
      <c r="KZ16" s="87"/>
      <c r="LA16" s="87"/>
      <c r="LB16" s="87"/>
      <c r="LC16" s="87"/>
      <c r="LD16" s="87"/>
      <c r="LE16" s="87"/>
      <c r="LF16" s="87"/>
      <c r="LG16" s="87"/>
      <c r="LH16" s="87"/>
      <c r="LI16" s="87"/>
      <c r="LJ16" s="87"/>
      <c r="LK16" s="87"/>
      <c r="LL16" s="87"/>
      <c r="LM16" s="87"/>
      <c r="LN16" s="87"/>
      <c r="LO16" s="87"/>
      <c r="LP16" s="87"/>
      <c r="LQ16" s="87"/>
      <c r="LR16" s="87"/>
      <c r="LS16" s="87"/>
      <c r="LT16" s="87"/>
      <c r="LU16" s="87"/>
      <c r="LV16" s="87"/>
      <c r="LW16" s="87"/>
      <c r="LX16" s="87"/>
      <c r="LY16" s="87"/>
      <c r="LZ16" s="87"/>
      <c r="MA16" s="87"/>
      <c r="MB16" s="87"/>
      <c r="MC16" s="87"/>
      <c r="MD16" s="87"/>
      <c r="ME16" s="87"/>
      <c r="MF16" s="87"/>
      <c r="MG16" s="87"/>
      <c r="MH16" s="87"/>
      <c r="MI16" s="87"/>
      <c r="MJ16" s="87"/>
      <c r="MK16" s="87"/>
      <c r="ML16" s="87"/>
      <c r="MM16" s="87"/>
      <c r="MN16" s="87"/>
      <c r="MO16" s="87"/>
      <c r="MP16" s="87"/>
      <c r="MQ16" s="87"/>
      <c r="MR16" s="87"/>
      <c r="MS16" s="87"/>
      <c r="MT16" s="87"/>
      <c r="MU16" s="87"/>
      <c r="MV16" s="87"/>
      <c r="MW16" s="87"/>
      <c r="MX16" s="87"/>
      <c r="MY16" s="87"/>
      <c r="MZ16" s="87"/>
      <c r="NA16" s="87"/>
      <c r="NB16" s="87"/>
      <c r="NC16" s="87"/>
      <c r="ND16" s="87"/>
      <c r="NE16" s="87"/>
      <c r="NF16" s="87"/>
      <c r="NG16" s="87"/>
      <c r="NH16" s="87"/>
      <c r="NI16" s="87"/>
      <c r="NJ16" s="87"/>
      <c r="NK16" s="87"/>
      <c r="NL16" s="87"/>
      <c r="NM16" s="87"/>
      <c r="NN16" s="87"/>
      <c r="NO16" s="87"/>
      <c r="NP16" s="87"/>
      <c r="NQ16" s="87"/>
      <c r="NR16" s="87"/>
      <c r="NS16" s="87"/>
      <c r="NT16" s="87"/>
      <c r="NU16" s="87"/>
      <c r="NV16" s="87"/>
      <c r="NW16" s="87"/>
      <c r="NX16" s="87"/>
      <c r="NY16" s="87"/>
      <c r="NZ16" s="87"/>
      <c r="OA16" s="87"/>
      <c r="OB16" s="87"/>
      <c r="OC16" s="87"/>
      <c r="OD16" s="87"/>
      <c r="OE16" s="87"/>
      <c r="OF16" s="87"/>
      <c r="OG16" s="87"/>
      <c r="OH16" s="87"/>
      <c r="OI16" s="87"/>
      <c r="OJ16" s="87"/>
      <c r="OK16" s="87"/>
      <c r="OL16" s="87"/>
      <c r="OM16" s="87"/>
      <c r="ON16" s="87"/>
      <c r="OO16" s="87"/>
      <c r="OP16" s="87"/>
      <c r="OQ16" s="87"/>
      <c r="OR16" s="87"/>
      <c r="OS16" s="87"/>
      <c r="OT16" s="87"/>
      <c r="OU16" s="87"/>
      <c r="OV16" s="87"/>
      <c r="OW16" s="87"/>
      <c r="OX16" s="87"/>
      <c r="OY16" s="87"/>
      <c r="OZ16" s="87"/>
      <c r="PA16" s="87"/>
      <c r="PB16" s="87"/>
      <c r="PC16" s="87"/>
      <c r="PD16" s="87"/>
      <c r="PE16" s="87"/>
      <c r="PF16" s="87"/>
      <c r="PG16" s="87"/>
      <c r="PH16" s="87"/>
      <c r="PI16" s="87"/>
      <c r="PJ16" s="87"/>
      <c r="PK16" s="87"/>
      <c r="PL16" s="87"/>
      <c r="PM16" s="87"/>
      <c r="PN16" s="87"/>
      <c r="PO16" s="87"/>
      <c r="PP16" s="87"/>
      <c r="PQ16" s="87"/>
      <c r="PR16" s="87"/>
      <c r="PS16" s="87"/>
      <c r="PT16" s="87"/>
      <c r="PU16" s="87"/>
      <c r="PV16" s="87"/>
      <c r="PW16" s="87"/>
      <c r="PX16" s="87"/>
      <c r="PY16" s="87"/>
      <c r="PZ16" s="87"/>
      <c r="QA16" s="87"/>
      <c r="QB16" s="87"/>
      <c r="QC16" s="87"/>
      <c r="QD16" s="87"/>
      <c r="QE16" s="87"/>
      <c r="QF16" s="87"/>
      <c r="QG16" s="87"/>
      <c r="QH16" s="87"/>
      <c r="QI16" s="87"/>
      <c r="QJ16" s="87"/>
      <c r="QK16" s="87"/>
      <c r="QL16" s="87"/>
      <c r="QM16" s="87"/>
      <c r="QN16" s="87"/>
      <c r="QO16" s="87"/>
      <c r="QP16" s="87"/>
      <c r="QQ16" s="87"/>
      <c r="QR16" s="87"/>
      <c r="QS16" s="87"/>
      <c r="QT16" s="87"/>
      <c r="QU16" s="87"/>
      <c r="QV16" s="87"/>
      <c r="QW16" s="87"/>
      <c r="QX16" s="87"/>
      <c r="QY16" s="87"/>
      <c r="QZ16" s="87"/>
      <c r="RA16" s="87"/>
      <c r="RB16" s="87"/>
      <c r="RC16" s="87"/>
      <c r="RD16" s="87"/>
      <c r="RE16" s="87"/>
      <c r="RF16" s="87"/>
      <c r="RG16" s="87"/>
      <c r="RH16" s="87"/>
      <c r="RI16" s="87"/>
      <c r="RJ16" s="87"/>
      <c r="RK16" s="87"/>
      <c r="RL16" s="87"/>
      <c r="RM16" s="87"/>
      <c r="RN16" s="87"/>
      <c r="RO16" s="87"/>
      <c r="RP16" s="87"/>
      <c r="RQ16" s="87"/>
      <c r="RR16" s="87"/>
      <c r="RS16" s="87"/>
      <c r="RT16" s="87"/>
      <c r="RU16" s="87"/>
      <c r="RV16" s="87"/>
      <c r="RW16" s="87"/>
      <c r="RX16" s="87"/>
      <c r="RY16" s="87"/>
      <c r="RZ16" s="87"/>
      <c r="SA16" s="87"/>
      <c r="SB16" s="87"/>
      <c r="SC16" s="87"/>
      <c r="SD16" s="87"/>
      <c r="SE16" s="87"/>
      <c r="SF16" s="87"/>
      <c r="SG16" s="87"/>
      <c r="SH16" s="87"/>
      <c r="SI16" s="87"/>
      <c r="SJ16" s="87"/>
      <c r="SK16" s="87"/>
      <c r="SL16" s="87"/>
      <c r="SM16" s="87"/>
      <c r="SN16" s="87"/>
      <c r="SO16" s="87"/>
      <c r="SP16" s="87"/>
      <c r="SQ16" s="87"/>
      <c r="SR16" s="87"/>
      <c r="SS16" s="87"/>
      <c r="ST16" s="87"/>
      <c r="SU16" s="87"/>
      <c r="SV16" s="87"/>
      <c r="SW16" s="87"/>
      <c r="SX16" s="87"/>
      <c r="SY16" s="87"/>
      <c r="SZ16" s="87"/>
      <c r="TA16" s="87"/>
      <c r="TB16" s="87"/>
      <c r="TC16" s="87"/>
      <c r="TD16" s="87"/>
      <c r="TE16" s="87"/>
      <c r="TF16" s="87"/>
      <c r="TG16" s="87"/>
      <c r="TH16" s="87"/>
      <c r="TI16" s="87"/>
      <c r="TJ16" s="87"/>
      <c r="TK16" s="87"/>
      <c r="TL16" s="87"/>
      <c r="TM16" s="87"/>
      <c r="TN16" s="87"/>
      <c r="TO16" s="87"/>
      <c r="TP16" s="87"/>
      <c r="TQ16" s="87"/>
      <c r="TR16" s="87"/>
      <c r="TS16" s="87"/>
      <c r="TT16" s="87"/>
      <c r="TU16" s="87"/>
      <c r="TV16" s="87"/>
      <c r="TW16" s="87"/>
      <c r="TX16" s="87"/>
      <c r="TY16" s="87"/>
      <c r="TZ16" s="87"/>
      <c r="UA16" s="87"/>
      <c r="UB16" s="87"/>
      <c r="UC16" s="87"/>
      <c r="UD16" s="87"/>
      <c r="UE16" s="87"/>
      <c r="UF16" s="87"/>
      <c r="UG16" s="87"/>
      <c r="UH16" s="87"/>
      <c r="UI16" s="87"/>
      <c r="UJ16" s="87"/>
      <c r="UK16" s="87"/>
      <c r="UL16" s="87"/>
      <c r="UM16" s="87"/>
      <c r="UN16" s="87"/>
      <c r="UO16" s="87"/>
      <c r="UP16" s="87"/>
      <c r="UQ16" s="87"/>
      <c r="UR16" s="87"/>
      <c r="US16" s="87"/>
      <c r="UT16" s="87"/>
      <c r="UU16" s="87"/>
      <c r="UV16" s="87"/>
      <c r="UW16" s="87"/>
      <c r="UX16" s="87"/>
      <c r="UY16" s="87"/>
      <c r="UZ16" s="87"/>
      <c r="VA16" s="87"/>
      <c r="VB16" s="87"/>
      <c r="VC16" s="87"/>
      <c r="VD16" s="87"/>
      <c r="VE16" s="87"/>
      <c r="VF16" s="87"/>
      <c r="VG16" s="87"/>
      <c r="VH16" s="87"/>
      <c r="VI16" s="87"/>
      <c r="VJ16" s="87"/>
      <c r="VK16" s="87"/>
      <c r="VL16" s="87"/>
      <c r="VM16" s="87"/>
      <c r="VN16" s="87"/>
      <c r="VO16" s="87"/>
      <c r="VP16" s="87"/>
      <c r="VQ16" s="87"/>
      <c r="VR16" s="87"/>
      <c r="VS16" s="87"/>
      <c r="VT16" s="87"/>
      <c r="VU16" s="87"/>
      <c r="VV16" s="87"/>
      <c r="VW16" s="87"/>
      <c r="VX16" s="87"/>
      <c r="VY16" s="87"/>
      <c r="VZ16" s="87"/>
      <c r="WA16" s="87"/>
      <c r="WB16" s="87"/>
      <c r="WC16" s="87"/>
      <c r="WD16" s="87"/>
      <c r="WE16" s="87"/>
      <c r="WF16" s="87"/>
      <c r="WG16" s="87"/>
      <c r="WH16" s="87"/>
      <c r="WI16" s="87"/>
      <c r="WJ16" s="87"/>
      <c r="WK16" s="87"/>
      <c r="WL16" s="87"/>
      <c r="WM16" s="87"/>
      <c r="WN16" s="87"/>
      <c r="WO16" s="87"/>
      <c r="WP16" s="87"/>
      <c r="WQ16" s="87"/>
      <c r="WR16" s="87"/>
      <c r="WS16" s="87"/>
      <c r="WT16" s="87"/>
      <c r="WU16" s="87"/>
      <c r="WV16" s="87"/>
      <c r="WW16" s="87"/>
      <c r="WX16" s="87"/>
      <c r="WY16" s="87"/>
      <c r="WZ16" s="87"/>
      <c r="XA16" s="87"/>
      <c r="XB16" s="87"/>
      <c r="XC16" s="87"/>
      <c r="XD16" s="87"/>
      <c r="XE16" s="87"/>
      <c r="XF16" s="87"/>
      <c r="XG16" s="87"/>
      <c r="XH16" s="87"/>
      <c r="XI16" s="87"/>
      <c r="XJ16" s="87"/>
      <c r="XK16" s="87"/>
      <c r="XL16" s="87"/>
      <c r="XM16" s="87"/>
      <c r="XN16" s="87"/>
      <c r="XO16" s="87"/>
      <c r="XP16" s="87"/>
      <c r="XQ16" s="87"/>
      <c r="XR16" s="87"/>
      <c r="XS16" s="87"/>
      <c r="XT16" s="87"/>
      <c r="XU16" s="87"/>
      <c r="XV16" s="87"/>
      <c r="XW16" s="87"/>
      <c r="XX16" s="87"/>
      <c r="XY16" s="87"/>
      <c r="XZ16" s="87"/>
      <c r="YA16" s="87"/>
      <c r="YB16" s="87"/>
      <c r="YC16" s="87"/>
      <c r="YD16" s="87"/>
      <c r="YE16" s="87"/>
      <c r="YF16" s="87"/>
      <c r="YG16" s="87"/>
      <c r="YH16" s="87"/>
      <c r="YI16" s="87"/>
      <c r="YJ16" s="87"/>
      <c r="YK16" s="87"/>
      <c r="YL16" s="87"/>
      <c r="YM16" s="87"/>
      <c r="YN16" s="87"/>
      <c r="YO16" s="87"/>
      <c r="YP16" s="87"/>
      <c r="YQ16" s="87"/>
      <c r="YR16" s="87"/>
      <c r="YS16" s="87"/>
      <c r="YT16" s="87"/>
      <c r="YU16" s="87"/>
      <c r="YV16" s="87"/>
      <c r="YW16" s="87"/>
      <c r="YX16" s="87"/>
      <c r="YY16" s="87"/>
      <c r="YZ16" s="87"/>
      <c r="ZA16" s="87"/>
      <c r="ZB16" s="87"/>
      <c r="ZC16" s="87"/>
      <c r="ZD16" s="87"/>
      <c r="ZE16" s="87"/>
      <c r="ZF16" s="87"/>
      <c r="ZG16" s="87"/>
      <c r="ZH16" s="87"/>
      <c r="ZI16" s="87"/>
      <c r="ZJ16" s="87"/>
      <c r="ZK16" s="87"/>
      <c r="ZL16" s="87"/>
      <c r="ZM16" s="87"/>
      <c r="ZN16" s="87"/>
      <c r="ZO16" s="87"/>
      <c r="ZP16" s="87"/>
      <c r="ZQ16" s="87"/>
      <c r="ZR16" s="87"/>
      <c r="ZS16" s="87"/>
      <c r="ZT16" s="87"/>
      <c r="ZU16" s="87"/>
      <c r="ZV16" s="87"/>
      <c r="ZW16" s="87"/>
      <c r="ZX16" s="87"/>
      <c r="ZY16" s="87"/>
      <c r="ZZ16" s="87"/>
      <c r="AAA16" s="87"/>
      <c r="AAB16" s="87"/>
      <c r="AAC16" s="87"/>
      <c r="AAD16" s="87"/>
      <c r="AAE16" s="87"/>
      <c r="AAF16" s="87"/>
      <c r="AAG16" s="87"/>
      <c r="AAH16" s="87"/>
      <c r="AAI16" s="87"/>
      <c r="AAJ16" s="87"/>
      <c r="AAK16" s="87"/>
      <c r="AAL16" s="87"/>
      <c r="AAM16" s="87"/>
      <c r="AAN16" s="87"/>
      <c r="AAO16" s="87"/>
      <c r="AAP16" s="87"/>
      <c r="AAQ16" s="87"/>
      <c r="AAR16" s="87"/>
      <c r="AAS16" s="87"/>
      <c r="AAT16" s="87"/>
      <c r="AAU16" s="87"/>
      <c r="AAV16" s="87"/>
      <c r="AAW16" s="87"/>
      <c r="AAX16" s="87"/>
      <c r="AAY16" s="87"/>
      <c r="AAZ16" s="87"/>
      <c r="ABA16" s="87"/>
      <c r="ABB16" s="87"/>
      <c r="ABC16" s="87"/>
      <c r="ABD16" s="87"/>
      <c r="ABE16" s="87"/>
      <c r="ABF16" s="87"/>
      <c r="ABG16" s="87"/>
      <c r="ABH16" s="87"/>
      <c r="ABI16" s="87"/>
      <c r="ABJ16" s="87"/>
      <c r="ABK16" s="87"/>
      <c r="ABL16" s="87"/>
      <c r="ABM16" s="87"/>
      <c r="ABN16" s="87"/>
      <c r="ABO16" s="87"/>
      <c r="ABP16" s="87"/>
      <c r="ABQ16" s="87"/>
      <c r="ABR16" s="87"/>
      <c r="ABS16" s="87"/>
      <c r="ABT16" s="87"/>
      <c r="ABU16" s="87"/>
      <c r="ABV16" s="87"/>
      <c r="ABW16" s="87"/>
      <c r="ABX16" s="87"/>
      <c r="ABY16" s="87"/>
      <c r="ABZ16" s="87"/>
      <c r="ACA16" s="87"/>
      <c r="ACB16" s="87"/>
      <c r="ACC16" s="87"/>
      <c r="ACD16" s="87"/>
      <c r="ACE16" s="87"/>
      <c r="ACF16" s="87"/>
      <c r="ACG16" s="87"/>
      <c r="ACH16" s="87"/>
      <c r="ACI16" s="87"/>
      <c r="ACJ16" s="87"/>
      <c r="ACK16" s="87"/>
      <c r="ACL16" s="87"/>
      <c r="ACM16" s="87"/>
      <c r="ACN16" s="87"/>
      <c r="ACO16" s="87"/>
      <c r="ACP16" s="87"/>
      <c r="ACQ16" s="87"/>
      <c r="ACR16" s="87"/>
      <c r="ACS16" s="87"/>
      <c r="ACT16" s="87"/>
      <c r="ACU16" s="87"/>
      <c r="ACV16" s="87"/>
      <c r="ACW16" s="87"/>
      <c r="ACX16" s="87"/>
      <c r="ACY16" s="87"/>
      <c r="ACZ16" s="87"/>
      <c r="ADA16" s="87"/>
      <c r="ADB16" s="87"/>
      <c r="ADC16" s="87"/>
      <c r="ADD16" s="87"/>
      <c r="ADE16" s="87"/>
      <c r="ADF16" s="87"/>
      <c r="ADG16" s="87"/>
      <c r="ADH16" s="87"/>
      <c r="ADI16" s="87"/>
      <c r="ADJ16" s="87"/>
      <c r="ADK16" s="87"/>
      <c r="ADL16" s="87"/>
      <c r="ADM16" s="87"/>
      <c r="ADN16" s="87"/>
      <c r="ADO16" s="87"/>
      <c r="ADP16" s="87"/>
      <c r="ADQ16" s="87"/>
      <c r="ADR16" s="87"/>
      <c r="ADS16" s="87"/>
      <c r="ADT16" s="87"/>
      <c r="ADU16" s="87"/>
      <c r="ADV16" s="87"/>
      <c r="ADW16" s="87"/>
      <c r="ADX16" s="87"/>
      <c r="ADY16" s="87"/>
      <c r="ADZ16" s="87"/>
      <c r="AEA16" s="87"/>
      <c r="AEB16" s="87"/>
      <c r="AEC16" s="87"/>
      <c r="AED16" s="87"/>
      <c r="AEE16" s="87"/>
      <c r="AEF16" s="87"/>
      <c r="AEG16" s="87"/>
      <c r="AEH16" s="87"/>
      <c r="AEI16" s="87"/>
      <c r="AEJ16" s="87"/>
      <c r="AEK16" s="87"/>
      <c r="AEL16" s="87"/>
      <c r="AEM16" s="87"/>
      <c r="AEN16" s="87"/>
      <c r="AEO16" s="87"/>
      <c r="AEP16" s="87"/>
      <c r="AEQ16" s="87"/>
      <c r="AER16" s="87"/>
      <c r="AES16" s="87"/>
      <c r="AET16" s="87"/>
      <c r="AEU16" s="87"/>
      <c r="AEV16" s="87"/>
      <c r="AEW16" s="87"/>
      <c r="AEX16" s="87"/>
      <c r="AEY16" s="87"/>
      <c r="AEZ16" s="87"/>
      <c r="AFA16" s="87"/>
      <c r="AFB16" s="87"/>
      <c r="AFC16" s="87"/>
      <c r="AFD16" s="87"/>
      <c r="AFE16" s="87"/>
      <c r="AFF16" s="87"/>
      <c r="AFG16" s="87"/>
      <c r="AFH16" s="87"/>
      <c r="AFI16" s="87"/>
      <c r="AFJ16" s="87"/>
      <c r="AFK16" s="87"/>
      <c r="AFL16" s="87"/>
      <c r="AFM16" s="87"/>
      <c r="AFN16" s="87"/>
      <c r="AFO16" s="87"/>
      <c r="AFP16" s="87"/>
      <c r="AFQ16" s="87"/>
      <c r="AFR16" s="87"/>
      <c r="AFS16" s="87"/>
      <c r="AFT16" s="87"/>
      <c r="AFU16" s="87"/>
      <c r="AFV16" s="87"/>
      <c r="AFW16" s="87"/>
      <c r="AFX16" s="87"/>
      <c r="AFY16" s="87"/>
      <c r="AFZ16" s="87"/>
      <c r="AGA16" s="87"/>
      <c r="AGB16" s="87"/>
      <c r="AGC16" s="87"/>
      <c r="AGD16" s="87"/>
      <c r="AGE16" s="87"/>
      <c r="AGF16" s="87"/>
      <c r="AGG16" s="87"/>
      <c r="AGH16" s="87"/>
      <c r="AGI16" s="87"/>
      <c r="AGJ16" s="87"/>
      <c r="AGK16" s="87"/>
      <c r="AGL16" s="87"/>
      <c r="AGM16" s="87"/>
      <c r="AGN16" s="87"/>
      <c r="AGO16" s="87"/>
      <c r="AGP16" s="87"/>
      <c r="AGQ16" s="87"/>
      <c r="AGR16" s="87"/>
      <c r="AGS16" s="87"/>
      <c r="AGT16" s="87"/>
      <c r="AGU16" s="87"/>
      <c r="AGV16" s="87"/>
      <c r="AGW16" s="87"/>
      <c r="AGX16" s="87"/>
      <c r="AGY16" s="87"/>
      <c r="AGZ16" s="87"/>
      <c r="AHA16" s="87"/>
      <c r="AHB16" s="87"/>
      <c r="AHC16" s="87"/>
      <c r="AHD16" s="87"/>
      <c r="AHE16" s="87"/>
      <c r="AHF16" s="87"/>
      <c r="AHG16" s="87"/>
      <c r="AHH16" s="87"/>
      <c r="AHI16" s="87"/>
      <c r="AHJ16" s="87"/>
      <c r="AHK16" s="87"/>
      <c r="AHL16" s="87"/>
      <c r="AHM16" s="87"/>
      <c r="AHN16" s="87"/>
      <c r="AHO16" s="87"/>
      <c r="AHP16" s="87"/>
      <c r="AHQ16" s="87"/>
      <c r="AHR16" s="87"/>
      <c r="AHS16" s="87"/>
      <c r="AHT16" s="87"/>
      <c r="AHU16" s="87"/>
      <c r="AHV16" s="87"/>
      <c r="AHW16" s="87"/>
      <c r="AHX16" s="87"/>
      <c r="AHY16" s="87"/>
      <c r="AHZ16" s="87"/>
      <c r="AIA16" s="87"/>
      <c r="AIB16" s="87"/>
      <c r="AIC16" s="87"/>
      <c r="AID16" s="87"/>
      <c r="AIE16" s="87"/>
      <c r="AIF16" s="87"/>
      <c r="AIG16" s="87"/>
      <c r="AIH16" s="87"/>
      <c r="AII16" s="87"/>
      <c r="AIJ16" s="87"/>
      <c r="AIK16" s="87"/>
      <c r="AIL16" s="87"/>
      <c r="AIM16" s="87"/>
      <c r="AIN16" s="87"/>
      <c r="AIO16" s="87"/>
      <c r="AIP16" s="87"/>
      <c r="AIQ16" s="87"/>
      <c r="AIR16" s="87"/>
      <c r="AIS16" s="87"/>
      <c r="AIT16" s="87"/>
      <c r="AIU16" s="87"/>
      <c r="AIV16" s="87"/>
      <c r="AIW16" s="87"/>
      <c r="AIX16" s="87"/>
      <c r="AIY16" s="87"/>
      <c r="AIZ16" s="87"/>
      <c r="AJA16" s="87"/>
      <c r="AJB16" s="87"/>
      <c r="AJC16" s="87"/>
      <c r="AJD16" s="87"/>
      <c r="AJE16" s="87"/>
      <c r="AJF16" s="87"/>
      <c r="AJG16" s="87"/>
      <c r="AJH16" s="87"/>
      <c r="AJI16" s="87"/>
      <c r="AJJ16" s="87"/>
      <c r="AJK16" s="87"/>
      <c r="AJL16" s="87"/>
      <c r="AJM16" s="87"/>
      <c r="AJN16" s="87"/>
      <c r="AJO16" s="87"/>
      <c r="AJP16" s="87"/>
      <c r="AJQ16" s="87"/>
      <c r="AJR16" s="87"/>
      <c r="AJS16" s="87"/>
      <c r="AJT16" s="87"/>
      <c r="AJU16" s="87"/>
      <c r="AJV16" s="87"/>
      <c r="AJW16" s="87"/>
      <c r="AJX16" s="87"/>
      <c r="AJY16" s="87"/>
      <c r="AJZ16" s="87"/>
      <c r="AKA16" s="87"/>
      <c r="AKB16" s="87"/>
      <c r="AKC16" s="87"/>
      <c r="AKD16" s="87"/>
      <c r="AKE16" s="87"/>
      <c r="AKF16" s="87"/>
      <c r="AKG16" s="87"/>
      <c r="AKH16" s="87"/>
      <c r="AKI16" s="87"/>
      <c r="AKJ16" s="87"/>
      <c r="AKK16" s="87"/>
      <c r="AKL16" s="87"/>
      <c r="AKM16" s="87"/>
      <c r="AKN16" s="87"/>
      <c r="AKO16" s="87"/>
      <c r="AKP16" s="87"/>
      <c r="AKQ16" s="87"/>
      <c r="AKR16" s="87"/>
      <c r="AKS16" s="87"/>
      <c r="AKT16" s="87"/>
      <c r="AKU16" s="87"/>
      <c r="AKV16" s="87"/>
      <c r="AKW16" s="87"/>
      <c r="AKX16" s="87"/>
      <c r="AKY16" s="87"/>
      <c r="AKZ16" s="87"/>
      <c r="ALA16" s="87"/>
      <c r="ALB16" s="87"/>
      <c r="ALC16" s="87"/>
      <c r="ALD16" s="87"/>
      <c r="ALE16" s="87"/>
      <c r="ALF16" s="87"/>
      <c r="ALG16" s="87"/>
      <c r="ALH16" s="87"/>
      <c r="ALI16" s="87"/>
      <c r="ALJ16" s="87"/>
      <c r="ALK16" s="87"/>
      <c r="ALL16" s="87"/>
      <c r="ALM16" s="87"/>
      <c r="ALN16" s="87"/>
      <c r="ALO16" s="87"/>
      <c r="ALP16" s="87"/>
      <c r="ALQ16" s="87"/>
      <c r="ALR16" s="87"/>
      <c r="ALS16" s="87"/>
      <c r="ALT16" s="87"/>
      <c r="ALU16" s="87"/>
      <c r="ALV16" s="87"/>
      <c r="ALW16" s="87"/>
      <c r="ALX16" s="87"/>
      <c r="ALY16" s="87"/>
      <c r="ALZ16" s="87"/>
      <c r="AMA16" s="87"/>
      <c r="AMB16" s="87"/>
      <c r="AMC16" s="87"/>
      <c r="AMD16" s="87"/>
      <c r="AME16" s="87"/>
      <c r="AMF16" s="87"/>
      <c r="AMG16" s="87"/>
      <c r="AMH16" s="87"/>
      <c r="AMI16" s="87"/>
      <c r="AMJ16" s="87"/>
      <c r="AMK16" s="87"/>
      <c r="AML16" s="87"/>
      <c r="AMM16" s="87"/>
      <c r="AMN16" s="87"/>
      <c r="AMO16" s="87"/>
      <c r="AMP16" s="87"/>
      <c r="AMQ16" s="87"/>
      <c r="AMR16" s="87"/>
      <c r="AMS16" s="87"/>
      <c r="AMT16" s="87"/>
      <c r="AMU16" s="87"/>
      <c r="AMV16" s="87"/>
      <c r="AMW16" s="87"/>
      <c r="AMX16" s="87"/>
      <c r="AMY16" s="87"/>
      <c r="AMZ16" s="87"/>
      <c r="ANA16" s="87"/>
      <c r="ANB16" s="87"/>
      <c r="ANC16" s="87"/>
      <c r="AND16" s="87"/>
      <c r="ANE16" s="87"/>
      <c r="ANF16" s="87"/>
      <c r="ANG16" s="87"/>
      <c r="ANH16" s="87"/>
      <c r="ANI16" s="87"/>
      <c r="ANJ16" s="87"/>
      <c r="ANK16" s="87"/>
      <c r="ANL16" s="87"/>
      <c r="ANM16" s="87"/>
      <c r="ANN16" s="87"/>
      <c r="ANO16" s="87"/>
      <c r="ANP16" s="87"/>
      <c r="ANQ16" s="87"/>
      <c r="ANR16" s="87"/>
      <c r="ANS16" s="87"/>
      <c r="ANT16" s="87"/>
      <c r="ANU16" s="87"/>
      <c r="ANV16" s="87"/>
      <c r="ANW16" s="87"/>
      <c r="ANX16" s="87"/>
      <c r="ANY16" s="87"/>
      <c r="ANZ16" s="87"/>
      <c r="AOA16" s="87"/>
      <c r="AOB16" s="87"/>
      <c r="AOC16" s="87"/>
      <c r="AOD16" s="87"/>
      <c r="AOE16" s="87"/>
      <c r="AOF16" s="87"/>
      <c r="AOG16" s="87"/>
      <c r="AOH16" s="87"/>
      <c r="AOI16" s="87"/>
      <c r="AOJ16" s="87"/>
      <c r="AOK16" s="87"/>
      <c r="AOL16" s="87"/>
      <c r="AOM16" s="87"/>
      <c r="AON16" s="87"/>
      <c r="AOO16" s="87"/>
      <c r="AOP16" s="87"/>
      <c r="AOQ16" s="87"/>
      <c r="AOR16" s="87"/>
      <c r="AOS16" s="87"/>
      <c r="AOT16" s="87"/>
      <c r="AOU16" s="87"/>
      <c r="AOV16" s="87"/>
      <c r="AOW16" s="87"/>
      <c r="AOX16" s="87"/>
      <c r="AOY16" s="87"/>
      <c r="AOZ16" s="87"/>
      <c r="APA16" s="87"/>
      <c r="APB16" s="87"/>
      <c r="APC16" s="87"/>
      <c r="APD16" s="87"/>
      <c r="APE16" s="87"/>
      <c r="APF16" s="87"/>
      <c r="APG16" s="87"/>
      <c r="APH16" s="87"/>
      <c r="API16" s="87"/>
      <c r="APJ16" s="87"/>
      <c r="APK16" s="87"/>
      <c r="APL16" s="87"/>
      <c r="APM16" s="87"/>
      <c r="APN16" s="87"/>
      <c r="APO16" s="87"/>
      <c r="APP16" s="87"/>
      <c r="APQ16" s="87"/>
      <c r="APR16" s="87"/>
      <c r="APS16" s="87"/>
      <c r="APT16" s="87"/>
      <c r="APU16" s="87"/>
      <c r="APV16" s="87"/>
      <c r="APW16" s="87"/>
      <c r="APX16" s="87"/>
      <c r="APY16" s="87"/>
      <c r="APZ16" s="87"/>
      <c r="AQA16" s="87"/>
      <c r="AQB16" s="87"/>
      <c r="AQC16" s="87"/>
      <c r="AQD16" s="87"/>
      <c r="AQE16" s="87"/>
      <c r="AQF16" s="87"/>
      <c r="AQG16" s="87"/>
      <c r="AQH16" s="87"/>
      <c r="AQI16" s="87"/>
      <c r="AQJ16" s="87"/>
      <c r="AQK16" s="87"/>
      <c r="AQL16" s="87"/>
      <c r="AQM16" s="87"/>
      <c r="AQN16" s="87"/>
      <c r="AQO16" s="87"/>
      <c r="AQP16" s="87"/>
      <c r="AQQ16" s="87"/>
      <c r="AQR16" s="87"/>
      <c r="AQS16" s="87"/>
      <c r="AQT16" s="87"/>
      <c r="AQU16" s="87"/>
      <c r="AQV16" s="87"/>
      <c r="AQW16" s="87"/>
      <c r="AQX16" s="87"/>
      <c r="AQY16" s="87"/>
      <c r="AQZ16" s="87"/>
      <c r="ARA16" s="87"/>
      <c r="ARB16" s="87"/>
      <c r="ARC16" s="87"/>
      <c r="ARD16" s="87"/>
      <c r="ARE16" s="87"/>
      <c r="ARF16" s="87"/>
      <c r="ARG16" s="87"/>
      <c r="ARH16" s="87"/>
      <c r="ARI16" s="87"/>
      <c r="ARJ16" s="87"/>
      <c r="ARK16" s="87"/>
      <c r="ARL16" s="87"/>
      <c r="ARM16" s="87"/>
      <c r="ARN16" s="87"/>
      <c r="ARO16" s="87"/>
      <c r="ARP16" s="87"/>
      <c r="ARQ16" s="87"/>
      <c r="ARR16" s="87"/>
      <c r="ARS16" s="87"/>
      <c r="ART16" s="87"/>
      <c r="ARU16" s="87"/>
      <c r="ARV16" s="87"/>
      <c r="ARW16" s="87"/>
      <c r="ARX16" s="87"/>
      <c r="ARY16" s="87"/>
      <c r="ARZ16" s="87"/>
      <c r="ASA16" s="87"/>
      <c r="ASB16" s="87"/>
      <c r="ASC16" s="87"/>
      <c r="ASD16" s="87"/>
      <c r="ASE16" s="87"/>
      <c r="ASF16" s="87"/>
      <c r="ASG16" s="87"/>
      <c r="ASH16" s="87"/>
      <c r="ASI16" s="87"/>
      <c r="ASJ16" s="87"/>
      <c r="ASK16" s="87"/>
      <c r="ASL16" s="87"/>
      <c r="ASM16" s="87"/>
      <c r="ASN16" s="87"/>
      <c r="ASO16" s="87"/>
      <c r="ASP16" s="87"/>
      <c r="ASQ16" s="87"/>
      <c r="ASR16" s="87"/>
      <c r="ASS16" s="87"/>
      <c r="AST16" s="87"/>
      <c r="ASU16" s="87"/>
      <c r="ASV16" s="87"/>
      <c r="ASW16" s="87"/>
      <c r="ASX16" s="87"/>
      <c r="ASY16" s="87"/>
      <c r="ASZ16" s="87"/>
      <c r="ATA16" s="87"/>
      <c r="ATB16" s="87"/>
      <c r="ATC16" s="87"/>
      <c r="ATD16" s="87"/>
      <c r="ATE16" s="87"/>
      <c r="ATF16" s="87"/>
      <c r="ATG16" s="87"/>
      <c r="ATH16" s="87"/>
      <c r="ATI16" s="87"/>
      <c r="ATJ16" s="87"/>
      <c r="ATK16" s="87"/>
      <c r="ATL16" s="87"/>
      <c r="ATM16" s="87"/>
      <c r="ATN16" s="87"/>
      <c r="ATO16" s="87"/>
      <c r="ATP16" s="87"/>
      <c r="ATQ16" s="87"/>
      <c r="ATR16" s="87"/>
      <c r="ATS16" s="87"/>
      <c r="ATT16" s="87"/>
      <c r="ATU16" s="87"/>
      <c r="ATV16" s="87"/>
      <c r="ATW16" s="87"/>
      <c r="ATX16" s="87"/>
      <c r="ATY16" s="87"/>
      <c r="ATZ16" s="87"/>
      <c r="AUA16" s="87"/>
      <c r="AUB16" s="87"/>
      <c r="AUC16" s="87"/>
      <c r="AUD16" s="87"/>
      <c r="AUE16" s="87"/>
      <c r="AUF16" s="87"/>
      <c r="AUG16" s="87"/>
      <c r="AUH16" s="87"/>
      <c r="AUI16" s="87"/>
      <c r="AUJ16" s="87"/>
      <c r="AUK16" s="87"/>
      <c r="AUL16" s="87"/>
      <c r="AUM16" s="87"/>
      <c r="AUN16" s="87"/>
      <c r="AUO16" s="87"/>
      <c r="AUP16" s="87"/>
      <c r="AUQ16" s="87"/>
      <c r="AUR16" s="87"/>
      <c r="AUS16" s="87"/>
      <c r="AUT16" s="87"/>
      <c r="AUU16" s="87"/>
      <c r="AUV16" s="87"/>
      <c r="AUW16" s="87"/>
      <c r="AUX16" s="87"/>
      <c r="AUY16" s="87"/>
      <c r="AUZ16" s="87"/>
      <c r="AVA16" s="87"/>
      <c r="AVB16" s="87"/>
      <c r="AVC16" s="87"/>
      <c r="AVD16" s="87"/>
      <c r="AVE16" s="87"/>
      <c r="AVF16" s="87"/>
      <c r="AVG16" s="87"/>
      <c r="AVH16" s="87"/>
      <c r="AVI16" s="87"/>
      <c r="AVJ16" s="87"/>
      <c r="AVK16" s="87"/>
      <c r="AVL16" s="87"/>
      <c r="AVM16" s="87"/>
      <c r="AVN16" s="87"/>
      <c r="AVO16" s="87"/>
      <c r="AVP16" s="87"/>
      <c r="AVQ16" s="87"/>
      <c r="AVR16" s="87"/>
      <c r="AVS16" s="87"/>
      <c r="AVT16" s="87"/>
      <c r="AVU16" s="87"/>
      <c r="AVV16" s="87"/>
      <c r="AVW16" s="87"/>
      <c r="AVX16" s="87"/>
      <c r="AVY16" s="87"/>
      <c r="AVZ16" s="87"/>
      <c r="AWA16" s="87"/>
      <c r="AWB16" s="87"/>
      <c r="AWC16" s="87"/>
      <c r="AWD16" s="87"/>
      <c r="AWE16" s="87"/>
      <c r="AWF16" s="87"/>
      <c r="AWG16" s="87"/>
      <c r="AWH16" s="87"/>
      <c r="AWI16" s="87"/>
      <c r="AWJ16" s="87"/>
      <c r="AWK16" s="87"/>
      <c r="AWL16" s="87"/>
      <c r="AWM16" s="87"/>
      <c r="AWN16" s="87"/>
      <c r="AWO16" s="87"/>
      <c r="AWP16" s="87"/>
      <c r="AWQ16" s="87"/>
      <c r="AWR16" s="87"/>
      <c r="AWS16" s="87"/>
      <c r="AWT16" s="87"/>
      <c r="AWU16" s="87"/>
      <c r="AWV16" s="87"/>
      <c r="AWW16" s="87"/>
      <c r="AWX16" s="87"/>
      <c r="AWY16" s="87"/>
      <c r="AWZ16" s="87"/>
      <c r="AXA16" s="87"/>
      <c r="AXB16" s="87"/>
      <c r="AXC16" s="87"/>
      <c r="AXD16" s="87"/>
      <c r="AXE16" s="87"/>
      <c r="AXF16" s="87"/>
      <c r="AXG16" s="87"/>
      <c r="AXH16" s="87"/>
      <c r="AXI16" s="87"/>
      <c r="AXJ16" s="87"/>
      <c r="AXK16" s="87"/>
      <c r="AXL16" s="87"/>
      <c r="AXM16" s="87"/>
      <c r="AXN16" s="87"/>
      <c r="AXO16" s="87"/>
      <c r="AXP16" s="87"/>
      <c r="AXQ16" s="87"/>
      <c r="AXR16" s="87"/>
      <c r="AXS16" s="87"/>
      <c r="AXT16" s="87"/>
      <c r="AXU16" s="87"/>
      <c r="AXV16" s="87"/>
      <c r="AXW16" s="87"/>
      <c r="AXX16" s="87"/>
      <c r="AXY16" s="87"/>
      <c r="AXZ16" s="87"/>
      <c r="AYA16" s="87"/>
      <c r="AYB16" s="87"/>
      <c r="AYC16" s="87"/>
      <c r="AYD16" s="87"/>
      <c r="AYE16" s="87"/>
      <c r="AYF16" s="87"/>
      <c r="AYG16" s="87"/>
      <c r="AYH16" s="87"/>
      <c r="AYI16" s="87"/>
      <c r="AYJ16" s="87"/>
      <c r="AYK16" s="87"/>
      <c r="AYL16" s="87"/>
      <c r="AYM16" s="87"/>
      <c r="AYN16" s="87"/>
      <c r="AYO16" s="87"/>
      <c r="AYP16" s="87"/>
      <c r="AYQ16" s="87"/>
      <c r="AYR16" s="87"/>
      <c r="AYS16" s="87"/>
      <c r="AYT16" s="87"/>
      <c r="AYU16" s="87"/>
      <c r="AYV16" s="87"/>
      <c r="AYW16" s="87"/>
      <c r="AYX16" s="87"/>
      <c r="AYY16" s="87"/>
      <c r="AYZ16" s="87"/>
      <c r="AZA16" s="87"/>
      <c r="AZB16" s="87"/>
      <c r="AZC16" s="87"/>
      <c r="AZD16" s="87"/>
      <c r="AZE16" s="87"/>
      <c r="AZF16" s="87"/>
      <c r="AZG16" s="87"/>
      <c r="AZH16" s="87"/>
      <c r="AZI16" s="87"/>
      <c r="AZJ16" s="87"/>
      <c r="AZK16" s="87"/>
      <c r="AZL16" s="87"/>
      <c r="AZM16" s="87"/>
      <c r="AZN16" s="87"/>
      <c r="AZO16" s="87"/>
      <c r="AZP16" s="87"/>
      <c r="AZQ16" s="87"/>
      <c r="AZR16" s="87"/>
      <c r="AZS16" s="87"/>
      <c r="AZT16" s="87"/>
      <c r="AZU16" s="87"/>
      <c r="AZV16" s="87"/>
      <c r="AZW16" s="87"/>
      <c r="AZX16" s="87"/>
      <c r="AZY16" s="87"/>
      <c r="AZZ16" s="87"/>
      <c r="BAA16" s="87"/>
      <c r="BAB16" s="87"/>
      <c r="BAC16" s="87"/>
      <c r="BAD16" s="87"/>
      <c r="BAE16" s="87"/>
      <c r="BAF16" s="87"/>
      <c r="BAG16" s="87"/>
      <c r="BAH16" s="87"/>
      <c r="BAI16" s="87"/>
      <c r="BAJ16" s="87"/>
      <c r="BAK16" s="87"/>
      <c r="BAL16" s="87"/>
      <c r="BAM16" s="87"/>
      <c r="BAN16" s="87"/>
      <c r="BAO16" s="87"/>
      <c r="BAP16" s="87"/>
      <c r="BAQ16" s="87"/>
      <c r="BAR16" s="87"/>
      <c r="BAS16" s="87"/>
      <c r="BAT16" s="87"/>
      <c r="BAU16" s="87"/>
      <c r="BAV16" s="87"/>
      <c r="BAW16" s="87"/>
      <c r="BAX16" s="87"/>
      <c r="BAY16" s="87"/>
      <c r="BAZ16" s="87"/>
      <c r="BBA16" s="87"/>
      <c r="BBB16" s="87"/>
      <c r="BBC16" s="87"/>
      <c r="BBD16" s="87"/>
      <c r="BBE16" s="87"/>
      <c r="BBF16" s="87"/>
      <c r="BBG16" s="87"/>
      <c r="BBH16" s="87"/>
      <c r="BBI16" s="87"/>
      <c r="BBJ16" s="87"/>
      <c r="BBK16" s="87"/>
      <c r="BBL16" s="87"/>
      <c r="BBM16" s="87"/>
      <c r="BBN16" s="87"/>
      <c r="BBO16" s="87"/>
      <c r="BBP16" s="87"/>
      <c r="BBQ16" s="87"/>
      <c r="BBR16" s="87"/>
      <c r="BBS16" s="87"/>
      <c r="BBT16" s="87"/>
      <c r="BBU16" s="87"/>
      <c r="BBV16" s="87"/>
      <c r="BBW16" s="87"/>
      <c r="BBX16" s="87"/>
      <c r="BBY16" s="87"/>
      <c r="BBZ16" s="87"/>
      <c r="BCA16" s="87"/>
      <c r="BCB16" s="87"/>
      <c r="BCC16" s="87"/>
      <c r="BCD16" s="87"/>
      <c r="BCE16" s="87"/>
      <c r="BCF16" s="87"/>
      <c r="BCG16" s="87"/>
      <c r="BCH16" s="87"/>
      <c r="BCI16" s="87"/>
      <c r="BCJ16" s="87"/>
      <c r="BCK16" s="87"/>
      <c r="BCL16" s="87"/>
      <c r="BCM16" s="87"/>
      <c r="BCN16" s="87"/>
      <c r="BCO16" s="87"/>
      <c r="BCP16" s="87"/>
      <c r="BCQ16" s="87"/>
      <c r="BCR16" s="87"/>
      <c r="BCS16" s="87"/>
      <c r="BCT16" s="87"/>
      <c r="BCU16" s="87"/>
      <c r="BCV16" s="87"/>
      <c r="BCW16" s="87"/>
      <c r="BCX16" s="87"/>
      <c r="BCY16" s="87"/>
      <c r="BCZ16" s="87"/>
      <c r="BDA16" s="87"/>
      <c r="BDB16" s="87"/>
      <c r="BDC16" s="87"/>
      <c r="BDD16" s="87"/>
      <c r="BDE16" s="87"/>
      <c r="BDF16" s="87"/>
      <c r="BDG16" s="87"/>
      <c r="BDH16" s="87"/>
      <c r="BDI16" s="87"/>
      <c r="BDJ16" s="87"/>
      <c r="BDK16" s="87"/>
      <c r="BDL16" s="87"/>
      <c r="BDM16" s="87"/>
      <c r="BDN16" s="87"/>
      <c r="BDO16" s="87"/>
      <c r="BDP16" s="87"/>
      <c r="BDQ16" s="87"/>
      <c r="BDR16" s="87"/>
      <c r="BDS16" s="87"/>
      <c r="BDT16" s="87"/>
      <c r="BDU16" s="87"/>
      <c r="BDV16" s="87"/>
      <c r="BDW16" s="87"/>
      <c r="BDX16" s="87"/>
      <c r="BDY16" s="87"/>
      <c r="BDZ16" s="87"/>
      <c r="BEA16" s="87"/>
      <c r="BEB16" s="87"/>
      <c r="BEC16" s="87"/>
      <c r="BED16" s="87"/>
      <c r="BEE16" s="87"/>
      <c r="BEF16" s="87"/>
      <c r="BEG16" s="87"/>
      <c r="BEH16" s="87"/>
      <c r="BEI16" s="87"/>
      <c r="BEJ16" s="87"/>
      <c r="BEK16" s="87"/>
      <c r="BEL16" s="87"/>
      <c r="BEM16" s="87"/>
      <c r="BEN16" s="87"/>
      <c r="BEO16" s="87"/>
      <c r="BEP16" s="87"/>
      <c r="BEQ16" s="87"/>
      <c r="BER16" s="87"/>
      <c r="BES16" s="87"/>
      <c r="BET16" s="87"/>
      <c r="BEU16" s="87"/>
      <c r="BEV16" s="87"/>
      <c r="BEW16" s="87"/>
      <c r="BEX16" s="87"/>
      <c r="BEY16" s="87"/>
      <c r="BEZ16" s="87"/>
      <c r="BFA16" s="87"/>
      <c r="BFB16" s="87"/>
      <c r="BFC16" s="87"/>
      <c r="BFD16" s="87"/>
      <c r="BFE16" s="87"/>
      <c r="BFF16" s="87"/>
      <c r="BFG16" s="87"/>
      <c r="BFH16" s="87"/>
      <c r="BFI16" s="87"/>
      <c r="BFJ16" s="87"/>
      <c r="BFK16" s="87"/>
      <c r="BFL16" s="87"/>
      <c r="BFM16" s="87"/>
      <c r="BFN16" s="87"/>
      <c r="BFO16" s="87"/>
      <c r="BFP16" s="87"/>
      <c r="BFQ16" s="87"/>
      <c r="BFR16" s="87"/>
      <c r="BFS16" s="87"/>
      <c r="BFT16" s="87"/>
      <c r="BFU16" s="87"/>
      <c r="BFV16" s="87"/>
      <c r="BFW16" s="87"/>
      <c r="BFX16" s="87"/>
      <c r="BFY16" s="87"/>
      <c r="BFZ16" s="87"/>
      <c r="BGA16" s="87"/>
      <c r="BGB16" s="87"/>
      <c r="BGC16" s="87"/>
      <c r="BGD16" s="87"/>
      <c r="BGE16" s="87"/>
      <c r="BGF16" s="87"/>
      <c r="BGG16" s="87"/>
      <c r="BGH16" s="87"/>
      <c r="BGI16" s="87"/>
      <c r="BGJ16" s="87"/>
      <c r="BGK16" s="87"/>
      <c r="BGL16" s="87"/>
      <c r="BGM16" s="87"/>
      <c r="BGN16" s="87"/>
      <c r="BGO16" s="87"/>
      <c r="BGP16" s="87"/>
      <c r="BGQ16" s="87"/>
      <c r="BGR16" s="87"/>
      <c r="BGS16" s="87"/>
      <c r="BGT16" s="87"/>
      <c r="BGU16" s="87"/>
      <c r="BGV16" s="87"/>
      <c r="BGW16" s="87"/>
      <c r="BGX16" s="87"/>
      <c r="BGY16" s="87"/>
      <c r="BGZ16" s="87"/>
      <c r="BHA16" s="87"/>
      <c r="BHB16" s="87"/>
      <c r="BHC16" s="87"/>
      <c r="BHD16" s="87"/>
      <c r="BHE16" s="87"/>
      <c r="BHF16" s="87"/>
      <c r="BHG16" s="87"/>
      <c r="BHH16" s="87"/>
      <c r="BHI16" s="87"/>
      <c r="BHJ16" s="87"/>
      <c r="BHK16" s="87"/>
      <c r="BHL16" s="87"/>
      <c r="BHM16" s="87"/>
      <c r="BHN16" s="87"/>
      <c r="BHO16" s="87"/>
      <c r="BHP16" s="87"/>
      <c r="BHQ16" s="87"/>
      <c r="BHR16" s="87"/>
      <c r="BHS16" s="87"/>
      <c r="BHT16" s="87"/>
      <c r="BHU16" s="87"/>
      <c r="BHV16" s="87"/>
      <c r="BHW16" s="87"/>
      <c r="BHX16" s="87"/>
      <c r="BHY16" s="87"/>
      <c r="BHZ16" s="87"/>
      <c r="BIA16" s="87"/>
      <c r="BIB16" s="87"/>
      <c r="BIC16" s="87"/>
      <c r="BID16" s="87"/>
      <c r="BIE16" s="87"/>
      <c r="BIF16" s="87"/>
      <c r="BIG16" s="87"/>
      <c r="BIH16" s="87"/>
      <c r="BII16" s="87"/>
      <c r="BIJ16" s="87"/>
      <c r="BIK16" s="87"/>
      <c r="BIL16" s="87"/>
      <c r="BIM16" s="87"/>
      <c r="BIN16" s="87"/>
      <c r="BIO16" s="87"/>
      <c r="BIP16" s="87"/>
      <c r="BIQ16" s="87"/>
      <c r="BIR16" s="87"/>
      <c r="BIS16" s="87"/>
      <c r="BIT16" s="87"/>
      <c r="BIU16" s="87"/>
      <c r="BIV16" s="87"/>
      <c r="BIW16" s="87"/>
      <c r="BIX16" s="87"/>
      <c r="BIY16" s="87"/>
      <c r="BIZ16" s="87"/>
      <c r="BJA16" s="87"/>
      <c r="BJB16" s="87"/>
      <c r="BJC16" s="87"/>
      <c r="BJD16" s="87"/>
      <c r="BJE16" s="87"/>
      <c r="BJF16" s="87"/>
      <c r="BJG16" s="87"/>
      <c r="BJH16" s="87"/>
      <c r="BJI16" s="87"/>
      <c r="BJJ16" s="87"/>
      <c r="BJK16" s="87"/>
      <c r="BJL16" s="87"/>
      <c r="BJM16" s="87"/>
      <c r="BJN16" s="87"/>
      <c r="BJO16" s="87"/>
      <c r="BJP16" s="87"/>
      <c r="BJQ16" s="87"/>
      <c r="BJR16" s="87"/>
      <c r="BJS16" s="87"/>
      <c r="BJT16" s="87"/>
      <c r="BJU16" s="87"/>
      <c r="BJV16" s="87"/>
      <c r="BJW16" s="87"/>
      <c r="BJX16" s="87"/>
      <c r="BJY16" s="87"/>
      <c r="BJZ16" s="87"/>
      <c r="BKA16" s="87"/>
      <c r="BKB16" s="87"/>
      <c r="BKC16" s="87"/>
      <c r="BKD16" s="87"/>
      <c r="BKE16" s="87"/>
      <c r="BKF16" s="87"/>
      <c r="BKG16" s="87"/>
      <c r="BKH16" s="87"/>
      <c r="BKI16" s="87"/>
      <c r="BKJ16" s="87"/>
      <c r="BKK16" s="87"/>
      <c r="BKL16" s="87"/>
      <c r="BKM16" s="87"/>
      <c r="BKN16" s="87"/>
      <c r="BKO16" s="87"/>
      <c r="BKP16" s="87"/>
      <c r="BKQ16" s="87"/>
      <c r="BKR16" s="87"/>
      <c r="BKS16" s="87"/>
      <c r="BKT16" s="87"/>
      <c r="BKU16" s="87"/>
      <c r="BKV16" s="87"/>
      <c r="BKW16" s="87"/>
      <c r="BKX16" s="87"/>
      <c r="BKY16" s="87"/>
      <c r="BKZ16" s="87"/>
      <c r="BLA16" s="87"/>
      <c r="BLB16" s="87"/>
      <c r="BLC16" s="87"/>
      <c r="BLD16" s="87"/>
      <c r="BLE16" s="87"/>
      <c r="BLF16" s="87"/>
      <c r="BLG16" s="87"/>
      <c r="BLH16" s="87"/>
      <c r="BLI16" s="87"/>
      <c r="BLJ16" s="87"/>
      <c r="BLK16" s="87"/>
      <c r="BLL16" s="87"/>
      <c r="BLM16" s="87"/>
      <c r="BLN16" s="87"/>
      <c r="BLO16" s="87"/>
      <c r="BLP16" s="87"/>
      <c r="BLQ16" s="87"/>
      <c r="BLR16" s="87"/>
      <c r="BLS16" s="87"/>
      <c r="BLT16" s="87"/>
      <c r="BLU16" s="87"/>
      <c r="BLV16" s="87"/>
      <c r="BLW16" s="87"/>
      <c r="BLX16" s="87"/>
      <c r="BLY16" s="87"/>
      <c r="BLZ16" s="87"/>
      <c r="BMA16" s="87"/>
      <c r="BMB16" s="87"/>
      <c r="BMC16" s="87"/>
      <c r="BMD16" s="87"/>
      <c r="BME16" s="87"/>
      <c r="BMF16" s="87"/>
      <c r="BMG16" s="87"/>
      <c r="BMH16" s="87"/>
      <c r="BMI16" s="87"/>
      <c r="BMJ16" s="87"/>
      <c r="BMK16" s="87"/>
      <c r="BML16" s="87"/>
      <c r="BMM16" s="87"/>
      <c r="BMN16" s="87"/>
      <c r="BMO16" s="87"/>
      <c r="BMP16" s="87"/>
      <c r="BMQ16" s="87"/>
      <c r="BMR16" s="87"/>
      <c r="BMS16" s="87"/>
      <c r="BMT16" s="87"/>
      <c r="BMU16" s="87"/>
      <c r="BMV16" s="87"/>
      <c r="BMW16" s="87"/>
      <c r="BMX16" s="87"/>
      <c r="BMY16" s="87"/>
      <c r="BMZ16" s="87"/>
      <c r="BNA16" s="87"/>
      <c r="BNB16" s="87"/>
      <c r="BNC16" s="87"/>
      <c r="BND16" s="87"/>
      <c r="BNE16" s="87"/>
      <c r="BNF16" s="87"/>
      <c r="BNG16" s="87"/>
      <c r="BNH16" s="87"/>
      <c r="BNI16" s="87"/>
      <c r="BNJ16" s="87"/>
      <c r="BNK16" s="87"/>
      <c r="BNL16" s="87"/>
      <c r="BNM16" s="87"/>
      <c r="BNN16" s="87"/>
      <c r="BNO16" s="87"/>
      <c r="BNP16" s="87"/>
      <c r="BNQ16" s="87"/>
      <c r="BNR16" s="87"/>
      <c r="BNS16" s="87"/>
      <c r="BNT16" s="87"/>
      <c r="BNU16" s="87"/>
      <c r="BNV16" s="87"/>
      <c r="BNW16" s="87"/>
      <c r="BNX16" s="87"/>
      <c r="BNY16" s="87"/>
      <c r="BNZ16" s="87"/>
      <c r="BOA16" s="87"/>
      <c r="BOB16" s="87"/>
      <c r="BOC16" s="87"/>
      <c r="BOD16" s="87"/>
      <c r="BOE16" s="87"/>
      <c r="BOF16" s="87"/>
      <c r="BOG16" s="87"/>
      <c r="BOH16" s="87"/>
      <c r="BOI16" s="87"/>
      <c r="BOJ16" s="87"/>
      <c r="BOK16" s="87"/>
      <c r="BOL16" s="87"/>
      <c r="BOM16" s="87"/>
      <c r="BON16" s="87"/>
      <c r="BOO16" s="87"/>
      <c r="BOP16" s="87"/>
      <c r="BOQ16" s="87"/>
      <c r="BOR16" s="87"/>
      <c r="BOS16" s="87"/>
      <c r="BOT16" s="87"/>
      <c r="BOU16" s="87"/>
      <c r="BOV16" s="87"/>
      <c r="BOW16" s="87"/>
      <c r="BOX16" s="87"/>
      <c r="BOY16" s="87"/>
      <c r="BOZ16" s="87"/>
      <c r="BPA16" s="87"/>
      <c r="BPB16" s="87"/>
      <c r="BPC16" s="87"/>
      <c r="BPD16" s="87"/>
      <c r="BPE16" s="87"/>
      <c r="BPF16" s="87"/>
      <c r="BPG16" s="87"/>
      <c r="BPH16" s="87"/>
      <c r="BPI16" s="87"/>
      <c r="BPJ16" s="87"/>
      <c r="BPK16" s="87"/>
      <c r="BPL16" s="87"/>
      <c r="BPM16" s="87"/>
      <c r="BPN16" s="87"/>
      <c r="BPO16" s="87"/>
      <c r="BPP16" s="87"/>
      <c r="BPQ16" s="87"/>
      <c r="BPR16" s="87"/>
      <c r="BPS16" s="87"/>
      <c r="BPT16" s="87"/>
      <c r="BPU16" s="87"/>
      <c r="BPV16" s="87"/>
      <c r="BPW16" s="87"/>
      <c r="BPX16" s="87"/>
      <c r="BPY16" s="87"/>
      <c r="BPZ16" s="87"/>
      <c r="BQA16" s="87"/>
      <c r="BQB16" s="87"/>
      <c r="BQC16" s="87"/>
      <c r="BQD16" s="87"/>
      <c r="BQE16" s="87"/>
      <c r="BQF16" s="87"/>
      <c r="BQG16" s="87"/>
      <c r="BQH16" s="87"/>
      <c r="BQI16" s="87"/>
      <c r="BQJ16" s="87"/>
      <c r="BQK16" s="87"/>
      <c r="BQL16" s="87"/>
      <c r="BQM16" s="87"/>
      <c r="BQN16" s="87"/>
      <c r="BQO16" s="87"/>
      <c r="BQP16" s="87"/>
      <c r="BQQ16" s="87"/>
      <c r="BQR16" s="87"/>
      <c r="BQS16" s="87"/>
      <c r="BQT16" s="87"/>
      <c r="BQU16" s="87"/>
      <c r="BQV16" s="87"/>
      <c r="BQW16" s="87"/>
      <c r="BQX16" s="87"/>
      <c r="BQY16" s="87"/>
      <c r="BQZ16" s="87"/>
      <c r="BRA16" s="87"/>
      <c r="BRB16" s="87"/>
      <c r="BRC16" s="87"/>
      <c r="BRD16" s="87"/>
      <c r="BRE16" s="87"/>
      <c r="BRF16" s="87"/>
      <c r="BRG16" s="87"/>
      <c r="BRH16" s="87"/>
      <c r="BRI16" s="87"/>
      <c r="BRJ16" s="87"/>
      <c r="BRK16" s="87"/>
      <c r="BRL16" s="87"/>
      <c r="BRM16" s="87"/>
      <c r="BRN16" s="87"/>
      <c r="BRO16" s="87"/>
      <c r="BRP16" s="87"/>
      <c r="BRQ16" s="87"/>
      <c r="BRR16" s="87"/>
      <c r="BRS16" s="87"/>
      <c r="BRT16" s="87"/>
      <c r="BRU16" s="87"/>
      <c r="BRV16" s="87"/>
      <c r="BRW16" s="87"/>
      <c r="BRX16" s="87"/>
      <c r="BRY16" s="87"/>
      <c r="BRZ16" s="87"/>
      <c r="BSA16" s="87"/>
      <c r="BSB16" s="87"/>
      <c r="BSC16" s="87"/>
      <c r="BSD16" s="87"/>
      <c r="BSE16" s="87"/>
      <c r="BSF16" s="87"/>
      <c r="BSG16" s="87"/>
      <c r="BSH16" s="87"/>
      <c r="BSI16" s="87"/>
      <c r="BSJ16" s="87"/>
      <c r="BSK16" s="87"/>
      <c r="BSL16" s="87"/>
      <c r="BSM16" s="87"/>
      <c r="BSN16" s="87"/>
      <c r="BSO16" s="87"/>
      <c r="BSP16" s="87"/>
      <c r="BSQ16" s="87"/>
      <c r="BSR16" s="87"/>
      <c r="BSS16" s="87"/>
      <c r="BST16" s="87"/>
      <c r="BSU16" s="87"/>
      <c r="BSV16" s="87"/>
      <c r="BSW16" s="87"/>
      <c r="BSX16" s="87"/>
      <c r="BSY16" s="87"/>
      <c r="BSZ16" s="87"/>
      <c r="BTA16" s="87"/>
      <c r="BTB16" s="87"/>
      <c r="BTC16" s="87"/>
      <c r="BTD16" s="87"/>
      <c r="BTE16" s="87"/>
      <c r="BTF16" s="87"/>
      <c r="BTG16" s="87"/>
      <c r="BTH16" s="87"/>
      <c r="BTI16" s="87"/>
      <c r="BTJ16" s="87"/>
      <c r="BTK16" s="87"/>
      <c r="BTL16" s="87"/>
      <c r="BTM16" s="87"/>
      <c r="BTN16" s="87"/>
      <c r="BTO16" s="87"/>
      <c r="BTP16" s="87"/>
      <c r="BTQ16" s="87"/>
      <c r="BTR16" s="87"/>
      <c r="BTS16" s="87"/>
      <c r="BTT16" s="87"/>
      <c r="BTU16" s="87"/>
      <c r="BTV16" s="87"/>
      <c r="BTW16" s="87"/>
      <c r="BTX16" s="87"/>
      <c r="BTY16" s="87"/>
      <c r="BTZ16" s="87"/>
      <c r="BUA16" s="87"/>
      <c r="BUB16" s="87"/>
      <c r="BUC16" s="87"/>
      <c r="BUD16" s="87"/>
      <c r="BUE16" s="87"/>
      <c r="BUF16" s="87"/>
      <c r="BUG16" s="87"/>
      <c r="BUH16" s="87"/>
      <c r="BUI16" s="87"/>
      <c r="BUJ16" s="87"/>
      <c r="BUK16" s="87"/>
      <c r="BUL16" s="87"/>
      <c r="BUM16" s="87"/>
      <c r="BUN16" s="87"/>
      <c r="BUO16" s="87"/>
      <c r="BUP16" s="87"/>
      <c r="BUQ16" s="87"/>
      <c r="BUR16" s="87"/>
      <c r="BUS16" s="87"/>
      <c r="BUT16" s="87"/>
      <c r="BUU16" s="87"/>
      <c r="BUV16" s="87"/>
      <c r="BUW16" s="87"/>
      <c r="BUX16" s="87"/>
      <c r="BUY16" s="87"/>
      <c r="BUZ16" s="87"/>
      <c r="BVA16" s="87"/>
      <c r="BVB16" s="87"/>
      <c r="BVC16" s="87"/>
      <c r="BVD16" s="87"/>
      <c r="BVE16" s="87"/>
      <c r="BVF16" s="87"/>
      <c r="BVG16" s="87"/>
      <c r="BVH16" s="87"/>
      <c r="BVI16" s="87"/>
      <c r="BVJ16" s="87"/>
      <c r="BVK16" s="87"/>
      <c r="BVL16" s="87"/>
      <c r="BVM16" s="87"/>
      <c r="BVN16" s="87"/>
      <c r="BVO16" s="87"/>
      <c r="BVP16" s="87"/>
      <c r="BVQ16" s="87"/>
      <c r="BVR16" s="87"/>
      <c r="BVS16" s="87"/>
      <c r="BVT16" s="87"/>
      <c r="BVU16" s="87"/>
      <c r="BVV16" s="87"/>
      <c r="BVW16" s="87"/>
      <c r="BVX16" s="87"/>
      <c r="BVY16" s="87"/>
      <c r="BVZ16" s="87"/>
      <c r="BWA16" s="87"/>
      <c r="BWB16" s="87"/>
      <c r="BWC16" s="87"/>
      <c r="BWD16" s="87"/>
      <c r="BWE16" s="87"/>
      <c r="BWF16" s="87"/>
      <c r="BWG16" s="87"/>
      <c r="BWH16" s="87"/>
      <c r="BWI16" s="87"/>
      <c r="BWJ16" s="87"/>
      <c r="BWK16" s="87"/>
      <c r="BWL16" s="87"/>
      <c r="BWM16" s="87"/>
      <c r="BWN16" s="87"/>
      <c r="BWO16" s="87"/>
      <c r="BWP16" s="87"/>
      <c r="BWQ16" s="87"/>
      <c r="BWR16" s="87"/>
      <c r="BWS16" s="87"/>
      <c r="BWT16" s="87"/>
      <c r="BWU16" s="87"/>
      <c r="BWV16" s="87"/>
      <c r="BWW16" s="87"/>
      <c r="BWX16" s="87"/>
      <c r="BWY16" s="87"/>
      <c r="BWZ16" s="87"/>
      <c r="BXA16" s="87"/>
      <c r="BXB16" s="87"/>
      <c r="BXC16" s="87"/>
      <c r="BXD16" s="87"/>
      <c r="BXE16" s="87"/>
      <c r="BXF16" s="87"/>
      <c r="BXG16" s="87"/>
      <c r="BXH16" s="87"/>
      <c r="BXI16" s="87"/>
      <c r="BXJ16" s="87"/>
      <c r="BXK16" s="87"/>
      <c r="BXL16" s="87"/>
      <c r="BXM16" s="87"/>
      <c r="BXN16" s="87"/>
      <c r="BXO16" s="87"/>
      <c r="BXP16" s="87"/>
      <c r="BXQ16" s="87"/>
      <c r="BXR16" s="87"/>
      <c r="BXS16" s="87"/>
      <c r="BXT16" s="87"/>
      <c r="BXU16" s="87"/>
      <c r="BXV16" s="87"/>
      <c r="BXW16" s="87"/>
      <c r="BXX16" s="87"/>
      <c r="BXY16" s="87"/>
      <c r="BXZ16" s="87"/>
      <c r="BYA16" s="87"/>
      <c r="BYB16" s="87"/>
      <c r="BYC16" s="87"/>
      <c r="BYD16" s="87"/>
      <c r="BYE16" s="87"/>
      <c r="BYF16" s="87"/>
      <c r="BYG16" s="87"/>
      <c r="BYH16" s="87"/>
      <c r="BYI16" s="87"/>
      <c r="BYJ16" s="87"/>
      <c r="BYK16" s="87"/>
      <c r="BYL16" s="87"/>
      <c r="BYM16" s="87"/>
      <c r="BYN16" s="87"/>
      <c r="BYO16" s="87"/>
      <c r="BYP16" s="87"/>
      <c r="BYQ16" s="87"/>
      <c r="BYR16" s="87"/>
      <c r="BYS16" s="87"/>
      <c r="BYT16" s="87"/>
      <c r="BYU16" s="87"/>
      <c r="BYV16" s="87"/>
      <c r="BYW16" s="87"/>
      <c r="BYX16" s="87"/>
      <c r="BYY16" s="87"/>
      <c r="BYZ16" s="87"/>
      <c r="BZA16" s="87"/>
      <c r="BZB16" s="87"/>
      <c r="BZC16" s="87"/>
      <c r="BZD16" s="87"/>
      <c r="BZE16" s="87"/>
      <c r="BZF16" s="87"/>
      <c r="BZG16" s="87"/>
      <c r="BZH16" s="87"/>
      <c r="BZI16" s="87"/>
      <c r="BZJ16" s="87"/>
      <c r="BZK16" s="87"/>
      <c r="BZL16" s="87"/>
      <c r="BZM16" s="87"/>
      <c r="BZN16" s="87"/>
      <c r="BZO16" s="87"/>
      <c r="BZP16" s="87"/>
      <c r="BZQ16" s="87"/>
      <c r="BZR16" s="87"/>
      <c r="BZS16" s="87"/>
      <c r="BZT16" s="87"/>
      <c r="BZU16" s="87"/>
      <c r="BZV16" s="87"/>
      <c r="BZW16" s="87"/>
      <c r="BZX16" s="87"/>
      <c r="BZY16" s="87"/>
      <c r="BZZ16" s="87"/>
      <c r="CAA16" s="87"/>
      <c r="CAB16" s="87"/>
      <c r="CAC16" s="87"/>
      <c r="CAD16" s="87"/>
      <c r="CAE16" s="87"/>
      <c r="CAF16" s="87"/>
      <c r="CAG16" s="87"/>
      <c r="CAH16" s="87"/>
      <c r="CAI16" s="87"/>
      <c r="CAJ16" s="87"/>
      <c r="CAK16" s="87"/>
      <c r="CAL16" s="87"/>
      <c r="CAM16" s="87"/>
      <c r="CAN16" s="87"/>
      <c r="CAO16" s="87"/>
      <c r="CAP16" s="87"/>
      <c r="CAQ16" s="87"/>
      <c r="CAR16" s="87"/>
      <c r="CAS16" s="87"/>
      <c r="CAT16" s="87"/>
      <c r="CAU16" s="87"/>
      <c r="CAV16" s="87"/>
      <c r="CAW16" s="87"/>
      <c r="CAX16" s="87"/>
      <c r="CAY16" s="87"/>
      <c r="CAZ16" s="87"/>
      <c r="CBA16" s="87"/>
      <c r="CBB16" s="87"/>
      <c r="CBC16" s="87"/>
      <c r="CBD16" s="87"/>
      <c r="CBE16" s="87"/>
      <c r="CBF16" s="87"/>
      <c r="CBG16" s="87"/>
      <c r="CBH16" s="87"/>
      <c r="CBI16" s="87"/>
      <c r="CBJ16" s="87"/>
      <c r="CBK16" s="87"/>
      <c r="CBL16" s="87"/>
      <c r="CBM16" s="87"/>
      <c r="CBN16" s="87"/>
      <c r="CBO16" s="87"/>
      <c r="CBP16" s="87"/>
      <c r="CBQ16" s="87"/>
      <c r="CBR16" s="87"/>
      <c r="CBS16" s="87"/>
      <c r="CBT16" s="87"/>
      <c r="CBU16" s="87"/>
      <c r="CBV16" s="87"/>
      <c r="CBW16" s="87"/>
      <c r="CBX16" s="87"/>
      <c r="CBY16" s="87"/>
      <c r="CBZ16" s="87"/>
      <c r="CCA16" s="87"/>
      <c r="CCB16" s="87"/>
      <c r="CCC16" s="87"/>
      <c r="CCD16" s="87"/>
      <c r="CCE16" s="87"/>
      <c r="CCF16" s="87"/>
      <c r="CCG16" s="87"/>
      <c r="CCH16" s="87"/>
      <c r="CCI16" s="87"/>
      <c r="CCJ16" s="87"/>
      <c r="CCK16" s="87"/>
      <c r="CCL16" s="87"/>
      <c r="CCM16" s="87"/>
      <c r="CCN16" s="87"/>
      <c r="CCO16" s="87"/>
      <c r="CCP16" s="87"/>
      <c r="CCQ16" s="87"/>
      <c r="CCR16" s="87"/>
      <c r="CCS16" s="87"/>
      <c r="CCT16" s="87"/>
      <c r="CCU16" s="87"/>
      <c r="CCV16" s="87"/>
      <c r="CCW16" s="87"/>
      <c r="CCX16" s="87"/>
      <c r="CCY16" s="87"/>
      <c r="CCZ16" s="87"/>
      <c r="CDA16" s="87"/>
      <c r="CDB16" s="87"/>
      <c r="CDC16" s="87"/>
      <c r="CDD16" s="87"/>
      <c r="CDE16" s="87"/>
      <c r="CDF16" s="87"/>
      <c r="CDG16" s="87"/>
      <c r="CDH16" s="87"/>
      <c r="CDI16" s="87"/>
      <c r="CDJ16" s="87"/>
      <c r="CDK16" s="87"/>
      <c r="CDL16" s="87"/>
      <c r="CDM16" s="87"/>
      <c r="CDN16" s="87"/>
      <c r="CDO16" s="87"/>
      <c r="CDP16" s="87"/>
      <c r="CDQ16" s="87"/>
      <c r="CDR16" s="87"/>
      <c r="CDS16" s="87"/>
      <c r="CDT16" s="87"/>
      <c r="CDU16" s="87"/>
      <c r="CDV16" s="87"/>
      <c r="CDW16" s="87"/>
      <c r="CDX16" s="87"/>
      <c r="CDY16" s="87"/>
      <c r="CDZ16" s="87"/>
      <c r="CEA16" s="87"/>
      <c r="CEB16" s="87"/>
      <c r="CEC16" s="87"/>
      <c r="CED16" s="87"/>
      <c r="CEE16" s="87"/>
      <c r="CEF16" s="87"/>
      <c r="CEG16" s="87"/>
      <c r="CEH16" s="87"/>
      <c r="CEI16" s="87"/>
      <c r="CEJ16" s="87"/>
      <c r="CEK16" s="87"/>
      <c r="CEL16" s="87"/>
      <c r="CEM16" s="87"/>
      <c r="CEN16" s="87"/>
      <c r="CEO16" s="87"/>
      <c r="CEP16" s="87"/>
      <c r="CEQ16" s="87"/>
      <c r="CER16" s="87"/>
      <c r="CES16" s="87"/>
      <c r="CET16" s="87"/>
      <c r="CEU16" s="87"/>
      <c r="CEV16" s="87"/>
      <c r="CEW16" s="87"/>
      <c r="CEX16" s="87"/>
      <c r="CEY16" s="87"/>
      <c r="CEZ16" s="87"/>
      <c r="CFA16" s="87"/>
      <c r="CFB16" s="87"/>
      <c r="CFC16" s="87"/>
      <c r="CFD16" s="87"/>
      <c r="CFE16" s="87"/>
      <c r="CFF16" s="87"/>
      <c r="CFG16" s="87"/>
      <c r="CFH16" s="87"/>
      <c r="CFI16" s="87"/>
      <c r="CFJ16" s="87"/>
      <c r="CFK16" s="87"/>
      <c r="CFL16" s="87"/>
      <c r="CFM16" s="87"/>
      <c r="CFN16" s="87"/>
      <c r="CFO16" s="87"/>
      <c r="CFP16" s="87"/>
      <c r="CFQ16" s="87"/>
      <c r="CFR16" s="87"/>
      <c r="CFS16" s="87"/>
      <c r="CFT16" s="87"/>
      <c r="CFU16" s="87"/>
      <c r="CFV16" s="87"/>
      <c r="CFW16" s="87"/>
      <c r="CFX16" s="87"/>
      <c r="CFY16" s="87"/>
      <c r="CFZ16" s="87"/>
      <c r="CGA16" s="87"/>
      <c r="CGB16" s="87"/>
      <c r="CGC16" s="87"/>
      <c r="CGD16" s="87"/>
      <c r="CGE16" s="87"/>
      <c r="CGF16" s="87"/>
      <c r="CGG16" s="87"/>
      <c r="CGH16" s="87"/>
      <c r="CGI16" s="87"/>
      <c r="CGJ16" s="87"/>
      <c r="CGK16" s="87"/>
      <c r="CGL16" s="87"/>
      <c r="CGM16" s="87"/>
      <c r="CGN16" s="87"/>
      <c r="CGO16" s="87"/>
      <c r="CGP16" s="87"/>
      <c r="CGQ16" s="87"/>
      <c r="CGR16" s="87"/>
      <c r="CGS16" s="87"/>
      <c r="CGT16" s="87"/>
      <c r="CGU16" s="87"/>
      <c r="CGV16" s="87"/>
      <c r="CGW16" s="87"/>
      <c r="CGX16" s="87"/>
      <c r="CGY16" s="87"/>
      <c r="CGZ16" s="87"/>
      <c r="CHA16" s="87"/>
      <c r="CHB16" s="87"/>
      <c r="CHC16" s="87"/>
      <c r="CHD16" s="87"/>
      <c r="CHE16" s="87"/>
      <c r="CHF16" s="87"/>
      <c r="CHG16" s="87"/>
      <c r="CHH16" s="87"/>
      <c r="CHI16" s="87"/>
      <c r="CHJ16" s="87"/>
      <c r="CHK16" s="87"/>
      <c r="CHL16" s="87"/>
      <c r="CHM16" s="87"/>
      <c r="CHN16" s="87"/>
      <c r="CHO16" s="87"/>
      <c r="CHP16" s="87"/>
      <c r="CHQ16" s="87"/>
      <c r="CHR16" s="87"/>
      <c r="CHS16" s="87"/>
      <c r="CHT16" s="87"/>
      <c r="CHU16" s="87"/>
      <c r="CHV16" s="87"/>
      <c r="CHW16" s="87"/>
      <c r="CHX16" s="87"/>
      <c r="CHY16" s="87"/>
      <c r="CHZ16" s="87"/>
      <c r="CIA16" s="87"/>
      <c r="CIB16" s="87"/>
      <c r="CIC16" s="87"/>
      <c r="CID16" s="87"/>
      <c r="CIE16" s="87"/>
      <c r="CIF16" s="87"/>
      <c r="CIG16" s="87"/>
      <c r="CIH16" s="87"/>
      <c r="CII16" s="87"/>
      <c r="CIJ16" s="87"/>
      <c r="CIK16" s="87"/>
      <c r="CIL16" s="87"/>
      <c r="CIM16" s="87"/>
      <c r="CIN16" s="87"/>
      <c r="CIO16" s="87"/>
      <c r="CIP16" s="87"/>
      <c r="CIQ16" s="87"/>
      <c r="CIR16" s="87"/>
      <c r="CIS16" s="87"/>
      <c r="CIT16" s="87"/>
      <c r="CIU16" s="87"/>
      <c r="CIV16" s="87"/>
      <c r="CIW16" s="87"/>
      <c r="CIX16" s="87"/>
      <c r="CIY16" s="87"/>
      <c r="CIZ16" s="87"/>
      <c r="CJA16" s="87"/>
      <c r="CJB16" s="87"/>
      <c r="CJC16" s="87"/>
      <c r="CJD16" s="87"/>
      <c r="CJE16" s="87"/>
      <c r="CJF16" s="87"/>
      <c r="CJG16" s="87"/>
      <c r="CJH16" s="87"/>
      <c r="CJI16" s="87"/>
      <c r="CJJ16" s="87"/>
      <c r="CJK16" s="87"/>
      <c r="CJL16" s="87"/>
      <c r="CJM16" s="87"/>
      <c r="CJN16" s="87"/>
      <c r="CJO16" s="87"/>
      <c r="CJP16" s="87"/>
      <c r="CJQ16" s="87"/>
      <c r="CJR16" s="87"/>
      <c r="CJS16" s="87"/>
      <c r="CJT16" s="87"/>
      <c r="CJU16" s="87"/>
      <c r="CJV16" s="87"/>
      <c r="CJW16" s="87"/>
      <c r="CJX16" s="87"/>
      <c r="CJY16" s="87"/>
      <c r="CJZ16" s="87"/>
      <c r="CKA16" s="87"/>
      <c r="CKB16" s="87"/>
      <c r="CKC16" s="87"/>
      <c r="CKD16" s="87"/>
      <c r="CKE16" s="87"/>
      <c r="CKF16" s="87"/>
      <c r="CKG16" s="87"/>
      <c r="CKH16" s="87"/>
      <c r="CKI16" s="87"/>
      <c r="CKJ16" s="87"/>
      <c r="CKK16" s="87"/>
      <c r="CKL16" s="87"/>
      <c r="CKM16" s="87"/>
      <c r="CKN16" s="87"/>
      <c r="CKO16" s="87"/>
      <c r="CKP16" s="87"/>
      <c r="CKQ16" s="87"/>
      <c r="CKR16" s="87"/>
      <c r="CKS16" s="87"/>
      <c r="CKT16" s="87"/>
      <c r="CKU16" s="87"/>
      <c r="CKV16" s="87"/>
      <c r="CKW16" s="87"/>
      <c r="CKX16" s="87"/>
      <c r="CKY16" s="87"/>
      <c r="CKZ16" s="87"/>
      <c r="CLA16" s="87"/>
      <c r="CLB16" s="87"/>
      <c r="CLC16" s="87"/>
      <c r="CLD16" s="87"/>
      <c r="CLE16" s="87"/>
      <c r="CLF16" s="87"/>
      <c r="CLG16" s="87"/>
      <c r="CLH16" s="87"/>
      <c r="CLI16" s="87"/>
      <c r="CLJ16" s="87"/>
      <c r="CLK16" s="87"/>
      <c r="CLL16" s="87"/>
      <c r="CLM16" s="87"/>
      <c r="CLN16" s="87"/>
      <c r="CLO16" s="87"/>
      <c r="CLP16" s="87"/>
      <c r="CLQ16" s="87"/>
      <c r="CLR16" s="87"/>
      <c r="CLS16" s="87"/>
      <c r="CLT16" s="87"/>
      <c r="CLU16" s="87"/>
      <c r="CLV16" s="87"/>
      <c r="CLW16" s="87"/>
      <c r="CLX16" s="87"/>
      <c r="CLY16" s="87"/>
      <c r="CLZ16" s="87"/>
      <c r="CMA16" s="87"/>
      <c r="CMB16" s="87"/>
      <c r="CMC16" s="87"/>
      <c r="CMD16" s="87"/>
      <c r="CME16" s="87"/>
      <c r="CMF16" s="87"/>
      <c r="CMG16" s="87"/>
      <c r="CMH16" s="87"/>
      <c r="CMI16" s="87"/>
      <c r="CMJ16" s="87"/>
      <c r="CMK16" s="87"/>
      <c r="CML16" s="87"/>
      <c r="CMM16" s="87"/>
      <c r="CMN16" s="87"/>
      <c r="CMO16" s="87"/>
      <c r="CMP16" s="87"/>
      <c r="CMQ16" s="87"/>
      <c r="CMR16" s="87"/>
      <c r="CMS16" s="87"/>
      <c r="CMT16" s="87"/>
      <c r="CMU16" s="87"/>
      <c r="CMV16" s="87"/>
      <c r="CMW16" s="87"/>
      <c r="CMX16" s="87"/>
      <c r="CMY16" s="87"/>
      <c r="CMZ16" s="87"/>
      <c r="CNA16" s="87"/>
      <c r="CNB16" s="87"/>
      <c r="CNC16" s="87"/>
      <c r="CND16" s="87"/>
      <c r="CNE16" s="87"/>
      <c r="CNF16" s="87"/>
      <c r="CNG16" s="87"/>
      <c r="CNH16" s="87"/>
      <c r="CNI16" s="87"/>
      <c r="CNJ16" s="87"/>
      <c r="CNK16" s="87"/>
      <c r="CNL16" s="87"/>
      <c r="CNM16" s="87"/>
      <c r="CNN16" s="87"/>
      <c r="CNO16" s="87"/>
      <c r="CNP16" s="87"/>
      <c r="CNQ16" s="87"/>
      <c r="CNR16" s="87"/>
      <c r="CNS16" s="87"/>
      <c r="CNT16" s="87"/>
      <c r="CNU16" s="87"/>
      <c r="CNV16" s="87"/>
      <c r="CNW16" s="87"/>
      <c r="CNX16" s="87"/>
      <c r="CNY16" s="87"/>
      <c r="CNZ16" s="87"/>
      <c r="COA16" s="87"/>
      <c r="COB16" s="87"/>
      <c r="COC16" s="87"/>
      <c r="COD16" s="87"/>
      <c r="COE16" s="87"/>
      <c r="COF16" s="87"/>
      <c r="COG16" s="87"/>
      <c r="COH16" s="87"/>
      <c r="COI16" s="87"/>
      <c r="COJ16" s="87"/>
      <c r="COK16" s="87"/>
      <c r="COL16" s="87"/>
      <c r="COM16" s="87"/>
      <c r="CON16" s="87"/>
      <c r="COO16" s="87"/>
      <c r="COP16" s="87"/>
      <c r="COQ16" s="87"/>
      <c r="COR16" s="87"/>
      <c r="COS16" s="87"/>
      <c r="COT16" s="87"/>
      <c r="COU16" s="87"/>
      <c r="COV16" s="87"/>
      <c r="COW16" s="87"/>
      <c r="COX16" s="87"/>
      <c r="COY16" s="87"/>
      <c r="COZ16" s="87"/>
      <c r="CPA16" s="87"/>
      <c r="CPB16" s="87"/>
      <c r="CPC16" s="87"/>
      <c r="CPD16" s="87"/>
      <c r="CPE16" s="87"/>
      <c r="CPF16" s="87"/>
      <c r="CPG16" s="87"/>
      <c r="CPH16" s="87"/>
      <c r="CPI16" s="87"/>
      <c r="CPJ16" s="87"/>
      <c r="CPK16" s="87"/>
      <c r="CPL16" s="87"/>
      <c r="CPM16" s="87"/>
      <c r="CPN16" s="87"/>
      <c r="CPO16" s="87"/>
      <c r="CPP16" s="87"/>
      <c r="CPQ16" s="87"/>
      <c r="CPR16" s="87"/>
      <c r="CPS16" s="87"/>
      <c r="CPT16" s="87"/>
      <c r="CPU16" s="87"/>
      <c r="CPV16" s="87"/>
      <c r="CPW16" s="87"/>
      <c r="CPX16" s="87"/>
      <c r="CPY16" s="87"/>
      <c r="CPZ16" s="87"/>
      <c r="CQA16" s="87"/>
      <c r="CQB16" s="87"/>
      <c r="CQC16" s="87"/>
      <c r="CQD16" s="87"/>
      <c r="CQE16" s="87"/>
      <c r="CQF16" s="87"/>
      <c r="CQG16" s="87"/>
      <c r="CQH16" s="87"/>
      <c r="CQI16" s="87"/>
      <c r="CQJ16" s="87"/>
      <c r="CQK16" s="87"/>
      <c r="CQL16" s="87"/>
      <c r="CQM16" s="87"/>
      <c r="CQN16" s="87"/>
      <c r="CQO16" s="87"/>
      <c r="CQP16" s="87"/>
      <c r="CQQ16" s="87"/>
      <c r="CQR16" s="87"/>
      <c r="CQS16" s="87"/>
      <c r="CQT16" s="87"/>
      <c r="CQU16" s="87"/>
      <c r="CQV16" s="87"/>
      <c r="CQW16" s="87"/>
      <c r="CQX16" s="87"/>
      <c r="CQY16" s="87"/>
      <c r="CQZ16" s="87"/>
      <c r="CRA16" s="87"/>
      <c r="CRB16" s="87"/>
      <c r="CRC16" s="87"/>
      <c r="CRD16" s="87"/>
      <c r="CRE16" s="87"/>
      <c r="CRF16" s="87"/>
      <c r="CRG16" s="87"/>
      <c r="CRH16" s="87"/>
      <c r="CRI16" s="87"/>
      <c r="CRJ16" s="87"/>
      <c r="CRK16" s="87"/>
      <c r="CRL16" s="87"/>
      <c r="CRM16" s="87"/>
      <c r="CRN16" s="87"/>
      <c r="CRO16" s="87"/>
      <c r="CRP16" s="87"/>
      <c r="CRQ16" s="87"/>
      <c r="CRR16" s="87"/>
      <c r="CRS16" s="87"/>
      <c r="CRT16" s="87"/>
      <c r="CRU16" s="87"/>
      <c r="CRV16" s="87"/>
      <c r="CRW16" s="87"/>
      <c r="CRX16" s="87"/>
      <c r="CRY16" s="87"/>
      <c r="CRZ16" s="87"/>
      <c r="CSA16" s="87"/>
      <c r="CSB16" s="87"/>
      <c r="CSC16" s="87"/>
      <c r="CSD16" s="87"/>
      <c r="CSE16" s="87"/>
      <c r="CSF16" s="87"/>
      <c r="CSG16" s="87"/>
      <c r="CSH16" s="87"/>
      <c r="CSI16" s="87"/>
      <c r="CSJ16" s="87"/>
      <c r="CSK16" s="87"/>
      <c r="CSL16" s="87"/>
      <c r="CSM16" s="87"/>
      <c r="CSN16" s="87"/>
      <c r="CSO16" s="87"/>
      <c r="CSP16" s="87"/>
      <c r="CSQ16" s="87"/>
      <c r="CSR16" s="87"/>
      <c r="CSS16" s="87"/>
      <c r="CST16" s="87"/>
      <c r="CSU16" s="87"/>
      <c r="CSV16" s="87"/>
      <c r="CSW16" s="87"/>
      <c r="CSX16" s="87"/>
      <c r="CSY16" s="87"/>
      <c r="CSZ16" s="87"/>
      <c r="CTA16" s="87"/>
      <c r="CTB16" s="87"/>
      <c r="CTC16" s="87"/>
      <c r="CTD16" s="87"/>
      <c r="CTE16" s="87"/>
      <c r="CTF16" s="87"/>
      <c r="CTG16" s="87"/>
      <c r="CTH16" s="87"/>
      <c r="CTI16" s="87"/>
      <c r="CTJ16" s="87"/>
      <c r="CTK16" s="87"/>
      <c r="CTL16" s="87"/>
      <c r="CTM16" s="87"/>
      <c r="CTN16" s="87"/>
      <c r="CTO16" s="87"/>
      <c r="CTP16" s="87"/>
      <c r="CTQ16" s="87"/>
      <c r="CTR16" s="87"/>
      <c r="CTS16" s="87"/>
      <c r="CTT16" s="87"/>
      <c r="CTU16" s="87"/>
      <c r="CTV16" s="87"/>
      <c r="CTW16" s="87"/>
      <c r="CTX16" s="87"/>
      <c r="CTY16" s="87"/>
      <c r="CTZ16" s="87"/>
      <c r="CUA16" s="87"/>
      <c r="CUB16" s="87"/>
      <c r="CUC16" s="87"/>
      <c r="CUD16" s="87"/>
      <c r="CUE16" s="87"/>
      <c r="CUF16" s="87"/>
      <c r="CUG16" s="87"/>
      <c r="CUH16" s="87"/>
      <c r="CUI16" s="87"/>
      <c r="CUJ16" s="87"/>
      <c r="CUK16" s="87"/>
      <c r="CUL16" s="87"/>
      <c r="CUM16" s="87"/>
      <c r="CUN16" s="87"/>
      <c r="CUO16" s="87"/>
      <c r="CUP16" s="87"/>
      <c r="CUQ16" s="87"/>
      <c r="CUR16" s="87"/>
      <c r="CUS16" s="87"/>
      <c r="CUT16" s="87"/>
      <c r="CUU16" s="87"/>
      <c r="CUV16" s="87"/>
      <c r="CUW16" s="87"/>
      <c r="CUX16" s="87"/>
      <c r="CUY16" s="87"/>
      <c r="CUZ16" s="87"/>
      <c r="CVA16" s="87"/>
      <c r="CVB16" s="87"/>
      <c r="CVC16" s="87"/>
      <c r="CVD16" s="87"/>
      <c r="CVE16" s="87"/>
      <c r="CVF16" s="87"/>
      <c r="CVG16" s="87"/>
      <c r="CVH16" s="87"/>
      <c r="CVI16" s="87"/>
      <c r="CVJ16" s="87"/>
      <c r="CVK16" s="87"/>
      <c r="CVL16" s="87"/>
      <c r="CVM16" s="87"/>
      <c r="CVN16" s="87"/>
      <c r="CVO16" s="87"/>
      <c r="CVP16" s="87"/>
      <c r="CVQ16" s="87"/>
      <c r="CVR16" s="87"/>
      <c r="CVS16" s="87"/>
      <c r="CVT16" s="87"/>
      <c r="CVU16" s="87"/>
      <c r="CVV16" s="87"/>
      <c r="CVW16" s="87"/>
      <c r="CVX16" s="87"/>
      <c r="CVY16" s="87"/>
      <c r="CVZ16" s="87"/>
      <c r="CWA16" s="87"/>
      <c r="CWB16" s="87"/>
      <c r="CWC16" s="87"/>
      <c r="CWD16" s="87"/>
      <c r="CWE16" s="87"/>
      <c r="CWF16" s="87"/>
      <c r="CWG16" s="87"/>
      <c r="CWH16" s="87"/>
      <c r="CWI16" s="87"/>
      <c r="CWJ16" s="87"/>
      <c r="CWK16" s="87"/>
      <c r="CWL16" s="87"/>
      <c r="CWM16" s="87"/>
      <c r="CWN16" s="87"/>
      <c r="CWO16" s="87"/>
      <c r="CWP16" s="87"/>
      <c r="CWQ16" s="87"/>
      <c r="CWR16" s="87"/>
      <c r="CWS16" s="87"/>
      <c r="CWT16" s="87"/>
      <c r="CWU16" s="87"/>
      <c r="CWV16" s="87"/>
      <c r="CWW16" s="87"/>
      <c r="CWX16" s="87"/>
      <c r="CWY16" s="87"/>
      <c r="CWZ16" s="87"/>
      <c r="CXA16" s="87"/>
      <c r="CXB16" s="87"/>
      <c r="CXC16" s="87"/>
      <c r="CXD16" s="87"/>
      <c r="CXE16" s="87"/>
      <c r="CXF16" s="87"/>
      <c r="CXG16" s="87"/>
      <c r="CXH16" s="87"/>
      <c r="CXI16" s="87"/>
      <c r="CXJ16" s="87"/>
      <c r="CXK16" s="87"/>
      <c r="CXL16" s="87"/>
      <c r="CXM16" s="87"/>
      <c r="CXN16" s="87"/>
      <c r="CXO16" s="87"/>
      <c r="CXP16" s="87"/>
      <c r="CXQ16" s="87"/>
      <c r="CXR16" s="87"/>
      <c r="CXS16" s="87"/>
      <c r="CXT16" s="87"/>
      <c r="CXU16" s="87"/>
      <c r="CXV16" s="87"/>
      <c r="CXW16" s="87"/>
      <c r="CXX16" s="87"/>
      <c r="CXY16" s="87"/>
      <c r="CXZ16" s="87"/>
      <c r="CYA16" s="87"/>
      <c r="CYB16" s="87"/>
      <c r="CYC16" s="87"/>
      <c r="CYD16" s="87"/>
      <c r="CYE16" s="87"/>
      <c r="CYF16" s="87"/>
      <c r="CYG16" s="87"/>
      <c r="CYH16" s="87"/>
      <c r="CYI16" s="87"/>
      <c r="CYJ16" s="87"/>
      <c r="CYK16" s="87"/>
      <c r="CYL16" s="87"/>
      <c r="CYM16" s="87"/>
      <c r="CYN16" s="87"/>
      <c r="CYO16" s="87"/>
      <c r="CYP16" s="87"/>
      <c r="CYQ16" s="87"/>
      <c r="CYR16" s="87"/>
      <c r="CYS16" s="87"/>
      <c r="CYT16" s="87"/>
      <c r="CYU16" s="87"/>
      <c r="CYV16" s="87"/>
      <c r="CYW16" s="87"/>
      <c r="CYX16" s="87"/>
      <c r="CYY16" s="87"/>
      <c r="CYZ16" s="87"/>
      <c r="CZA16" s="87"/>
      <c r="CZB16" s="87"/>
      <c r="CZC16" s="87"/>
      <c r="CZD16" s="87"/>
      <c r="CZE16" s="87"/>
      <c r="CZF16" s="87"/>
      <c r="CZG16" s="87"/>
      <c r="CZH16" s="87"/>
      <c r="CZI16" s="87"/>
      <c r="CZJ16" s="87"/>
      <c r="CZK16" s="87"/>
      <c r="CZL16" s="87"/>
      <c r="CZM16" s="87"/>
      <c r="CZN16" s="87"/>
      <c r="CZO16" s="87"/>
      <c r="CZP16" s="87"/>
      <c r="CZQ16" s="87"/>
      <c r="CZR16" s="87"/>
      <c r="CZS16" s="87"/>
      <c r="CZT16" s="87"/>
      <c r="CZU16" s="87"/>
      <c r="CZV16" s="87"/>
      <c r="CZW16" s="87"/>
      <c r="CZX16" s="87"/>
      <c r="CZY16" s="87"/>
      <c r="CZZ16" s="87"/>
      <c r="DAA16" s="87"/>
      <c r="DAB16" s="87"/>
      <c r="DAC16" s="87"/>
      <c r="DAD16" s="87"/>
      <c r="DAE16" s="87"/>
      <c r="DAF16" s="87"/>
      <c r="DAG16" s="87"/>
      <c r="DAH16" s="87"/>
      <c r="DAI16" s="87"/>
      <c r="DAJ16" s="87"/>
      <c r="DAK16" s="87"/>
      <c r="DAL16" s="87"/>
      <c r="DAM16" s="87"/>
      <c r="DAN16" s="87"/>
      <c r="DAO16" s="87"/>
      <c r="DAP16" s="87"/>
      <c r="DAQ16" s="87"/>
      <c r="DAR16" s="87"/>
      <c r="DAS16" s="87"/>
      <c r="DAT16" s="87"/>
      <c r="DAU16" s="87"/>
      <c r="DAV16" s="87"/>
      <c r="DAW16" s="87"/>
      <c r="DAX16" s="87"/>
      <c r="DAY16" s="87"/>
      <c r="DAZ16" s="87"/>
      <c r="DBA16" s="87"/>
      <c r="DBB16" s="87"/>
      <c r="DBC16" s="87"/>
      <c r="DBD16" s="87"/>
      <c r="DBE16" s="87"/>
      <c r="DBF16" s="87"/>
      <c r="DBG16" s="87"/>
      <c r="DBH16" s="87"/>
      <c r="DBI16" s="87"/>
      <c r="DBJ16" s="87"/>
      <c r="DBK16" s="87"/>
      <c r="DBL16" s="87"/>
      <c r="DBM16" s="87"/>
      <c r="DBN16" s="87"/>
      <c r="DBO16" s="87"/>
      <c r="DBP16" s="87"/>
      <c r="DBQ16" s="87"/>
      <c r="DBR16" s="87"/>
      <c r="DBS16" s="87"/>
      <c r="DBT16" s="87"/>
      <c r="DBU16" s="87"/>
      <c r="DBV16" s="87"/>
      <c r="DBW16" s="87"/>
      <c r="DBX16" s="87"/>
      <c r="DBY16" s="87"/>
      <c r="DBZ16" s="87"/>
      <c r="DCA16" s="87"/>
      <c r="DCB16" s="87"/>
      <c r="DCC16" s="87"/>
      <c r="DCD16" s="87"/>
      <c r="DCE16" s="87"/>
      <c r="DCF16" s="87"/>
      <c r="DCG16" s="87"/>
      <c r="DCH16" s="87"/>
      <c r="DCI16" s="87"/>
      <c r="DCJ16" s="87"/>
      <c r="DCK16" s="87"/>
      <c r="DCL16" s="87"/>
      <c r="DCM16" s="87"/>
      <c r="DCN16" s="87"/>
      <c r="DCO16" s="87"/>
      <c r="DCP16" s="87"/>
      <c r="DCQ16" s="87"/>
      <c r="DCR16" s="87"/>
      <c r="DCS16" s="87"/>
      <c r="DCT16" s="87"/>
      <c r="DCU16" s="87"/>
      <c r="DCV16" s="87"/>
      <c r="DCW16" s="87"/>
      <c r="DCX16" s="87"/>
      <c r="DCY16" s="87"/>
      <c r="DCZ16" s="87"/>
      <c r="DDA16" s="87"/>
      <c r="DDB16" s="87"/>
      <c r="DDC16" s="87"/>
      <c r="DDD16" s="87"/>
      <c r="DDE16" s="87"/>
      <c r="DDF16" s="87"/>
      <c r="DDG16" s="87"/>
      <c r="DDH16" s="87"/>
      <c r="DDI16" s="87"/>
      <c r="DDJ16" s="87"/>
      <c r="DDK16" s="87"/>
      <c r="DDL16" s="87"/>
      <c r="DDM16" s="87"/>
      <c r="DDN16" s="87"/>
      <c r="DDO16" s="87"/>
      <c r="DDP16" s="87"/>
      <c r="DDQ16" s="87"/>
      <c r="DDR16" s="87"/>
      <c r="DDS16" s="87"/>
      <c r="DDT16" s="87"/>
      <c r="DDU16" s="87"/>
      <c r="DDV16" s="87"/>
      <c r="DDW16" s="87"/>
      <c r="DDX16" s="87"/>
      <c r="DDY16" s="87"/>
      <c r="DDZ16" s="87"/>
      <c r="DEA16" s="87"/>
      <c r="DEB16" s="87"/>
      <c r="DEC16" s="87"/>
      <c r="DED16" s="87"/>
      <c r="DEE16" s="87"/>
      <c r="DEF16" s="87"/>
      <c r="DEG16" s="87"/>
      <c r="DEH16" s="87"/>
      <c r="DEI16" s="87"/>
      <c r="DEJ16" s="87"/>
      <c r="DEK16" s="87"/>
      <c r="DEL16" s="87"/>
      <c r="DEM16" s="87"/>
      <c r="DEN16" s="87"/>
      <c r="DEO16" s="87"/>
      <c r="DEP16" s="87"/>
      <c r="DEQ16" s="87"/>
      <c r="DER16" s="87"/>
      <c r="DES16" s="87"/>
      <c r="DET16" s="87"/>
      <c r="DEU16" s="87"/>
      <c r="DEV16" s="87"/>
      <c r="DEW16" s="87"/>
      <c r="DEX16" s="87"/>
      <c r="DEY16" s="87"/>
      <c r="DEZ16" s="87"/>
      <c r="DFA16" s="87"/>
      <c r="DFB16" s="87"/>
      <c r="DFC16" s="87"/>
      <c r="DFD16" s="87"/>
      <c r="DFE16" s="87"/>
      <c r="DFF16" s="87"/>
      <c r="DFG16" s="87"/>
      <c r="DFH16" s="87"/>
      <c r="DFI16" s="87"/>
      <c r="DFJ16" s="87"/>
      <c r="DFK16" s="87"/>
      <c r="DFL16" s="87"/>
      <c r="DFM16" s="87"/>
      <c r="DFN16" s="87"/>
      <c r="DFO16" s="87"/>
      <c r="DFP16" s="87"/>
      <c r="DFQ16" s="87"/>
      <c r="DFR16" s="87"/>
      <c r="DFS16" s="87"/>
      <c r="DFT16" s="87"/>
      <c r="DFU16" s="87"/>
      <c r="DFV16" s="87"/>
      <c r="DFW16" s="87"/>
      <c r="DFX16" s="87"/>
      <c r="DFY16" s="87"/>
      <c r="DFZ16" s="87"/>
      <c r="DGA16" s="87"/>
      <c r="DGB16" s="87"/>
      <c r="DGC16" s="87"/>
      <c r="DGD16" s="87"/>
      <c r="DGE16" s="87"/>
      <c r="DGF16" s="87"/>
      <c r="DGG16" s="87"/>
      <c r="DGH16" s="87"/>
      <c r="DGI16" s="87"/>
      <c r="DGJ16" s="87"/>
      <c r="DGK16" s="87"/>
      <c r="DGL16" s="87"/>
      <c r="DGM16" s="87"/>
      <c r="DGN16" s="87"/>
      <c r="DGO16" s="87"/>
      <c r="DGP16" s="87"/>
      <c r="DGQ16" s="87"/>
      <c r="DGR16" s="87"/>
      <c r="DGS16" s="87"/>
      <c r="DGT16" s="87"/>
      <c r="DGU16" s="87"/>
      <c r="DGV16" s="87"/>
      <c r="DGW16" s="87"/>
      <c r="DGX16" s="87"/>
      <c r="DGY16" s="87"/>
      <c r="DGZ16" s="87"/>
      <c r="DHA16" s="87"/>
      <c r="DHB16" s="87"/>
      <c r="DHC16" s="87"/>
      <c r="DHD16" s="87"/>
      <c r="DHE16" s="87"/>
      <c r="DHF16" s="87"/>
      <c r="DHG16" s="87"/>
      <c r="DHH16" s="87"/>
      <c r="DHI16" s="87"/>
      <c r="DHJ16" s="87"/>
      <c r="DHK16" s="87"/>
      <c r="DHL16" s="87"/>
      <c r="DHM16" s="87"/>
      <c r="DHN16" s="87"/>
      <c r="DHO16" s="87"/>
      <c r="DHP16" s="87"/>
      <c r="DHQ16" s="87"/>
      <c r="DHR16" s="87"/>
      <c r="DHS16" s="87"/>
      <c r="DHT16" s="87"/>
      <c r="DHU16" s="87"/>
      <c r="DHV16" s="87"/>
      <c r="DHW16" s="87"/>
      <c r="DHX16" s="87"/>
      <c r="DHY16" s="87"/>
      <c r="DHZ16" s="87"/>
      <c r="DIA16" s="87"/>
      <c r="DIB16" s="87"/>
      <c r="DIC16" s="87"/>
      <c r="DID16" s="87"/>
      <c r="DIE16" s="87"/>
      <c r="DIF16" s="87"/>
      <c r="DIG16" s="87"/>
      <c r="DIH16" s="87"/>
      <c r="DII16" s="87"/>
      <c r="DIJ16" s="87"/>
      <c r="DIK16" s="87"/>
      <c r="DIL16" s="87"/>
      <c r="DIM16" s="87"/>
      <c r="DIN16" s="87"/>
      <c r="DIO16" s="87"/>
      <c r="DIP16" s="87"/>
      <c r="DIQ16" s="87"/>
      <c r="DIR16" s="87"/>
      <c r="DIS16" s="87"/>
      <c r="DIT16" s="87"/>
      <c r="DIU16" s="87"/>
      <c r="DIV16" s="87"/>
      <c r="DIW16" s="87"/>
      <c r="DIX16" s="87"/>
      <c r="DIY16" s="87"/>
      <c r="DIZ16" s="87"/>
      <c r="DJA16" s="87"/>
      <c r="DJB16" s="87"/>
      <c r="DJC16" s="87"/>
      <c r="DJD16" s="87"/>
      <c r="DJE16" s="87"/>
      <c r="DJF16" s="87"/>
      <c r="DJG16" s="87"/>
      <c r="DJH16" s="87"/>
      <c r="DJI16" s="87"/>
      <c r="DJJ16" s="87"/>
      <c r="DJK16" s="87"/>
      <c r="DJL16" s="87"/>
      <c r="DJM16" s="87"/>
      <c r="DJN16" s="87"/>
      <c r="DJO16" s="87"/>
      <c r="DJP16" s="87"/>
      <c r="DJQ16" s="87"/>
      <c r="DJR16" s="87"/>
      <c r="DJS16" s="87"/>
      <c r="DJT16" s="87"/>
      <c r="DJU16" s="87"/>
      <c r="DJV16" s="87"/>
      <c r="DJW16" s="87"/>
      <c r="DJX16" s="87"/>
      <c r="DJY16" s="87"/>
      <c r="DJZ16" s="87"/>
      <c r="DKA16" s="87"/>
      <c r="DKB16" s="87"/>
      <c r="DKC16" s="87"/>
      <c r="DKD16" s="87"/>
      <c r="DKE16" s="87"/>
      <c r="DKF16" s="87"/>
      <c r="DKG16" s="87"/>
      <c r="DKH16" s="87"/>
      <c r="DKI16" s="87"/>
      <c r="DKJ16" s="87"/>
      <c r="DKK16" s="87"/>
      <c r="DKL16" s="87"/>
      <c r="DKM16" s="87"/>
      <c r="DKN16" s="87"/>
      <c r="DKO16" s="87"/>
      <c r="DKP16" s="87"/>
      <c r="DKQ16" s="87"/>
      <c r="DKR16" s="87"/>
      <c r="DKS16" s="87"/>
      <c r="DKT16" s="87"/>
      <c r="DKU16" s="87"/>
      <c r="DKV16" s="87"/>
      <c r="DKW16" s="87"/>
      <c r="DKX16" s="87"/>
      <c r="DKY16" s="87"/>
      <c r="DKZ16" s="87"/>
      <c r="DLA16" s="87"/>
      <c r="DLB16" s="87"/>
      <c r="DLC16" s="87"/>
      <c r="DLD16" s="87"/>
      <c r="DLE16" s="87"/>
      <c r="DLF16" s="87"/>
      <c r="DLG16" s="87"/>
      <c r="DLH16" s="87"/>
      <c r="DLI16" s="87"/>
      <c r="DLJ16" s="87"/>
      <c r="DLK16" s="87"/>
      <c r="DLL16" s="87"/>
      <c r="DLM16" s="87"/>
      <c r="DLN16" s="87"/>
      <c r="DLO16" s="87"/>
      <c r="DLP16" s="87"/>
      <c r="DLQ16" s="87"/>
      <c r="DLR16" s="87"/>
      <c r="DLS16" s="87"/>
      <c r="DLT16" s="87"/>
      <c r="DLU16" s="87"/>
      <c r="DLV16" s="87"/>
      <c r="DLW16" s="87"/>
      <c r="DLX16" s="87"/>
      <c r="DLY16" s="87"/>
      <c r="DLZ16" s="87"/>
      <c r="DMA16" s="87"/>
      <c r="DMB16" s="87"/>
      <c r="DMC16" s="87"/>
      <c r="DMD16" s="87"/>
      <c r="DME16" s="87"/>
      <c r="DMF16" s="87"/>
      <c r="DMG16" s="87"/>
      <c r="DMH16" s="87"/>
      <c r="DMI16" s="87"/>
      <c r="DMJ16" s="87"/>
      <c r="DMK16" s="87"/>
      <c r="DML16" s="87"/>
      <c r="DMM16" s="87"/>
      <c r="DMN16" s="87"/>
      <c r="DMO16" s="87"/>
      <c r="DMP16" s="87"/>
      <c r="DMQ16" s="87"/>
      <c r="DMR16" s="87"/>
      <c r="DMS16" s="87"/>
      <c r="DMT16" s="87"/>
      <c r="DMU16" s="87"/>
      <c r="DMV16" s="87"/>
      <c r="DMW16" s="87"/>
      <c r="DMX16" s="87"/>
      <c r="DMY16" s="87"/>
      <c r="DMZ16" s="87"/>
      <c r="DNA16" s="87"/>
      <c r="DNB16" s="87"/>
      <c r="DNC16" s="87"/>
      <c r="DND16" s="87"/>
      <c r="DNE16" s="87"/>
      <c r="DNF16" s="87"/>
      <c r="DNG16" s="87"/>
      <c r="DNH16" s="87"/>
      <c r="DNI16" s="87"/>
      <c r="DNJ16" s="87"/>
      <c r="DNK16" s="87"/>
      <c r="DNL16" s="87"/>
      <c r="DNM16" s="87"/>
      <c r="DNN16" s="87"/>
      <c r="DNO16" s="87"/>
      <c r="DNP16" s="87"/>
      <c r="DNQ16" s="87"/>
      <c r="DNR16" s="87"/>
      <c r="DNS16" s="87"/>
      <c r="DNT16" s="87"/>
      <c r="DNU16" s="87"/>
      <c r="DNV16" s="87"/>
      <c r="DNW16" s="87"/>
      <c r="DNX16" s="87"/>
      <c r="DNY16" s="87"/>
      <c r="DNZ16" s="87"/>
      <c r="DOA16" s="87"/>
      <c r="DOB16" s="87"/>
      <c r="DOC16" s="87"/>
      <c r="DOD16" s="87"/>
      <c r="DOE16" s="87"/>
      <c r="DOF16" s="87"/>
      <c r="DOG16" s="87"/>
      <c r="DOH16" s="87"/>
      <c r="DOI16" s="87"/>
      <c r="DOJ16" s="87"/>
      <c r="DOK16" s="87"/>
      <c r="DOL16" s="87"/>
      <c r="DOM16" s="87"/>
      <c r="DON16" s="87"/>
      <c r="DOO16" s="87"/>
      <c r="DOP16" s="87"/>
      <c r="DOQ16" s="87"/>
      <c r="DOR16" s="87"/>
      <c r="DOS16" s="87"/>
      <c r="DOT16" s="87"/>
      <c r="DOU16" s="87"/>
      <c r="DOV16" s="87"/>
      <c r="DOW16" s="87"/>
      <c r="DOX16" s="87"/>
      <c r="DOY16" s="87"/>
      <c r="DOZ16" s="87"/>
      <c r="DPA16" s="87"/>
      <c r="DPB16" s="87"/>
      <c r="DPC16" s="87"/>
      <c r="DPD16" s="87"/>
      <c r="DPE16" s="87"/>
      <c r="DPF16" s="87"/>
      <c r="DPG16" s="87"/>
      <c r="DPH16" s="87"/>
      <c r="DPI16" s="87"/>
      <c r="DPJ16" s="87"/>
      <c r="DPK16" s="87"/>
      <c r="DPL16" s="87"/>
      <c r="DPM16" s="87"/>
      <c r="DPN16" s="87"/>
      <c r="DPO16" s="87"/>
      <c r="DPP16" s="87"/>
      <c r="DPQ16" s="87"/>
      <c r="DPR16" s="87"/>
      <c r="DPS16" s="87"/>
      <c r="DPT16" s="87"/>
      <c r="DPU16" s="87"/>
      <c r="DPV16" s="87"/>
      <c r="DPW16" s="87"/>
      <c r="DPX16" s="87"/>
      <c r="DPY16" s="87"/>
      <c r="DPZ16" s="87"/>
      <c r="DQA16" s="87"/>
      <c r="DQB16" s="87"/>
      <c r="DQC16" s="87"/>
      <c r="DQD16" s="87"/>
      <c r="DQE16" s="87"/>
      <c r="DQF16" s="87"/>
      <c r="DQG16" s="87"/>
      <c r="DQH16" s="87"/>
      <c r="DQI16" s="87"/>
      <c r="DQJ16" s="87"/>
      <c r="DQK16" s="87"/>
      <c r="DQL16" s="87"/>
      <c r="DQM16" s="87"/>
      <c r="DQN16" s="87"/>
      <c r="DQO16" s="87"/>
      <c r="DQP16" s="87"/>
      <c r="DQQ16" s="87"/>
      <c r="DQR16" s="87"/>
      <c r="DQS16" s="87"/>
      <c r="DQT16" s="87"/>
      <c r="DQU16" s="87"/>
      <c r="DQV16" s="87"/>
      <c r="DQW16" s="87"/>
      <c r="DQX16" s="87"/>
      <c r="DQY16" s="87"/>
      <c r="DQZ16" s="87"/>
      <c r="DRA16" s="87"/>
      <c r="DRB16" s="87"/>
      <c r="DRC16" s="87"/>
      <c r="DRD16" s="87"/>
      <c r="DRE16" s="87"/>
      <c r="DRF16" s="87"/>
      <c r="DRG16" s="87"/>
      <c r="DRH16" s="87"/>
      <c r="DRI16" s="87"/>
      <c r="DRJ16" s="87"/>
      <c r="DRK16" s="87"/>
      <c r="DRL16" s="87"/>
      <c r="DRM16" s="87"/>
      <c r="DRN16" s="87"/>
      <c r="DRO16" s="87"/>
      <c r="DRP16" s="87"/>
      <c r="DRQ16" s="87"/>
      <c r="DRR16" s="87"/>
      <c r="DRS16" s="87"/>
      <c r="DRT16" s="87"/>
      <c r="DRU16" s="87"/>
      <c r="DRV16" s="87"/>
      <c r="DRW16" s="87"/>
      <c r="DRX16" s="87"/>
      <c r="DRY16" s="87"/>
      <c r="DRZ16" s="87"/>
      <c r="DSA16" s="87"/>
      <c r="DSB16" s="87"/>
      <c r="DSC16" s="87"/>
      <c r="DSD16" s="87"/>
      <c r="DSE16" s="87"/>
      <c r="DSF16" s="87"/>
      <c r="DSG16" s="87"/>
      <c r="DSH16" s="87"/>
      <c r="DSI16" s="87"/>
      <c r="DSJ16" s="87"/>
      <c r="DSK16" s="87"/>
      <c r="DSL16" s="87"/>
      <c r="DSM16" s="87"/>
      <c r="DSN16" s="87"/>
      <c r="DSO16" s="87"/>
      <c r="DSP16" s="87"/>
      <c r="DSQ16" s="87"/>
      <c r="DSR16" s="87"/>
      <c r="DSS16" s="87"/>
      <c r="DST16" s="87"/>
      <c r="DSU16" s="87"/>
      <c r="DSV16" s="87"/>
      <c r="DSW16" s="87"/>
      <c r="DSX16" s="87"/>
      <c r="DSY16" s="87"/>
      <c r="DSZ16" s="87"/>
      <c r="DTA16" s="87"/>
      <c r="DTB16" s="87"/>
      <c r="DTC16" s="87"/>
      <c r="DTD16" s="87"/>
      <c r="DTE16" s="87"/>
      <c r="DTF16" s="87"/>
      <c r="DTG16" s="87"/>
      <c r="DTH16" s="87"/>
      <c r="DTI16" s="87"/>
      <c r="DTJ16" s="87"/>
      <c r="DTK16" s="87"/>
      <c r="DTL16" s="87"/>
      <c r="DTM16" s="87"/>
      <c r="DTN16" s="87"/>
      <c r="DTO16" s="87"/>
      <c r="DTP16" s="87"/>
      <c r="DTQ16" s="87"/>
      <c r="DTR16" s="87"/>
      <c r="DTS16" s="87"/>
      <c r="DTT16" s="87"/>
      <c r="DTU16" s="87"/>
      <c r="DTV16" s="87"/>
      <c r="DTW16" s="87"/>
      <c r="DTX16" s="87"/>
      <c r="DTY16" s="87"/>
      <c r="DTZ16" s="87"/>
      <c r="DUA16" s="87"/>
      <c r="DUB16" s="87"/>
      <c r="DUC16" s="87"/>
      <c r="DUD16" s="87"/>
      <c r="DUE16" s="87"/>
      <c r="DUF16" s="87"/>
      <c r="DUG16" s="87"/>
      <c r="DUH16" s="87"/>
      <c r="DUI16" s="87"/>
      <c r="DUJ16" s="87"/>
      <c r="DUK16" s="87"/>
      <c r="DUL16" s="87"/>
      <c r="DUM16" s="87"/>
      <c r="DUN16" s="87"/>
      <c r="DUO16" s="87"/>
      <c r="DUP16" s="87"/>
      <c r="DUQ16" s="87"/>
      <c r="DUR16" s="87"/>
      <c r="DUS16" s="87"/>
      <c r="DUT16" s="87"/>
      <c r="DUU16" s="87"/>
      <c r="DUV16" s="87"/>
      <c r="DUW16" s="87"/>
      <c r="DUX16" s="87"/>
      <c r="DUY16" s="87"/>
      <c r="DUZ16" s="87"/>
      <c r="DVA16" s="87"/>
      <c r="DVB16" s="87"/>
      <c r="DVC16" s="87"/>
      <c r="DVD16" s="87"/>
      <c r="DVE16" s="87"/>
      <c r="DVF16" s="87"/>
      <c r="DVG16" s="87"/>
      <c r="DVH16" s="87"/>
      <c r="DVI16" s="87"/>
      <c r="DVJ16" s="87"/>
      <c r="DVK16" s="87"/>
      <c r="DVL16" s="87"/>
      <c r="DVM16" s="87"/>
      <c r="DVN16" s="87"/>
      <c r="DVO16" s="87"/>
      <c r="DVP16" s="87"/>
      <c r="DVQ16" s="87"/>
      <c r="DVR16" s="87"/>
      <c r="DVS16" s="87"/>
      <c r="DVT16" s="87"/>
      <c r="DVU16" s="87"/>
      <c r="DVV16" s="87"/>
      <c r="DVW16" s="87"/>
      <c r="DVX16" s="87"/>
      <c r="DVY16" s="87"/>
      <c r="DVZ16" s="87"/>
      <c r="DWA16" s="87"/>
      <c r="DWB16" s="87"/>
      <c r="DWC16" s="87"/>
      <c r="DWD16" s="87"/>
      <c r="DWE16" s="87"/>
      <c r="DWF16" s="87"/>
      <c r="DWG16" s="87"/>
      <c r="DWH16" s="87"/>
      <c r="DWI16" s="87"/>
      <c r="DWJ16" s="87"/>
      <c r="DWK16" s="87"/>
      <c r="DWL16" s="87"/>
      <c r="DWM16" s="87"/>
      <c r="DWN16" s="87"/>
      <c r="DWO16" s="87"/>
      <c r="DWP16" s="87"/>
      <c r="DWQ16" s="87"/>
      <c r="DWR16" s="87"/>
      <c r="DWS16" s="87"/>
      <c r="DWT16" s="87"/>
      <c r="DWU16" s="87"/>
      <c r="DWV16" s="87"/>
      <c r="DWW16" s="87"/>
      <c r="DWX16" s="87"/>
      <c r="DWY16" s="87"/>
      <c r="DWZ16" s="87"/>
      <c r="DXA16" s="87"/>
      <c r="DXB16" s="87"/>
      <c r="DXC16" s="87"/>
      <c r="DXD16" s="87"/>
      <c r="DXE16" s="87"/>
      <c r="DXF16" s="87"/>
      <c r="DXG16" s="87"/>
      <c r="DXH16" s="87"/>
      <c r="DXI16" s="87"/>
      <c r="DXJ16" s="87"/>
      <c r="DXK16" s="87"/>
      <c r="DXL16" s="87"/>
      <c r="DXM16" s="87"/>
      <c r="DXN16" s="87"/>
      <c r="DXO16" s="87"/>
      <c r="DXP16" s="87"/>
      <c r="DXQ16" s="87"/>
      <c r="DXR16" s="87"/>
      <c r="DXS16" s="87"/>
      <c r="DXT16" s="87"/>
      <c r="DXU16" s="87"/>
      <c r="DXV16" s="87"/>
      <c r="DXW16" s="87"/>
      <c r="DXX16" s="87"/>
      <c r="DXY16" s="87"/>
      <c r="DXZ16" s="87"/>
      <c r="DYA16" s="87"/>
      <c r="DYB16" s="87"/>
      <c r="DYC16" s="87"/>
      <c r="DYD16" s="87"/>
      <c r="DYE16" s="87"/>
      <c r="DYF16" s="87"/>
      <c r="DYG16" s="87"/>
      <c r="DYH16" s="87"/>
      <c r="DYI16" s="87"/>
      <c r="DYJ16" s="87"/>
      <c r="DYK16" s="87"/>
      <c r="DYL16" s="87"/>
      <c r="DYM16" s="87"/>
      <c r="DYN16" s="87"/>
      <c r="DYO16" s="87"/>
      <c r="DYP16" s="87"/>
      <c r="DYQ16" s="87"/>
      <c r="DYR16" s="87"/>
      <c r="DYS16" s="87"/>
      <c r="DYT16" s="87"/>
      <c r="DYU16" s="87"/>
      <c r="DYV16" s="87"/>
      <c r="DYW16" s="87"/>
      <c r="DYX16" s="87"/>
      <c r="DYY16" s="87"/>
      <c r="DYZ16" s="87"/>
      <c r="DZA16" s="87"/>
      <c r="DZB16" s="87"/>
      <c r="DZC16" s="87"/>
      <c r="DZD16" s="87"/>
      <c r="DZE16" s="87"/>
      <c r="DZF16" s="87"/>
      <c r="DZG16" s="87"/>
      <c r="DZH16" s="87"/>
      <c r="DZI16" s="87"/>
      <c r="DZJ16" s="87"/>
      <c r="DZK16" s="87"/>
      <c r="DZL16" s="87"/>
      <c r="DZM16" s="87"/>
      <c r="DZN16" s="87"/>
      <c r="DZO16" s="87"/>
      <c r="DZP16" s="87"/>
      <c r="DZQ16" s="87"/>
      <c r="DZR16" s="87"/>
      <c r="DZS16" s="87"/>
      <c r="DZT16" s="87"/>
      <c r="DZU16" s="87"/>
      <c r="DZV16" s="87"/>
      <c r="DZW16" s="87"/>
      <c r="DZX16" s="87"/>
      <c r="DZY16" s="87"/>
      <c r="DZZ16" s="87"/>
      <c r="EAA16" s="87"/>
      <c r="EAB16" s="87"/>
      <c r="EAC16" s="87"/>
      <c r="EAD16" s="87"/>
      <c r="EAE16" s="87"/>
      <c r="EAF16" s="87"/>
      <c r="EAG16" s="87"/>
      <c r="EAH16" s="87"/>
      <c r="EAI16" s="87"/>
      <c r="EAJ16" s="87"/>
      <c r="EAK16" s="87"/>
      <c r="EAL16" s="87"/>
      <c r="EAM16" s="87"/>
      <c r="EAN16" s="87"/>
      <c r="EAO16" s="87"/>
      <c r="EAP16" s="87"/>
      <c r="EAQ16" s="87"/>
      <c r="EAR16" s="87"/>
      <c r="EAS16" s="87"/>
      <c r="EAT16" s="87"/>
      <c r="EAU16" s="87"/>
      <c r="EAV16" s="87"/>
      <c r="EAW16" s="87"/>
      <c r="EAX16" s="87"/>
      <c r="EAY16" s="87"/>
      <c r="EAZ16" s="87"/>
      <c r="EBA16" s="87"/>
      <c r="EBB16" s="87"/>
      <c r="EBC16" s="87"/>
      <c r="EBD16" s="87"/>
      <c r="EBE16" s="87"/>
      <c r="EBF16" s="87"/>
      <c r="EBG16" s="87"/>
      <c r="EBH16" s="87"/>
      <c r="EBI16" s="87"/>
      <c r="EBJ16" s="87"/>
      <c r="EBK16" s="87"/>
      <c r="EBL16" s="87"/>
      <c r="EBM16" s="87"/>
      <c r="EBN16" s="87"/>
      <c r="EBO16" s="87"/>
      <c r="EBP16" s="87"/>
      <c r="EBQ16" s="87"/>
      <c r="EBR16" s="87"/>
      <c r="EBS16" s="87"/>
      <c r="EBT16" s="87"/>
      <c r="EBU16" s="87"/>
      <c r="EBV16" s="87"/>
      <c r="EBW16" s="87"/>
      <c r="EBX16" s="87"/>
      <c r="EBY16" s="87"/>
      <c r="EBZ16" s="87"/>
      <c r="ECA16" s="87"/>
      <c r="ECB16" s="87"/>
      <c r="ECC16" s="87"/>
      <c r="ECD16" s="87"/>
      <c r="ECE16" s="87"/>
      <c r="ECF16" s="87"/>
      <c r="ECG16" s="87"/>
      <c r="ECH16" s="87"/>
      <c r="ECI16" s="87"/>
      <c r="ECJ16" s="87"/>
      <c r="ECK16" s="87"/>
      <c r="ECL16" s="87"/>
      <c r="ECM16" s="87"/>
      <c r="ECN16" s="87"/>
      <c r="ECO16" s="87"/>
      <c r="ECP16" s="87"/>
      <c r="ECQ16" s="87"/>
      <c r="ECR16" s="87"/>
      <c r="ECS16" s="87"/>
      <c r="ECT16" s="87"/>
      <c r="ECU16" s="87"/>
      <c r="ECV16" s="87"/>
      <c r="ECW16" s="87"/>
      <c r="ECX16" s="87"/>
      <c r="ECY16" s="87"/>
      <c r="ECZ16" s="87"/>
      <c r="EDA16" s="87"/>
      <c r="EDB16" s="87"/>
      <c r="EDC16" s="87"/>
      <c r="EDD16" s="87"/>
      <c r="EDE16" s="87"/>
      <c r="EDF16" s="87"/>
      <c r="EDG16" s="87"/>
      <c r="EDH16" s="87"/>
      <c r="EDI16" s="87"/>
      <c r="EDJ16" s="87"/>
      <c r="EDK16" s="87"/>
      <c r="EDL16" s="87"/>
      <c r="EDM16" s="87"/>
      <c r="EDN16" s="87"/>
      <c r="EDO16" s="87"/>
      <c r="EDP16" s="87"/>
      <c r="EDQ16" s="87"/>
      <c r="EDR16" s="87"/>
      <c r="EDS16" s="87"/>
      <c r="EDT16" s="87"/>
      <c r="EDU16" s="87"/>
      <c r="EDV16" s="87"/>
      <c r="EDW16" s="87"/>
      <c r="EDX16" s="87"/>
      <c r="EDY16" s="87"/>
      <c r="EDZ16" s="87"/>
      <c r="EEA16" s="87"/>
      <c r="EEB16" s="87"/>
      <c r="EEC16" s="87"/>
      <c r="EED16" s="87"/>
      <c r="EEE16" s="87"/>
      <c r="EEF16" s="87"/>
      <c r="EEG16" s="87"/>
      <c r="EEH16" s="87"/>
      <c r="EEI16" s="87"/>
      <c r="EEJ16" s="87"/>
      <c r="EEK16" s="87"/>
      <c r="EEL16" s="87"/>
      <c r="EEM16" s="87"/>
      <c r="EEN16" s="87"/>
      <c r="EEO16" s="87"/>
      <c r="EEP16" s="87"/>
      <c r="EEQ16" s="87"/>
      <c r="EER16" s="87"/>
      <c r="EES16" s="87"/>
      <c r="EET16" s="87"/>
      <c r="EEU16" s="87"/>
      <c r="EEV16" s="87"/>
      <c r="EEW16" s="87"/>
      <c r="EEX16" s="87"/>
      <c r="EEY16" s="87"/>
      <c r="EEZ16" s="87"/>
      <c r="EFA16" s="87"/>
      <c r="EFB16" s="87"/>
      <c r="EFC16" s="87"/>
      <c r="EFD16" s="87"/>
      <c r="EFE16" s="87"/>
      <c r="EFF16" s="87"/>
      <c r="EFG16" s="87"/>
      <c r="EFH16" s="87"/>
      <c r="EFI16" s="87"/>
      <c r="EFJ16" s="87"/>
      <c r="EFK16" s="87"/>
      <c r="EFL16" s="87"/>
      <c r="EFM16" s="87"/>
      <c r="EFN16" s="87"/>
      <c r="EFO16" s="87"/>
      <c r="EFP16" s="87"/>
      <c r="EFQ16" s="87"/>
      <c r="EFR16" s="87"/>
      <c r="EFS16" s="87"/>
      <c r="EFT16" s="87"/>
      <c r="EFU16" s="87"/>
      <c r="EFV16" s="87"/>
      <c r="EFW16" s="87"/>
      <c r="EFX16" s="87"/>
      <c r="EFY16" s="87"/>
      <c r="EFZ16" s="87"/>
      <c r="EGA16" s="87"/>
      <c r="EGB16" s="87"/>
      <c r="EGC16" s="87"/>
      <c r="EGD16" s="87"/>
      <c r="EGE16" s="87"/>
      <c r="EGF16" s="87"/>
      <c r="EGG16" s="87"/>
      <c r="EGH16" s="87"/>
      <c r="EGI16" s="87"/>
      <c r="EGJ16" s="87"/>
      <c r="EGK16" s="87"/>
      <c r="EGL16" s="87"/>
      <c r="EGM16" s="87"/>
      <c r="EGN16" s="87"/>
      <c r="EGO16" s="87"/>
      <c r="EGP16" s="87"/>
      <c r="EGQ16" s="87"/>
      <c r="EGR16" s="87"/>
      <c r="EGS16" s="87"/>
      <c r="EGT16" s="87"/>
      <c r="EGU16" s="87"/>
      <c r="EGV16" s="87"/>
      <c r="EGW16" s="87"/>
      <c r="EGX16" s="87"/>
      <c r="EGY16" s="87"/>
      <c r="EGZ16" s="87"/>
      <c r="EHA16" s="87"/>
      <c r="EHB16" s="87"/>
      <c r="EHC16" s="87"/>
      <c r="EHD16" s="87"/>
      <c r="EHE16" s="87"/>
      <c r="EHF16" s="87"/>
      <c r="EHG16" s="87"/>
      <c r="EHH16" s="87"/>
      <c r="EHI16" s="87"/>
      <c r="EHJ16" s="87"/>
      <c r="EHK16" s="87"/>
      <c r="EHL16" s="87"/>
      <c r="EHM16" s="87"/>
      <c r="EHN16" s="87"/>
      <c r="EHO16" s="87"/>
      <c r="EHP16" s="87"/>
      <c r="EHQ16" s="87"/>
      <c r="EHR16" s="87"/>
      <c r="EHS16" s="87"/>
      <c r="EHT16" s="87"/>
      <c r="EHU16" s="87"/>
      <c r="EHV16" s="87"/>
      <c r="EHW16" s="87"/>
      <c r="EHX16" s="87"/>
      <c r="EHY16" s="87"/>
      <c r="EHZ16" s="87"/>
      <c r="EIA16" s="87"/>
      <c r="EIB16" s="87"/>
      <c r="EIC16" s="87"/>
      <c r="EID16" s="87"/>
      <c r="EIE16" s="87"/>
      <c r="EIF16" s="87"/>
      <c r="EIG16" s="87"/>
      <c r="EIH16" s="87"/>
      <c r="EII16" s="87"/>
      <c r="EIJ16" s="87"/>
      <c r="EIK16" s="87"/>
      <c r="EIL16" s="87"/>
      <c r="EIM16" s="87"/>
      <c r="EIN16" s="87"/>
      <c r="EIO16" s="87"/>
      <c r="EIP16" s="87"/>
      <c r="EIQ16" s="87"/>
      <c r="EIR16" s="87"/>
      <c r="EIS16" s="87"/>
      <c r="EIT16" s="87"/>
      <c r="EIU16" s="87"/>
      <c r="EIV16" s="87"/>
      <c r="EIW16" s="87"/>
      <c r="EIX16" s="87"/>
      <c r="EIY16" s="87"/>
      <c r="EIZ16" s="87"/>
      <c r="EJA16" s="87"/>
      <c r="EJB16" s="87"/>
      <c r="EJC16" s="87"/>
      <c r="EJD16" s="87"/>
      <c r="EJE16" s="87"/>
      <c r="EJF16" s="87"/>
      <c r="EJG16" s="87"/>
      <c r="EJH16" s="87"/>
      <c r="EJI16" s="87"/>
      <c r="EJJ16" s="87"/>
      <c r="EJK16" s="87"/>
      <c r="EJL16" s="87"/>
      <c r="EJM16" s="87"/>
      <c r="EJN16" s="87"/>
      <c r="EJO16" s="87"/>
      <c r="EJP16" s="87"/>
      <c r="EJQ16" s="87"/>
      <c r="EJR16" s="87"/>
      <c r="EJS16" s="87"/>
      <c r="EJT16" s="87"/>
      <c r="EJU16" s="87"/>
      <c r="EJV16" s="87"/>
      <c r="EJW16" s="87"/>
      <c r="EJX16" s="87"/>
      <c r="EJY16" s="87"/>
      <c r="EJZ16" s="87"/>
      <c r="EKA16" s="87"/>
      <c r="EKB16" s="87"/>
      <c r="EKC16" s="87"/>
      <c r="EKD16" s="87"/>
      <c r="EKE16" s="87"/>
      <c r="EKF16" s="87"/>
      <c r="EKG16" s="87"/>
      <c r="EKH16" s="87"/>
      <c r="EKI16" s="87"/>
      <c r="EKJ16" s="87"/>
      <c r="EKK16" s="87"/>
      <c r="EKL16" s="87"/>
      <c r="EKM16" s="87"/>
      <c r="EKN16" s="87"/>
      <c r="EKO16" s="87"/>
      <c r="EKP16" s="87"/>
      <c r="EKQ16" s="87"/>
      <c r="EKR16" s="87"/>
      <c r="EKS16" s="87"/>
      <c r="EKT16" s="87"/>
      <c r="EKU16" s="87"/>
      <c r="EKV16" s="87"/>
      <c r="EKW16" s="87"/>
      <c r="EKX16" s="87"/>
      <c r="EKY16" s="87"/>
      <c r="EKZ16" s="87"/>
      <c r="ELA16" s="87"/>
      <c r="ELB16" s="87"/>
      <c r="ELC16" s="87"/>
      <c r="ELD16" s="87"/>
      <c r="ELE16" s="87"/>
      <c r="ELF16" s="87"/>
      <c r="ELG16" s="87"/>
      <c r="ELH16" s="87"/>
      <c r="ELI16" s="87"/>
      <c r="ELJ16" s="87"/>
      <c r="ELK16" s="87"/>
      <c r="ELL16" s="87"/>
      <c r="ELM16" s="87"/>
      <c r="ELN16" s="87"/>
      <c r="ELO16" s="87"/>
      <c r="ELP16" s="87"/>
      <c r="ELQ16" s="87"/>
      <c r="ELR16" s="87"/>
      <c r="ELS16" s="87"/>
      <c r="ELT16" s="87"/>
      <c r="ELU16" s="87"/>
      <c r="ELV16" s="87"/>
      <c r="ELW16" s="87"/>
      <c r="ELX16" s="87"/>
      <c r="ELY16" s="87"/>
      <c r="ELZ16" s="87"/>
      <c r="EMA16" s="87"/>
      <c r="EMB16" s="87"/>
      <c r="EMC16" s="87"/>
      <c r="EMD16" s="87"/>
      <c r="EME16" s="87"/>
      <c r="EMF16" s="87"/>
      <c r="EMG16" s="87"/>
      <c r="EMH16" s="87"/>
      <c r="EMI16" s="87"/>
      <c r="EMJ16" s="87"/>
      <c r="EMK16" s="87"/>
      <c r="EML16" s="87"/>
      <c r="EMM16" s="87"/>
      <c r="EMN16" s="87"/>
      <c r="EMO16" s="87"/>
      <c r="EMP16" s="87"/>
      <c r="EMQ16" s="87"/>
      <c r="EMR16" s="87"/>
      <c r="EMS16" s="87"/>
      <c r="EMT16" s="87"/>
      <c r="EMU16" s="87"/>
      <c r="EMV16" s="87"/>
      <c r="EMW16" s="87"/>
      <c r="EMX16" s="87"/>
      <c r="EMY16" s="87"/>
      <c r="EMZ16" s="87"/>
      <c r="ENA16" s="87"/>
      <c r="ENB16" s="87"/>
      <c r="ENC16" s="87"/>
      <c r="END16" s="87"/>
      <c r="ENE16" s="87"/>
      <c r="ENF16" s="87"/>
      <c r="ENG16" s="87"/>
      <c r="ENH16" s="87"/>
      <c r="ENI16" s="87"/>
      <c r="ENJ16" s="87"/>
      <c r="ENK16" s="87"/>
      <c r="ENL16" s="87"/>
      <c r="ENM16" s="87"/>
      <c r="ENN16" s="87"/>
      <c r="ENO16" s="87"/>
      <c r="ENP16" s="87"/>
      <c r="ENQ16" s="87"/>
      <c r="ENR16" s="87"/>
      <c r="ENS16" s="87"/>
      <c r="ENT16" s="87"/>
      <c r="ENU16" s="87"/>
      <c r="ENV16" s="87"/>
      <c r="ENW16" s="87"/>
      <c r="ENX16" s="87"/>
      <c r="ENY16" s="87"/>
      <c r="ENZ16" s="87"/>
      <c r="EOA16" s="87"/>
      <c r="EOB16" s="87"/>
      <c r="EOC16" s="87"/>
      <c r="EOD16" s="87"/>
      <c r="EOE16" s="87"/>
      <c r="EOF16" s="87"/>
      <c r="EOG16" s="87"/>
      <c r="EOH16" s="87"/>
      <c r="EOI16" s="87"/>
      <c r="EOJ16" s="87"/>
      <c r="EOK16" s="87"/>
      <c r="EOL16" s="87"/>
      <c r="EOM16" s="87"/>
      <c r="EON16" s="87"/>
      <c r="EOO16" s="87"/>
      <c r="EOP16" s="87"/>
      <c r="EOQ16" s="87"/>
      <c r="EOR16" s="87"/>
      <c r="EOS16" s="87"/>
      <c r="EOT16" s="87"/>
      <c r="EOU16" s="87"/>
      <c r="EOV16" s="87"/>
      <c r="EOW16" s="87"/>
      <c r="EOX16" s="87"/>
      <c r="EOY16" s="87"/>
      <c r="EOZ16" s="87"/>
      <c r="EPA16" s="87"/>
      <c r="EPB16" s="87"/>
      <c r="EPC16" s="87"/>
      <c r="EPD16" s="87"/>
      <c r="EPE16" s="87"/>
      <c r="EPF16" s="87"/>
      <c r="EPG16" s="87"/>
      <c r="EPH16" s="87"/>
      <c r="EPI16" s="87"/>
      <c r="EPJ16" s="87"/>
      <c r="EPK16" s="87"/>
      <c r="EPL16" s="87"/>
      <c r="EPM16" s="87"/>
      <c r="EPN16" s="87"/>
      <c r="EPO16" s="87"/>
      <c r="EPP16" s="87"/>
      <c r="EPQ16" s="87"/>
      <c r="EPR16" s="87"/>
      <c r="EPS16" s="87"/>
      <c r="EPT16" s="87"/>
      <c r="EPU16" s="87"/>
      <c r="EPV16" s="87"/>
      <c r="EPW16" s="87"/>
      <c r="EPX16" s="87"/>
      <c r="EPY16" s="87"/>
      <c r="EPZ16" s="87"/>
      <c r="EQA16" s="87"/>
      <c r="EQB16" s="87"/>
      <c r="EQC16" s="87"/>
      <c r="EQD16" s="87"/>
      <c r="EQE16" s="87"/>
      <c r="EQF16" s="87"/>
      <c r="EQG16" s="87"/>
      <c r="EQH16" s="87"/>
      <c r="EQI16" s="87"/>
      <c r="EQJ16" s="87"/>
      <c r="EQK16" s="87"/>
      <c r="EQL16" s="87"/>
      <c r="EQM16" s="87"/>
      <c r="EQN16" s="87"/>
      <c r="EQO16" s="87"/>
      <c r="EQP16" s="87"/>
      <c r="EQQ16" s="87"/>
      <c r="EQR16" s="87"/>
      <c r="EQS16" s="87"/>
      <c r="EQT16" s="87"/>
      <c r="EQU16" s="87"/>
      <c r="EQV16" s="87"/>
      <c r="EQW16" s="87"/>
      <c r="EQX16" s="87"/>
      <c r="EQY16" s="87"/>
      <c r="EQZ16" s="87"/>
      <c r="ERA16" s="87"/>
      <c r="ERB16" s="87"/>
      <c r="ERC16" s="87"/>
      <c r="ERD16" s="87"/>
      <c r="ERE16" s="87"/>
      <c r="ERF16" s="87"/>
      <c r="ERG16" s="87"/>
      <c r="ERH16" s="87"/>
      <c r="ERI16" s="87"/>
      <c r="ERJ16" s="87"/>
      <c r="ERK16" s="87"/>
      <c r="ERL16" s="87"/>
      <c r="ERM16" s="87"/>
      <c r="ERN16" s="87"/>
      <c r="ERO16" s="87"/>
      <c r="ERP16" s="87"/>
      <c r="ERQ16" s="87"/>
      <c r="ERR16" s="87"/>
      <c r="ERS16" s="87"/>
      <c r="ERT16" s="87"/>
      <c r="ERU16" s="87"/>
      <c r="ERV16" s="87"/>
      <c r="ERW16" s="87"/>
      <c r="ERX16" s="87"/>
      <c r="ERY16" s="87"/>
      <c r="ERZ16" s="87"/>
      <c r="ESA16" s="87"/>
      <c r="ESB16" s="87"/>
      <c r="ESC16" s="87"/>
      <c r="ESD16" s="87"/>
      <c r="ESE16" s="87"/>
      <c r="ESF16" s="87"/>
      <c r="ESG16" s="87"/>
      <c r="ESH16" s="87"/>
      <c r="ESI16" s="87"/>
      <c r="ESJ16" s="87"/>
      <c r="ESK16" s="87"/>
      <c r="ESL16" s="87"/>
      <c r="ESM16" s="87"/>
      <c r="ESN16" s="87"/>
      <c r="ESO16" s="87"/>
      <c r="ESP16" s="87"/>
      <c r="ESQ16" s="87"/>
      <c r="ESR16" s="87"/>
      <c r="ESS16" s="87"/>
      <c r="EST16" s="87"/>
      <c r="ESU16" s="87"/>
      <c r="ESV16" s="87"/>
      <c r="ESW16" s="87"/>
      <c r="ESX16" s="87"/>
      <c r="ESY16" s="87"/>
      <c r="ESZ16" s="87"/>
      <c r="ETA16" s="87"/>
      <c r="ETB16" s="87"/>
      <c r="ETC16" s="87"/>
      <c r="ETD16" s="87"/>
      <c r="ETE16" s="87"/>
      <c r="ETF16" s="87"/>
      <c r="ETG16" s="87"/>
      <c r="ETH16" s="87"/>
      <c r="ETI16" s="87"/>
      <c r="ETJ16" s="87"/>
      <c r="ETK16" s="87"/>
      <c r="ETL16" s="87"/>
      <c r="ETM16" s="87"/>
      <c r="ETN16" s="87"/>
      <c r="ETO16" s="87"/>
      <c r="ETP16" s="87"/>
      <c r="ETQ16" s="87"/>
      <c r="ETR16" s="87"/>
      <c r="ETS16" s="87"/>
      <c r="ETT16" s="87"/>
      <c r="ETU16" s="87"/>
      <c r="ETV16" s="87"/>
      <c r="ETW16" s="87"/>
      <c r="ETX16" s="87"/>
      <c r="ETY16" s="87"/>
      <c r="ETZ16" s="87"/>
      <c r="EUA16" s="87"/>
      <c r="EUB16" s="87"/>
      <c r="EUC16" s="87"/>
      <c r="EUD16" s="87"/>
      <c r="EUE16" s="87"/>
      <c r="EUF16" s="87"/>
      <c r="EUG16" s="87"/>
      <c r="EUH16" s="87"/>
      <c r="EUI16" s="87"/>
      <c r="EUJ16" s="87"/>
      <c r="EUK16" s="87"/>
      <c r="EUL16" s="87"/>
      <c r="EUM16" s="87"/>
      <c r="EUN16" s="87"/>
      <c r="EUO16" s="87"/>
      <c r="EUP16" s="87"/>
      <c r="EUQ16" s="87"/>
      <c r="EUR16" s="87"/>
      <c r="EUS16" s="87"/>
      <c r="EUT16" s="87"/>
      <c r="EUU16" s="87"/>
      <c r="EUV16" s="87"/>
      <c r="EUW16" s="87"/>
      <c r="EUX16" s="87"/>
      <c r="EUY16" s="87"/>
      <c r="EUZ16" s="87"/>
      <c r="EVA16" s="87"/>
      <c r="EVB16" s="87"/>
      <c r="EVC16" s="87"/>
      <c r="EVD16" s="87"/>
      <c r="EVE16" s="87"/>
      <c r="EVF16" s="87"/>
      <c r="EVG16" s="87"/>
      <c r="EVH16" s="87"/>
      <c r="EVI16" s="87"/>
      <c r="EVJ16" s="87"/>
      <c r="EVK16" s="87"/>
      <c r="EVL16" s="87"/>
      <c r="EVM16" s="87"/>
      <c r="EVN16" s="87"/>
      <c r="EVO16" s="87"/>
      <c r="EVP16" s="87"/>
      <c r="EVQ16" s="87"/>
      <c r="EVR16" s="87"/>
      <c r="EVS16" s="87"/>
      <c r="EVT16" s="87"/>
      <c r="EVU16" s="87"/>
      <c r="EVV16" s="87"/>
      <c r="EVW16" s="87"/>
      <c r="EVX16" s="87"/>
      <c r="EVY16" s="87"/>
      <c r="EVZ16" s="87"/>
      <c r="EWA16" s="87"/>
      <c r="EWB16" s="87"/>
      <c r="EWC16" s="87"/>
      <c r="EWD16" s="87"/>
      <c r="EWE16" s="87"/>
      <c r="EWF16" s="87"/>
      <c r="EWG16" s="87"/>
      <c r="EWH16" s="87"/>
      <c r="EWI16" s="87"/>
      <c r="EWJ16" s="87"/>
      <c r="EWK16" s="87"/>
      <c r="EWL16" s="87"/>
      <c r="EWM16" s="87"/>
      <c r="EWN16" s="87"/>
      <c r="EWO16" s="87"/>
      <c r="EWP16" s="87"/>
      <c r="EWQ16" s="87"/>
      <c r="EWR16" s="87"/>
      <c r="EWS16" s="87"/>
      <c r="EWT16" s="87"/>
      <c r="EWU16" s="87"/>
      <c r="EWV16" s="87"/>
      <c r="EWW16" s="87"/>
      <c r="EWX16" s="87"/>
      <c r="EWY16" s="87"/>
      <c r="EWZ16" s="87"/>
      <c r="EXA16" s="87"/>
      <c r="EXB16" s="87"/>
      <c r="EXC16" s="87"/>
      <c r="EXD16" s="87"/>
      <c r="EXE16" s="87"/>
      <c r="EXF16" s="87"/>
      <c r="EXG16" s="87"/>
      <c r="EXH16" s="87"/>
      <c r="EXI16" s="87"/>
      <c r="EXJ16" s="87"/>
      <c r="EXK16" s="87"/>
      <c r="EXL16" s="87"/>
      <c r="EXM16" s="87"/>
      <c r="EXN16" s="87"/>
      <c r="EXO16" s="87"/>
      <c r="EXP16" s="87"/>
      <c r="EXQ16" s="87"/>
      <c r="EXR16" s="87"/>
      <c r="EXS16" s="87"/>
      <c r="EXT16" s="87"/>
      <c r="EXU16" s="87"/>
      <c r="EXV16" s="87"/>
      <c r="EXW16" s="87"/>
      <c r="EXX16" s="87"/>
      <c r="EXY16" s="87"/>
      <c r="EXZ16" s="87"/>
      <c r="EYA16" s="87"/>
      <c r="EYB16" s="87"/>
      <c r="EYC16" s="87"/>
      <c r="EYD16" s="87"/>
      <c r="EYE16" s="87"/>
      <c r="EYF16" s="87"/>
      <c r="EYG16" s="87"/>
      <c r="EYH16" s="87"/>
      <c r="EYI16" s="87"/>
      <c r="EYJ16" s="87"/>
      <c r="EYK16" s="87"/>
      <c r="EYL16" s="87"/>
      <c r="EYM16" s="87"/>
      <c r="EYN16" s="87"/>
      <c r="EYO16" s="87"/>
      <c r="EYP16" s="87"/>
      <c r="EYQ16" s="87"/>
      <c r="EYR16" s="87"/>
      <c r="EYS16" s="87"/>
      <c r="EYT16" s="87"/>
      <c r="EYU16" s="87"/>
      <c r="EYV16" s="87"/>
      <c r="EYW16" s="87"/>
      <c r="EYX16" s="87"/>
      <c r="EYY16" s="87"/>
      <c r="EYZ16" s="87"/>
      <c r="EZA16" s="87"/>
      <c r="EZB16" s="87"/>
      <c r="EZC16" s="87"/>
      <c r="EZD16" s="87"/>
      <c r="EZE16" s="87"/>
      <c r="EZF16" s="87"/>
      <c r="EZG16" s="87"/>
      <c r="EZH16" s="87"/>
      <c r="EZI16" s="87"/>
      <c r="EZJ16" s="87"/>
      <c r="EZK16" s="87"/>
      <c r="EZL16" s="87"/>
      <c r="EZM16" s="87"/>
      <c r="EZN16" s="87"/>
      <c r="EZO16" s="87"/>
      <c r="EZP16" s="87"/>
      <c r="EZQ16" s="87"/>
      <c r="EZR16" s="87"/>
      <c r="EZS16" s="87"/>
      <c r="EZT16" s="87"/>
      <c r="EZU16" s="87"/>
      <c r="EZV16" s="87"/>
      <c r="EZW16" s="87"/>
      <c r="EZX16" s="87"/>
      <c r="EZY16" s="87"/>
      <c r="EZZ16" s="87"/>
      <c r="FAA16" s="87"/>
      <c r="FAB16" s="87"/>
      <c r="FAC16" s="87"/>
      <c r="FAD16" s="87"/>
      <c r="FAE16" s="87"/>
      <c r="FAF16" s="87"/>
      <c r="FAG16" s="87"/>
      <c r="FAH16" s="87"/>
      <c r="FAI16" s="87"/>
      <c r="FAJ16" s="87"/>
      <c r="FAK16" s="87"/>
      <c r="FAL16" s="87"/>
      <c r="FAM16" s="87"/>
      <c r="FAN16" s="87"/>
      <c r="FAO16" s="87"/>
      <c r="FAP16" s="87"/>
      <c r="FAQ16" s="87"/>
      <c r="FAR16" s="87"/>
      <c r="FAS16" s="87"/>
      <c r="FAT16" s="87"/>
      <c r="FAU16" s="87"/>
      <c r="FAV16" s="87"/>
      <c r="FAW16" s="87"/>
      <c r="FAX16" s="87"/>
      <c r="FAY16" s="87"/>
      <c r="FAZ16" s="87"/>
      <c r="FBA16" s="87"/>
      <c r="FBB16" s="87"/>
      <c r="FBC16" s="87"/>
      <c r="FBD16" s="87"/>
      <c r="FBE16" s="87"/>
      <c r="FBF16" s="87"/>
      <c r="FBG16" s="87"/>
      <c r="FBH16" s="87"/>
      <c r="FBI16" s="87"/>
      <c r="FBJ16" s="87"/>
      <c r="FBK16" s="87"/>
      <c r="FBL16" s="87"/>
      <c r="FBM16" s="87"/>
      <c r="FBN16" s="87"/>
      <c r="FBO16" s="87"/>
      <c r="FBP16" s="87"/>
      <c r="FBQ16" s="87"/>
      <c r="FBR16" s="87"/>
      <c r="FBS16" s="87"/>
      <c r="FBT16" s="87"/>
      <c r="FBU16" s="87"/>
      <c r="FBV16" s="87"/>
      <c r="FBW16" s="87"/>
      <c r="FBX16" s="87"/>
      <c r="FBY16" s="87"/>
      <c r="FBZ16" s="87"/>
      <c r="FCA16" s="87"/>
      <c r="FCB16" s="87"/>
      <c r="FCC16" s="87"/>
      <c r="FCD16" s="87"/>
      <c r="FCE16" s="87"/>
      <c r="FCF16" s="87"/>
      <c r="FCG16" s="87"/>
      <c r="FCH16" s="87"/>
      <c r="FCI16" s="87"/>
      <c r="FCJ16" s="87"/>
      <c r="FCK16" s="87"/>
      <c r="FCL16" s="87"/>
      <c r="FCM16" s="87"/>
      <c r="FCN16" s="87"/>
      <c r="FCO16" s="87"/>
      <c r="FCP16" s="87"/>
      <c r="FCQ16" s="87"/>
      <c r="FCR16" s="87"/>
      <c r="FCS16" s="87"/>
      <c r="FCT16" s="87"/>
      <c r="FCU16" s="87"/>
      <c r="FCV16" s="87"/>
      <c r="FCW16" s="87"/>
      <c r="FCX16" s="87"/>
      <c r="FCY16" s="87"/>
      <c r="FCZ16" s="87"/>
      <c r="FDA16" s="87"/>
      <c r="FDB16" s="87"/>
      <c r="FDC16" s="87"/>
      <c r="FDD16" s="87"/>
      <c r="FDE16" s="87"/>
      <c r="FDF16" s="87"/>
      <c r="FDG16" s="87"/>
      <c r="FDH16" s="87"/>
      <c r="FDI16" s="87"/>
      <c r="FDJ16" s="87"/>
      <c r="FDK16" s="87"/>
      <c r="FDL16" s="87"/>
      <c r="FDM16" s="87"/>
      <c r="FDN16" s="87"/>
      <c r="FDO16" s="87"/>
      <c r="FDP16" s="87"/>
      <c r="FDQ16" s="87"/>
      <c r="FDR16" s="87"/>
      <c r="FDS16" s="87"/>
      <c r="FDT16" s="87"/>
      <c r="FDU16" s="87"/>
      <c r="FDV16" s="87"/>
      <c r="FDW16" s="87"/>
      <c r="FDX16" s="87"/>
      <c r="FDY16" s="87"/>
      <c r="FDZ16" s="87"/>
      <c r="FEA16" s="87"/>
      <c r="FEB16" s="87"/>
      <c r="FEC16" s="87"/>
      <c r="FED16" s="87"/>
      <c r="FEE16" s="87"/>
      <c r="FEF16" s="87"/>
      <c r="FEG16" s="87"/>
      <c r="FEH16" s="87"/>
      <c r="FEI16" s="87"/>
      <c r="FEJ16" s="87"/>
      <c r="FEK16" s="87"/>
      <c r="FEL16" s="87"/>
      <c r="FEM16" s="87"/>
      <c r="FEN16" s="87"/>
      <c r="FEO16" s="87"/>
      <c r="FEP16" s="87"/>
      <c r="FEQ16" s="87"/>
      <c r="FER16" s="87"/>
      <c r="FES16" s="87"/>
      <c r="FET16" s="87"/>
      <c r="FEU16" s="87"/>
      <c r="FEV16" s="87"/>
      <c r="FEW16" s="87"/>
      <c r="FEX16" s="87"/>
      <c r="FEY16" s="87"/>
      <c r="FEZ16" s="87"/>
      <c r="FFA16" s="87"/>
      <c r="FFB16" s="87"/>
      <c r="FFC16" s="87"/>
      <c r="FFD16" s="87"/>
      <c r="FFE16" s="87"/>
      <c r="FFF16" s="87"/>
      <c r="FFG16" s="87"/>
      <c r="FFH16" s="87"/>
      <c r="FFI16" s="87"/>
      <c r="FFJ16" s="87"/>
      <c r="FFK16" s="87"/>
      <c r="FFL16" s="87"/>
      <c r="FFM16" s="87"/>
      <c r="FFN16" s="87"/>
      <c r="FFO16" s="87"/>
      <c r="FFP16" s="87"/>
      <c r="FFQ16" s="87"/>
      <c r="FFR16" s="87"/>
      <c r="FFS16" s="87"/>
      <c r="FFT16" s="87"/>
      <c r="FFU16" s="87"/>
      <c r="FFV16" s="87"/>
      <c r="FFW16" s="87"/>
      <c r="FFX16" s="87"/>
      <c r="FFY16" s="87"/>
      <c r="FFZ16" s="87"/>
      <c r="FGA16" s="87"/>
      <c r="FGB16" s="87"/>
      <c r="FGC16" s="87"/>
      <c r="FGD16" s="87"/>
      <c r="FGE16" s="87"/>
      <c r="FGF16" s="87"/>
      <c r="FGG16" s="87"/>
      <c r="FGH16" s="87"/>
      <c r="FGI16" s="87"/>
      <c r="FGJ16" s="87"/>
      <c r="FGK16" s="87"/>
      <c r="FGL16" s="87"/>
      <c r="FGM16" s="87"/>
      <c r="FGN16" s="87"/>
      <c r="FGO16" s="87"/>
      <c r="FGP16" s="87"/>
      <c r="FGQ16" s="87"/>
      <c r="FGR16" s="87"/>
      <c r="FGS16" s="87"/>
      <c r="FGT16" s="87"/>
      <c r="FGU16" s="87"/>
      <c r="FGV16" s="87"/>
      <c r="FGW16" s="87"/>
      <c r="FGX16" s="87"/>
      <c r="FGY16" s="87"/>
      <c r="FGZ16" s="87"/>
      <c r="FHA16" s="87"/>
      <c r="FHB16" s="87"/>
      <c r="FHC16" s="87"/>
      <c r="FHD16" s="87"/>
      <c r="FHE16" s="87"/>
      <c r="FHF16" s="87"/>
      <c r="FHG16" s="87"/>
      <c r="FHH16" s="87"/>
      <c r="FHI16" s="87"/>
      <c r="FHJ16" s="87"/>
      <c r="FHK16" s="87"/>
      <c r="FHL16" s="87"/>
      <c r="FHM16" s="87"/>
      <c r="FHN16" s="87"/>
      <c r="FHO16" s="87"/>
      <c r="FHP16" s="87"/>
      <c r="FHQ16" s="87"/>
      <c r="FHR16" s="87"/>
      <c r="FHS16" s="87"/>
      <c r="FHT16" s="87"/>
      <c r="FHU16" s="87"/>
      <c r="FHV16" s="87"/>
      <c r="FHW16" s="87"/>
      <c r="FHX16" s="87"/>
      <c r="FHY16" s="87"/>
      <c r="FHZ16" s="87"/>
      <c r="FIA16" s="87"/>
      <c r="FIB16" s="87"/>
      <c r="FIC16" s="87"/>
      <c r="FID16" s="87"/>
      <c r="FIE16" s="87"/>
      <c r="FIF16" s="87"/>
      <c r="FIG16" s="87"/>
      <c r="FIH16" s="87"/>
      <c r="FII16" s="87"/>
      <c r="FIJ16" s="87"/>
      <c r="FIK16" s="87"/>
      <c r="FIL16" s="87"/>
      <c r="FIM16" s="87"/>
      <c r="FIN16" s="87"/>
      <c r="FIO16" s="87"/>
      <c r="FIP16" s="87"/>
      <c r="FIQ16" s="87"/>
      <c r="FIR16" s="87"/>
      <c r="FIS16" s="87"/>
      <c r="FIT16" s="87"/>
      <c r="FIU16" s="87"/>
      <c r="FIV16" s="87"/>
      <c r="FIW16" s="87"/>
      <c r="FIX16" s="87"/>
      <c r="FIY16" s="87"/>
      <c r="FIZ16" s="87"/>
      <c r="FJA16" s="87"/>
      <c r="FJB16" s="87"/>
      <c r="FJC16" s="87"/>
      <c r="FJD16" s="87"/>
      <c r="FJE16" s="87"/>
      <c r="FJF16" s="87"/>
      <c r="FJG16" s="87"/>
      <c r="FJH16" s="87"/>
      <c r="FJI16" s="87"/>
      <c r="FJJ16" s="87"/>
      <c r="FJK16" s="87"/>
      <c r="FJL16" s="87"/>
      <c r="FJM16" s="87"/>
      <c r="FJN16" s="87"/>
      <c r="FJO16" s="87"/>
      <c r="FJP16" s="87"/>
      <c r="FJQ16" s="87"/>
      <c r="FJR16" s="87"/>
      <c r="FJS16" s="87"/>
      <c r="FJT16" s="87"/>
      <c r="FJU16" s="87"/>
      <c r="FJV16" s="87"/>
      <c r="FJW16" s="87"/>
      <c r="FJX16" s="87"/>
      <c r="FJY16" s="87"/>
      <c r="FJZ16" s="87"/>
      <c r="FKA16" s="87"/>
      <c r="FKB16" s="87"/>
      <c r="FKC16" s="87"/>
      <c r="FKD16" s="87"/>
      <c r="FKE16" s="87"/>
      <c r="FKF16" s="87"/>
      <c r="FKG16" s="87"/>
      <c r="FKH16" s="87"/>
      <c r="FKI16" s="87"/>
      <c r="FKJ16" s="87"/>
      <c r="FKK16" s="87"/>
      <c r="FKL16" s="87"/>
      <c r="FKM16" s="87"/>
      <c r="FKN16" s="87"/>
      <c r="FKO16" s="87"/>
      <c r="FKP16" s="87"/>
      <c r="FKQ16" s="87"/>
      <c r="FKR16" s="87"/>
      <c r="FKS16" s="87"/>
      <c r="FKT16" s="87"/>
      <c r="FKU16" s="87"/>
      <c r="FKV16" s="87"/>
      <c r="FKW16" s="87"/>
      <c r="FKX16" s="87"/>
      <c r="FKY16" s="87"/>
      <c r="FKZ16" s="87"/>
      <c r="FLA16" s="87"/>
      <c r="FLB16" s="87"/>
      <c r="FLC16" s="87"/>
      <c r="FLD16" s="87"/>
      <c r="FLE16" s="87"/>
      <c r="FLF16" s="87"/>
      <c r="FLG16" s="87"/>
      <c r="FLH16" s="87"/>
      <c r="FLI16" s="87"/>
      <c r="FLJ16" s="87"/>
      <c r="FLK16" s="87"/>
      <c r="FLL16" s="87"/>
      <c r="FLM16" s="87"/>
      <c r="FLN16" s="87"/>
      <c r="FLO16" s="87"/>
      <c r="FLP16" s="87"/>
      <c r="FLQ16" s="87"/>
      <c r="FLR16" s="87"/>
      <c r="FLS16" s="87"/>
      <c r="FLT16" s="87"/>
      <c r="FLU16" s="87"/>
      <c r="FLV16" s="87"/>
      <c r="FLW16" s="87"/>
      <c r="FLX16" s="87"/>
      <c r="FLY16" s="87"/>
      <c r="FLZ16" s="87"/>
      <c r="FMA16" s="87"/>
      <c r="FMB16" s="87"/>
      <c r="FMC16" s="87"/>
      <c r="FMD16" s="87"/>
      <c r="FME16" s="87"/>
      <c r="FMF16" s="87"/>
      <c r="FMG16" s="87"/>
      <c r="FMH16" s="87"/>
      <c r="FMI16" s="87"/>
      <c r="FMJ16" s="87"/>
      <c r="FMK16" s="87"/>
      <c r="FML16" s="87"/>
      <c r="FMM16" s="87"/>
      <c r="FMN16" s="87"/>
      <c r="FMO16" s="87"/>
      <c r="FMP16" s="87"/>
      <c r="FMQ16" s="87"/>
      <c r="FMR16" s="87"/>
      <c r="FMS16" s="87"/>
      <c r="FMT16" s="87"/>
      <c r="FMU16" s="87"/>
      <c r="FMV16" s="87"/>
      <c r="FMW16" s="87"/>
      <c r="FMX16" s="87"/>
      <c r="FMY16" s="87"/>
      <c r="FMZ16" s="87"/>
      <c r="FNA16" s="87"/>
      <c r="FNB16" s="87"/>
      <c r="FNC16" s="87"/>
      <c r="FND16" s="87"/>
      <c r="FNE16" s="87"/>
      <c r="FNF16" s="87"/>
      <c r="FNG16" s="87"/>
      <c r="FNH16" s="87"/>
      <c r="FNI16" s="87"/>
      <c r="FNJ16" s="87"/>
      <c r="FNK16" s="87"/>
      <c r="FNL16" s="87"/>
      <c r="FNM16" s="87"/>
      <c r="FNN16" s="87"/>
      <c r="FNO16" s="87"/>
      <c r="FNP16" s="87"/>
      <c r="FNQ16" s="87"/>
      <c r="FNR16" s="87"/>
      <c r="FNS16" s="87"/>
      <c r="FNT16" s="87"/>
      <c r="FNU16" s="87"/>
      <c r="FNV16" s="87"/>
      <c r="FNW16" s="87"/>
      <c r="FNX16" s="87"/>
      <c r="FNY16" s="87"/>
      <c r="FNZ16" s="87"/>
      <c r="FOA16" s="87"/>
      <c r="FOB16" s="87"/>
      <c r="FOC16" s="87"/>
      <c r="FOD16" s="87"/>
      <c r="FOE16" s="87"/>
      <c r="FOF16" s="87"/>
      <c r="FOG16" s="87"/>
      <c r="FOH16" s="87"/>
      <c r="FOI16" s="87"/>
      <c r="FOJ16" s="87"/>
      <c r="FOK16" s="87"/>
      <c r="FOL16" s="87"/>
      <c r="FOM16" s="87"/>
      <c r="FON16" s="87"/>
      <c r="FOO16" s="87"/>
      <c r="FOP16" s="87"/>
      <c r="FOQ16" s="87"/>
      <c r="FOR16" s="87"/>
      <c r="FOS16" s="87"/>
      <c r="FOT16" s="87"/>
      <c r="FOU16" s="87"/>
      <c r="FOV16" s="87"/>
      <c r="FOW16" s="87"/>
      <c r="FOX16" s="87"/>
      <c r="FOY16" s="87"/>
      <c r="FOZ16" s="87"/>
      <c r="FPA16" s="87"/>
      <c r="FPB16" s="87"/>
      <c r="FPC16" s="87"/>
      <c r="FPD16" s="87"/>
      <c r="FPE16" s="87"/>
      <c r="FPF16" s="87"/>
      <c r="FPG16" s="87"/>
      <c r="FPH16" s="87"/>
      <c r="FPI16" s="87"/>
      <c r="FPJ16" s="87"/>
      <c r="FPK16" s="87"/>
      <c r="FPL16" s="87"/>
      <c r="FPM16" s="87"/>
      <c r="FPN16" s="87"/>
      <c r="FPO16" s="87"/>
      <c r="FPP16" s="87"/>
      <c r="FPQ16" s="87"/>
      <c r="FPR16" s="87"/>
      <c r="FPS16" s="87"/>
      <c r="FPT16" s="87"/>
      <c r="FPU16" s="87"/>
      <c r="FPV16" s="87"/>
      <c r="FPW16" s="87"/>
      <c r="FPX16" s="87"/>
      <c r="FPY16" s="87"/>
      <c r="FPZ16" s="87"/>
      <c r="FQA16" s="87"/>
      <c r="FQB16" s="87"/>
      <c r="FQC16" s="87"/>
      <c r="FQD16" s="87"/>
      <c r="FQE16" s="87"/>
      <c r="FQF16" s="87"/>
      <c r="FQG16" s="87"/>
      <c r="FQH16" s="87"/>
      <c r="FQI16" s="87"/>
      <c r="FQJ16" s="87"/>
      <c r="FQK16" s="87"/>
      <c r="FQL16" s="87"/>
      <c r="FQM16" s="87"/>
      <c r="FQN16" s="87"/>
      <c r="FQO16" s="87"/>
      <c r="FQP16" s="87"/>
      <c r="FQQ16" s="87"/>
      <c r="FQR16" s="87"/>
      <c r="FQS16" s="87"/>
      <c r="FQT16" s="87"/>
      <c r="FQU16" s="87"/>
      <c r="FQV16" s="87"/>
      <c r="FQW16" s="87"/>
      <c r="FQX16" s="87"/>
      <c r="FQY16" s="87"/>
      <c r="FQZ16" s="87"/>
      <c r="FRA16" s="87"/>
      <c r="FRB16" s="87"/>
      <c r="FRC16" s="87"/>
      <c r="FRD16" s="87"/>
      <c r="FRE16" s="87"/>
      <c r="FRF16" s="87"/>
      <c r="FRG16" s="87"/>
      <c r="FRH16" s="87"/>
      <c r="FRI16" s="87"/>
      <c r="FRJ16" s="87"/>
      <c r="FRK16" s="87"/>
      <c r="FRL16" s="87"/>
      <c r="FRM16" s="87"/>
      <c r="FRN16" s="87"/>
      <c r="FRO16" s="87"/>
      <c r="FRP16" s="87"/>
      <c r="FRQ16" s="87"/>
      <c r="FRR16" s="87"/>
      <c r="FRS16" s="87"/>
      <c r="FRT16" s="87"/>
      <c r="FRU16" s="87"/>
      <c r="FRV16" s="87"/>
      <c r="FRW16" s="87"/>
      <c r="FRX16" s="87"/>
      <c r="FRY16" s="87"/>
      <c r="FRZ16" s="87"/>
      <c r="FSA16" s="87"/>
      <c r="FSB16" s="87"/>
      <c r="FSC16" s="87"/>
      <c r="FSD16" s="87"/>
      <c r="FSE16" s="87"/>
      <c r="FSF16" s="87"/>
      <c r="FSG16" s="87"/>
      <c r="FSH16" s="87"/>
      <c r="FSI16" s="87"/>
      <c r="FSJ16" s="87"/>
      <c r="FSK16" s="87"/>
      <c r="FSL16" s="87"/>
      <c r="FSM16" s="87"/>
      <c r="FSN16" s="87"/>
      <c r="FSO16" s="87"/>
      <c r="FSP16" s="87"/>
      <c r="FSQ16" s="87"/>
      <c r="FSR16" s="87"/>
      <c r="FSS16" s="87"/>
      <c r="FST16" s="87"/>
      <c r="FSU16" s="87"/>
      <c r="FSV16" s="87"/>
      <c r="FSW16" s="87"/>
      <c r="FSX16" s="87"/>
      <c r="FSY16" s="87"/>
      <c r="FSZ16" s="87"/>
      <c r="FTA16" s="87"/>
      <c r="FTB16" s="87"/>
      <c r="FTC16" s="87"/>
      <c r="FTD16" s="87"/>
      <c r="FTE16" s="87"/>
      <c r="FTF16" s="87"/>
      <c r="FTG16" s="87"/>
      <c r="FTH16" s="87"/>
      <c r="FTI16" s="87"/>
      <c r="FTJ16" s="87"/>
      <c r="FTK16" s="87"/>
      <c r="FTL16" s="87"/>
      <c r="FTM16" s="87"/>
      <c r="FTN16" s="87"/>
      <c r="FTO16" s="87"/>
      <c r="FTP16" s="87"/>
      <c r="FTQ16" s="87"/>
      <c r="FTR16" s="87"/>
      <c r="FTS16" s="87"/>
      <c r="FTT16" s="87"/>
      <c r="FTU16" s="87"/>
      <c r="FTV16" s="87"/>
      <c r="FTW16" s="87"/>
      <c r="FTX16" s="87"/>
      <c r="FTY16" s="87"/>
      <c r="FTZ16" s="87"/>
      <c r="FUA16" s="87"/>
      <c r="FUB16" s="87"/>
      <c r="FUC16" s="87"/>
      <c r="FUD16" s="87"/>
      <c r="FUE16" s="87"/>
      <c r="FUF16" s="87"/>
      <c r="FUG16" s="87"/>
      <c r="FUH16" s="87"/>
      <c r="FUI16" s="87"/>
      <c r="FUJ16" s="87"/>
      <c r="FUK16" s="87"/>
      <c r="FUL16" s="87"/>
      <c r="FUM16" s="87"/>
      <c r="FUN16" s="87"/>
      <c r="FUO16" s="87"/>
      <c r="FUP16" s="87"/>
      <c r="FUQ16" s="87"/>
      <c r="FUR16" s="87"/>
      <c r="FUS16" s="87"/>
      <c r="FUT16" s="87"/>
      <c r="FUU16" s="87"/>
      <c r="FUV16" s="87"/>
      <c r="FUW16" s="87"/>
      <c r="FUX16" s="87"/>
      <c r="FUY16" s="87"/>
      <c r="FUZ16" s="87"/>
      <c r="FVA16" s="87"/>
      <c r="FVB16" s="87"/>
      <c r="FVC16" s="87"/>
      <c r="FVD16" s="87"/>
      <c r="FVE16" s="87"/>
      <c r="FVF16" s="87"/>
      <c r="FVG16" s="87"/>
      <c r="FVH16" s="87"/>
      <c r="FVI16" s="87"/>
      <c r="FVJ16" s="87"/>
      <c r="FVK16" s="87"/>
      <c r="FVL16" s="87"/>
      <c r="FVM16" s="87"/>
      <c r="FVN16" s="87"/>
      <c r="FVO16" s="87"/>
      <c r="FVP16" s="87"/>
      <c r="FVQ16" s="87"/>
      <c r="FVR16" s="87"/>
      <c r="FVS16" s="87"/>
      <c r="FVT16" s="87"/>
      <c r="FVU16" s="87"/>
      <c r="FVV16" s="87"/>
      <c r="FVW16" s="87"/>
      <c r="FVX16" s="87"/>
      <c r="FVY16" s="87"/>
      <c r="FVZ16" s="87"/>
      <c r="FWA16" s="87"/>
      <c r="FWB16" s="87"/>
      <c r="FWC16" s="87"/>
      <c r="FWD16" s="87"/>
      <c r="FWE16" s="87"/>
      <c r="FWF16" s="87"/>
      <c r="FWG16" s="87"/>
      <c r="FWH16" s="87"/>
      <c r="FWI16" s="87"/>
      <c r="FWJ16" s="87"/>
      <c r="FWK16" s="87"/>
      <c r="FWL16" s="87"/>
      <c r="FWM16" s="87"/>
      <c r="FWN16" s="87"/>
      <c r="FWO16" s="87"/>
      <c r="FWP16" s="87"/>
      <c r="FWQ16" s="87"/>
      <c r="FWR16" s="87"/>
      <c r="FWS16" s="87"/>
      <c r="FWT16" s="87"/>
      <c r="FWU16" s="87"/>
      <c r="FWV16" s="87"/>
      <c r="FWW16" s="87"/>
      <c r="FWX16" s="87"/>
      <c r="FWY16" s="87"/>
      <c r="FWZ16" s="87"/>
      <c r="FXA16" s="87"/>
      <c r="FXB16" s="87"/>
      <c r="FXC16" s="87"/>
      <c r="FXD16" s="87"/>
      <c r="FXE16" s="87"/>
      <c r="FXF16" s="87"/>
      <c r="FXG16" s="87"/>
      <c r="FXH16" s="87"/>
      <c r="FXI16" s="87"/>
      <c r="FXJ16" s="87"/>
      <c r="FXK16" s="87"/>
      <c r="FXL16" s="87"/>
      <c r="FXM16" s="87"/>
      <c r="FXN16" s="87"/>
      <c r="FXO16" s="87"/>
      <c r="FXP16" s="87"/>
      <c r="FXQ16" s="87"/>
      <c r="FXR16" s="87"/>
      <c r="FXS16" s="87"/>
      <c r="FXT16" s="87"/>
      <c r="FXU16" s="87"/>
      <c r="FXV16" s="87"/>
      <c r="FXW16" s="87"/>
      <c r="FXX16" s="87"/>
      <c r="FXY16" s="87"/>
      <c r="FXZ16" s="87"/>
      <c r="FYA16" s="87"/>
      <c r="FYB16" s="87"/>
      <c r="FYC16" s="87"/>
      <c r="FYD16" s="87"/>
      <c r="FYE16" s="87"/>
      <c r="FYF16" s="87"/>
      <c r="FYG16" s="87"/>
      <c r="FYH16" s="87"/>
      <c r="FYI16" s="87"/>
      <c r="FYJ16" s="87"/>
      <c r="FYK16" s="87"/>
      <c r="FYL16" s="87"/>
      <c r="FYM16" s="87"/>
      <c r="FYN16" s="87"/>
      <c r="FYO16" s="87"/>
      <c r="FYP16" s="87"/>
      <c r="FYQ16" s="87"/>
      <c r="FYR16" s="87"/>
      <c r="FYS16" s="87"/>
      <c r="FYT16" s="87"/>
      <c r="FYU16" s="87"/>
      <c r="FYV16" s="87"/>
      <c r="FYW16" s="87"/>
      <c r="FYX16" s="87"/>
      <c r="FYY16" s="87"/>
      <c r="FYZ16" s="87"/>
      <c r="FZA16" s="87"/>
      <c r="FZB16" s="87"/>
      <c r="FZC16" s="87"/>
      <c r="FZD16" s="87"/>
      <c r="FZE16" s="87"/>
      <c r="FZF16" s="87"/>
      <c r="FZG16" s="87"/>
      <c r="FZH16" s="87"/>
      <c r="FZI16" s="87"/>
      <c r="FZJ16" s="87"/>
      <c r="FZK16" s="87"/>
      <c r="FZL16" s="87"/>
      <c r="FZM16" s="87"/>
      <c r="FZN16" s="87"/>
      <c r="FZO16" s="87"/>
      <c r="FZP16" s="87"/>
      <c r="FZQ16" s="87"/>
      <c r="FZR16" s="87"/>
      <c r="FZS16" s="87"/>
      <c r="FZT16" s="87"/>
      <c r="FZU16" s="87"/>
      <c r="FZV16" s="87"/>
      <c r="FZW16" s="87"/>
      <c r="FZX16" s="87"/>
      <c r="FZY16" s="87"/>
      <c r="FZZ16" s="87"/>
      <c r="GAA16" s="87"/>
      <c r="GAB16" s="87"/>
      <c r="GAC16" s="87"/>
      <c r="GAD16" s="87"/>
      <c r="GAE16" s="87"/>
      <c r="GAF16" s="87"/>
      <c r="GAG16" s="87"/>
      <c r="GAH16" s="87"/>
      <c r="GAI16" s="87"/>
      <c r="GAJ16" s="87"/>
      <c r="GAK16" s="87"/>
      <c r="GAL16" s="87"/>
      <c r="GAM16" s="87"/>
      <c r="GAN16" s="87"/>
      <c r="GAO16" s="87"/>
      <c r="GAP16" s="87"/>
      <c r="GAQ16" s="87"/>
      <c r="GAR16" s="87"/>
      <c r="GAS16" s="87"/>
      <c r="GAT16" s="87"/>
      <c r="GAU16" s="87"/>
      <c r="GAV16" s="87"/>
      <c r="GAW16" s="87"/>
      <c r="GAX16" s="87"/>
      <c r="GAY16" s="87"/>
      <c r="GAZ16" s="87"/>
      <c r="GBA16" s="87"/>
      <c r="GBB16" s="87"/>
      <c r="GBC16" s="87"/>
      <c r="GBD16" s="87"/>
      <c r="GBE16" s="87"/>
      <c r="GBF16" s="87"/>
      <c r="GBG16" s="87"/>
      <c r="GBH16" s="87"/>
      <c r="GBI16" s="87"/>
      <c r="GBJ16" s="87"/>
      <c r="GBK16" s="87"/>
      <c r="GBL16" s="87"/>
      <c r="GBM16" s="87"/>
      <c r="GBN16" s="87"/>
      <c r="GBO16" s="87"/>
      <c r="GBP16" s="87"/>
      <c r="GBQ16" s="87"/>
      <c r="GBR16" s="87"/>
      <c r="GBS16" s="87"/>
      <c r="GBT16" s="87"/>
      <c r="GBU16" s="87"/>
      <c r="GBV16" s="87"/>
      <c r="GBW16" s="87"/>
      <c r="GBX16" s="87"/>
      <c r="GBY16" s="87"/>
      <c r="GBZ16" s="87"/>
      <c r="GCA16" s="87"/>
      <c r="GCB16" s="87"/>
      <c r="GCC16" s="87"/>
      <c r="GCD16" s="87"/>
      <c r="GCE16" s="87"/>
      <c r="GCF16" s="87"/>
      <c r="GCG16" s="87"/>
      <c r="GCH16" s="87"/>
      <c r="GCI16" s="87"/>
      <c r="GCJ16" s="87"/>
      <c r="GCK16" s="87"/>
      <c r="GCL16" s="87"/>
      <c r="GCM16" s="87"/>
      <c r="GCN16" s="87"/>
      <c r="GCO16" s="87"/>
      <c r="GCP16" s="87"/>
      <c r="GCQ16" s="87"/>
      <c r="GCR16" s="87"/>
      <c r="GCS16" s="87"/>
      <c r="GCT16" s="87"/>
      <c r="GCU16" s="87"/>
      <c r="GCV16" s="87"/>
      <c r="GCW16" s="87"/>
      <c r="GCX16" s="87"/>
      <c r="GCY16" s="87"/>
      <c r="GCZ16" s="87"/>
      <c r="GDA16" s="87"/>
      <c r="GDB16" s="87"/>
      <c r="GDC16" s="87"/>
      <c r="GDD16" s="87"/>
      <c r="GDE16" s="87"/>
      <c r="GDF16" s="87"/>
      <c r="GDG16" s="87"/>
      <c r="GDH16" s="87"/>
      <c r="GDI16" s="87"/>
      <c r="GDJ16" s="87"/>
      <c r="GDK16" s="87"/>
      <c r="GDL16" s="87"/>
      <c r="GDM16" s="87"/>
      <c r="GDN16" s="87"/>
      <c r="GDO16" s="87"/>
      <c r="GDP16" s="87"/>
      <c r="GDQ16" s="87"/>
      <c r="GDR16" s="87"/>
      <c r="GDS16" s="87"/>
      <c r="GDT16" s="87"/>
      <c r="GDU16" s="87"/>
      <c r="GDV16" s="87"/>
      <c r="GDW16" s="87"/>
      <c r="GDX16" s="87"/>
      <c r="GDY16" s="87"/>
      <c r="GDZ16" s="87"/>
      <c r="GEA16" s="87"/>
      <c r="GEB16" s="87"/>
      <c r="GEC16" s="87"/>
      <c r="GED16" s="87"/>
      <c r="GEE16" s="87"/>
      <c r="GEF16" s="87"/>
      <c r="GEG16" s="87"/>
      <c r="GEH16" s="87"/>
      <c r="GEI16" s="87"/>
      <c r="GEJ16" s="87"/>
      <c r="GEK16" s="87"/>
      <c r="GEL16" s="87"/>
      <c r="GEM16" s="87"/>
      <c r="GEN16" s="87"/>
      <c r="GEO16" s="87"/>
      <c r="GEP16" s="87"/>
      <c r="GEQ16" s="87"/>
      <c r="GER16" s="87"/>
      <c r="GES16" s="87"/>
      <c r="GET16" s="87"/>
      <c r="GEU16" s="87"/>
      <c r="GEV16" s="87"/>
      <c r="GEW16" s="87"/>
      <c r="GEX16" s="87"/>
      <c r="GEY16" s="87"/>
      <c r="GEZ16" s="87"/>
      <c r="GFA16" s="87"/>
      <c r="GFB16" s="87"/>
      <c r="GFC16" s="87"/>
      <c r="GFD16" s="87"/>
      <c r="GFE16" s="87"/>
      <c r="GFF16" s="87"/>
      <c r="GFG16" s="87"/>
      <c r="GFH16" s="87"/>
      <c r="GFI16" s="87"/>
      <c r="GFJ16" s="87"/>
      <c r="GFK16" s="87"/>
      <c r="GFL16" s="87"/>
      <c r="GFM16" s="87"/>
      <c r="GFN16" s="87"/>
      <c r="GFO16" s="87"/>
      <c r="GFP16" s="87"/>
      <c r="GFQ16" s="87"/>
      <c r="GFR16" s="87"/>
      <c r="GFS16" s="87"/>
      <c r="GFT16" s="87"/>
      <c r="GFU16" s="87"/>
      <c r="GFV16" s="87"/>
      <c r="GFW16" s="87"/>
      <c r="GFX16" s="87"/>
      <c r="GFY16" s="87"/>
      <c r="GFZ16" s="87"/>
      <c r="GGA16" s="87"/>
      <c r="GGB16" s="87"/>
      <c r="GGC16" s="87"/>
      <c r="GGD16" s="87"/>
      <c r="GGE16" s="87"/>
      <c r="GGF16" s="87"/>
      <c r="GGG16" s="87"/>
      <c r="GGH16" s="87"/>
      <c r="GGI16" s="87"/>
      <c r="GGJ16" s="87"/>
      <c r="GGK16" s="87"/>
      <c r="GGL16" s="87"/>
      <c r="GGM16" s="87"/>
      <c r="GGN16" s="87"/>
      <c r="GGO16" s="87"/>
      <c r="GGP16" s="87"/>
      <c r="GGQ16" s="87"/>
      <c r="GGR16" s="87"/>
      <c r="GGS16" s="87"/>
      <c r="GGT16" s="87"/>
      <c r="GGU16" s="87"/>
      <c r="GGV16" s="87"/>
      <c r="GGW16" s="87"/>
      <c r="GGX16" s="87"/>
      <c r="GGY16" s="87"/>
      <c r="GGZ16" s="87"/>
      <c r="GHA16" s="87"/>
      <c r="GHB16" s="87"/>
      <c r="GHC16" s="87"/>
      <c r="GHD16" s="87"/>
      <c r="GHE16" s="87"/>
      <c r="GHF16" s="87"/>
      <c r="GHG16" s="87"/>
      <c r="GHH16" s="87"/>
      <c r="GHI16" s="87"/>
      <c r="GHJ16" s="87"/>
      <c r="GHK16" s="87"/>
      <c r="GHL16" s="87"/>
      <c r="GHM16" s="87"/>
      <c r="GHN16" s="87"/>
      <c r="GHO16" s="87"/>
      <c r="GHP16" s="87"/>
      <c r="GHQ16" s="87"/>
      <c r="GHR16" s="87"/>
      <c r="GHS16" s="87"/>
      <c r="GHT16" s="87"/>
      <c r="GHU16" s="87"/>
      <c r="GHV16" s="87"/>
      <c r="GHW16" s="87"/>
      <c r="GHX16" s="87"/>
      <c r="GHY16" s="87"/>
      <c r="GHZ16" s="87"/>
      <c r="GIA16" s="87"/>
      <c r="GIB16" s="87"/>
      <c r="GIC16" s="87"/>
      <c r="GID16" s="87"/>
      <c r="GIE16" s="87"/>
      <c r="GIF16" s="87"/>
      <c r="GIG16" s="87"/>
      <c r="GIH16" s="87"/>
      <c r="GII16" s="87"/>
      <c r="GIJ16" s="87"/>
      <c r="GIK16" s="87"/>
      <c r="GIL16" s="87"/>
      <c r="GIM16" s="87"/>
      <c r="GIN16" s="87"/>
      <c r="GIO16" s="87"/>
      <c r="GIP16" s="87"/>
      <c r="GIQ16" s="87"/>
      <c r="GIR16" s="87"/>
      <c r="GIS16" s="87"/>
      <c r="GIT16" s="87"/>
      <c r="GIU16" s="87"/>
      <c r="GIV16" s="87"/>
      <c r="GIW16" s="87"/>
      <c r="GIX16" s="87"/>
      <c r="GIY16" s="87"/>
      <c r="GIZ16" s="87"/>
      <c r="GJA16" s="87"/>
      <c r="GJB16" s="87"/>
      <c r="GJC16" s="87"/>
      <c r="GJD16" s="87"/>
      <c r="GJE16" s="87"/>
      <c r="GJF16" s="87"/>
      <c r="GJG16" s="87"/>
      <c r="GJH16" s="87"/>
      <c r="GJI16" s="87"/>
      <c r="GJJ16" s="87"/>
      <c r="GJK16" s="87"/>
      <c r="GJL16" s="87"/>
      <c r="GJM16" s="87"/>
      <c r="GJN16" s="87"/>
      <c r="GJO16" s="87"/>
      <c r="GJP16" s="87"/>
      <c r="GJQ16" s="87"/>
      <c r="GJR16" s="87"/>
      <c r="GJS16" s="87"/>
      <c r="GJT16" s="87"/>
      <c r="GJU16" s="87"/>
      <c r="GJV16" s="87"/>
      <c r="GJW16" s="87"/>
      <c r="GJX16" s="87"/>
      <c r="GJY16" s="87"/>
      <c r="GJZ16" s="87"/>
      <c r="GKA16" s="87"/>
      <c r="GKB16" s="87"/>
      <c r="GKC16" s="87"/>
      <c r="GKD16" s="87"/>
      <c r="GKE16" s="87"/>
      <c r="GKF16" s="87"/>
      <c r="GKG16" s="87"/>
      <c r="GKH16" s="87"/>
      <c r="GKI16" s="87"/>
      <c r="GKJ16" s="87"/>
      <c r="GKK16" s="87"/>
      <c r="GKL16" s="87"/>
      <c r="GKM16" s="87"/>
      <c r="GKN16" s="87"/>
      <c r="GKO16" s="87"/>
      <c r="GKP16" s="87"/>
      <c r="GKQ16" s="87"/>
      <c r="GKR16" s="87"/>
      <c r="GKS16" s="87"/>
      <c r="GKT16" s="87"/>
      <c r="GKU16" s="87"/>
      <c r="GKV16" s="87"/>
      <c r="GKW16" s="87"/>
      <c r="GKX16" s="87"/>
      <c r="GKY16" s="87"/>
      <c r="GKZ16" s="87"/>
      <c r="GLA16" s="87"/>
      <c r="GLB16" s="87"/>
      <c r="GLC16" s="87"/>
      <c r="GLD16" s="87"/>
      <c r="GLE16" s="87"/>
      <c r="GLF16" s="87"/>
      <c r="GLG16" s="87"/>
      <c r="GLH16" s="87"/>
      <c r="GLI16" s="87"/>
      <c r="GLJ16" s="87"/>
      <c r="GLK16" s="87"/>
      <c r="GLL16" s="87"/>
      <c r="GLM16" s="87"/>
      <c r="GLN16" s="87"/>
      <c r="GLO16" s="87"/>
      <c r="GLP16" s="87"/>
      <c r="GLQ16" s="87"/>
      <c r="GLR16" s="87"/>
      <c r="GLS16" s="87"/>
      <c r="GLT16" s="87"/>
      <c r="GLU16" s="87"/>
      <c r="GLV16" s="87"/>
      <c r="GLW16" s="87"/>
      <c r="GLX16" s="87"/>
      <c r="GLY16" s="87"/>
      <c r="GLZ16" s="87"/>
      <c r="GMA16" s="87"/>
      <c r="GMB16" s="87"/>
      <c r="GMC16" s="87"/>
      <c r="GMD16" s="87"/>
      <c r="GME16" s="87"/>
      <c r="GMF16" s="87"/>
      <c r="GMG16" s="87"/>
      <c r="GMH16" s="87"/>
      <c r="GMI16" s="87"/>
      <c r="GMJ16" s="87"/>
      <c r="GMK16" s="87"/>
      <c r="GML16" s="87"/>
      <c r="GMM16" s="87"/>
      <c r="GMN16" s="87"/>
      <c r="GMO16" s="87"/>
      <c r="GMP16" s="87"/>
      <c r="GMQ16" s="87"/>
      <c r="GMR16" s="87"/>
      <c r="GMS16" s="87"/>
      <c r="GMT16" s="87"/>
      <c r="GMU16" s="87"/>
      <c r="GMV16" s="87"/>
      <c r="GMW16" s="87"/>
      <c r="GMX16" s="87"/>
      <c r="GMY16" s="87"/>
      <c r="GMZ16" s="87"/>
      <c r="GNA16" s="87"/>
      <c r="GNB16" s="87"/>
      <c r="GNC16" s="87"/>
      <c r="GND16" s="87"/>
      <c r="GNE16" s="87"/>
      <c r="GNF16" s="87"/>
      <c r="GNG16" s="87"/>
      <c r="GNH16" s="87"/>
      <c r="GNI16" s="87"/>
      <c r="GNJ16" s="87"/>
      <c r="GNK16" s="87"/>
      <c r="GNL16" s="87"/>
      <c r="GNM16" s="87"/>
      <c r="GNN16" s="87"/>
      <c r="GNO16" s="87"/>
      <c r="GNP16" s="87"/>
      <c r="GNQ16" s="87"/>
      <c r="GNR16" s="87"/>
      <c r="GNS16" s="87"/>
      <c r="GNT16" s="87"/>
      <c r="GNU16" s="87"/>
      <c r="GNV16" s="87"/>
      <c r="GNW16" s="87"/>
      <c r="GNX16" s="87"/>
      <c r="GNY16" s="87"/>
      <c r="GNZ16" s="87"/>
      <c r="GOA16" s="87"/>
      <c r="GOB16" s="87"/>
      <c r="GOC16" s="87"/>
      <c r="GOD16" s="87"/>
      <c r="GOE16" s="87"/>
      <c r="GOF16" s="87"/>
      <c r="GOG16" s="87"/>
      <c r="GOH16" s="87"/>
      <c r="GOI16" s="87"/>
      <c r="GOJ16" s="87"/>
      <c r="GOK16" s="87"/>
      <c r="GOL16" s="87"/>
      <c r="GOM16" s="87"/>
      <c r="GON16" s="87"/>
      <c r="GOO16" s="87"/>
      <c r="GOP16" s="87"/>
      <c r="GOQ16" s="87"/>
      <c r="GOR16" s="87"/>
      <c r="GOS16" s="87"/>
      <c r="GOT16" s="87"/>
      <c r="GOU16" s="87"/>
      <c r="GOV16" s="87"/>
      <c r="GOW16" s="87"/>
      <c r="GOX16" s="87"/>
      <c r="GOY16" s="87"/>
      <c r="GOZ16" s="87"/>
      <c r="GPA16" s="87"/>
      <c r="GPB16" s="87"/>
      <c r="GPC16" s="87"/>
      <c r="GPD16" s="87"/>
      <c r="GPE16" s="87"/>
      <c r="GPF16" s="87"/>
      <c r="GPG16" s="87"/>
      <c r="GPH16" s="87"/>
      <c r="GPI16" s="87"/>
      <c r="GPJ16" s="87"/>
      <c r="GPK16" s="87"/>
      <c r="GPL16" s="87"/>
      <c r="GPM16" s="87"/>
      <c r="GPN16" s="87"/>
      <c r="GPO16" s="87"/>
      <c r="GPP16" s="87"/>
      <c r="GPQ16" s="87"/>
      <c r="GPR16" s="87"/>
      <c r="GPS16" s="87"/>
      <c r="GPT16" s="87"/>
      <c r="GPU16" s="87"/>
      <c r="GPV16" s="87"/>
      <c r="GPW16" s="87"/>
      <c r="GPX16" s="87"/>
      <c r="GPY16" s="87"/>
      <c r="GPZ16" s="87"/>
      <c r="GQA16" s="87"/>
      <c r="GQB16" s="87"/>
      <c r="GQC16" s="87"/>
      <c r="GQD16" s="87"/>
      <c r="GQE16" s="87"/>
      <c r="GQF16" s="87"/>
      <c r="GQG16" s="87"/>
      <c r="GQH16" s="87"/>
      <c r="GQI16" s="87"/>
      <c r="GQJ16" s="87"/>
      <c r="GQK16" s="87"/>
      <c r="GQL16" s="87"/>
      <c r="GQM16" s="87"/>
      <c r="GQN16" s="87"/>
      <c r="GQO16" s="87"/>
      <c r="GQP16" s="87"/>
      <c r="GQQ16" s="87"/>
      <c r="GQR16" s="87"/>
      <c r="GQS16" s="87"/>
      <c r="GQT16" s="87"/>
      <c r="GQU16" s="87"/>
      <c r="GQV16" s="87"/>
      <c r="GQW16" s="87"/>
      <c r="GQX16" s="87"/>
      <c r="GQY16" s="87"/>
      <c r="GQZ16" s="87"/>
      <c r="GRA16" s="87"/>
      <c r="GRB16" s="87"/>
      <c r="GRC16" s="87"/>
      <c r="GRD16" s="87"/>
      <c r="GRE16" s="87"/>
      <c r="GRF16" s="87"/>
      <c r="GRG16" s="87"/>
      <c r="GRH16" s="87"/>
      <c r="GRI16" s="87"/>
      <c r="GRJ16" s="87"/>
      <c r="GRK16" s="87"/>
      <c r="GRL16" s="87"/>
      <c r="GRM16" s="87"/>
      <c r="GRN16" s="87"/>
      <c r="GRO16" s="87"/>
      <c r="GRP16" s="87"/>
      <c r="GRQ16" s="87"/>
      <c r="GRR16" s="87"/>
      <c r="GRS16" s="87"/>
      <c r="GRT16" s="87"/>
      <c r="GRU16" s="87"/>
      <c r="GRV16" s="87"/>
      <c r="GRW16" s="87"/>
      <c r="GRX16" s="87"/>
      <c r="GRY16" s="87"/>
      <c r="GRZ16" s="87"/>
      <c r="GSA16" s="87"/>
      <c r="GSB16" s="87"/>
      <c r="GSC16" s="87"/>
      <c r="GSD16" s="87"/>
      <c r="GSE16" s="87"/>
      <c r="GSF16" s="87"/>
      <c r="GSG16" s="87"/>
      <c r="GSH16" s="87"/>
      <c r="GSI16" s="87"/>
      <c r="GSJ16" s="87"/>
      <c r="GSK16" s="87"/>
      <c r="GSL16" s="87"/>
      <c r="GSM16" s="87"/>
      <c r="GSN16" s="87"/>
      <c r="GSO16" s="87"/>
      <c r="GSP16" s="87"/>
      <c r="GSQ16" s="87"/>
      <c r="GSR16" s="87"/>
      <c r="GSS16" s="87"/>
      <c r="GST16" s="87"/>
      <c r="GSU16" s="87"/>
      <c r="GSV16" s="87"/>
      <c r="GSW16" s="87"/>
      <c r="GSX16" s="87"/>
      <c r="GSY16" s="87"/>
      <c r="GSZ16" s="87"/>
      <c r="GTA16" s="87"/>
      <c r="GTB16" s="87"/>
      <c r="GTC16" s="87"/>
      <c r="GTD16" s="87"/>
      <c r="GTE16" s="87"/>
      <c r="GTF16" s="87"/>
      <c r="GTG16" s="87"/>
      <c r="GTH16" s="87"/>
      <c r="GTI16" s="87"/>
      <c r="GTJ16" s="87"/>
      <c r="GTK16" s="87"/>
      <c r="GTL16" s="87"/>
      <c r="GTM16" s="87"/>
      <c r="GTN16" s="87"/>
      <c r="GTO16" s="87"/>
      <c r="GTP16" s="87"/>
      <c r="GTQ16" s="87"/>
      <c r="GTR16" s="87"/>
      <c r="GTS16" s="87"/>
      <c r="GTT16" s="87"/>
      <c r="GTU16" s="87"/>
      <c r="GTV16" s="87"/>
      <c r="GTW16" s="87"/>
      <c r="GTX16" s="87"/>
      <c r="GTY16" s="87"/>
      <c r="GTZ16" s="87"/>
      <c r="GUA16" s="87"/>
      <c r="GUB16" s="87"/>
      <c r="GUC16" s="87"/>
      <c r="GUD16" s="87"/>
      <c r="GUE16" s="87"/>
      <c r="GUF16" s="87"/>
      <c r="GUG16" s="87"/>
      <c r="GUH16" s="87"/>
      <c r="GUI16" s="87"/>
      <c r="GUJ16" s="87"/>
      <c r="GUK16" s="87"/>
      <c r="GUL16" s="87"/>
      <c r="GUM16" s="87"/>
      <c r="GUN16" s="87"/>
      <c r="GUO16" s="87"/>
      <c r="GUP16" s="87"/>
      <c r="GUQ16" s="87"/>
      <c r="GUR16" s="87"/>
      <c r="GUS16" s="87"/>
      <c r="GUT16" s="87"/>
      <c r="GUU16" s="87"/>
      <c r="GUV16" s="87"/>
      <c r="GUW16" s="87"/>
      <c r="GUX16" s="87"/>
      <c r="GUY16" s="87"/>
      <c r="GUZ16" s="87"/>
      <c r="GVA16" s="87"/>
      <c r="GVB16" s="87"/>
      <c r="GVC16" s="87"/>
      <c r="GVD16" s="87"/>
      <c r="GVE16" s="87"/>
      <c r="GVF16" s="87"/>
      <c r="GVG16" s="87"/>
      <c r="GVH16" s="87"/>
      <c r="GVI16" s="87"/>
      <c r="GVJ16" s="87"/>
      <c r="GVK16" s="87"/>
      <c r="GVL16" s="87"/>
      <c r="GVM16" s="87"/>
      <c r="GVN16" s="87"/>
      <c r="GVO16" s="87"/>
      <c r="GVP16" s="87"/>
      <c r="GVQ16" s="87"/>
      <c r="GVR16" s="87"/>
      <c r="GVS16" s="87"/>
      <c r="GVT16" s="87"/>
      <c r="GVU16" s="87"/>
      <c r="GVV16" s="87"/>
      <c r="GVW16" s="87"/>
      <c r="GVX16" s="87"/>
      <c r="GVY16" s="87"/>
      <c r="GVZ16" s="87"/>
      <c r="GWA16" s="87"/>
      <c r="GWB16" s="87"/>
      <c r="GWC16" s="87"/>
      <c r="GWD16" s="87"/>
      <c r="GWE16" s="87"/>
      <c r="GWF16" s="87"/>
      <c r="GWG16" s="87"/>
      <c r="GWH16" s="87"/>
      <c r="GWI16" s="87"/>
      <c r="GWJ16" s="87"/>
      <c r="GWK16" s="87"/>
      <c r="GWL16" s="87"/>
      <c r="GWM16" s="87"/>
      <c r="GWN16" s="87"/>
      <c r="GWO16" s="87"/>
      <c r="GWP16" s="87"/>
      <c r="GWQ16" s="87"/>
      <c r="GWR16" s="87"/>
      <c r="GWS16" s="87"/>
      <c r="GWT16" s="87"/>
      <c r="GWU16" s="87"/>
      <c r="GWV16" s="87"/>
      <c r="GWW16" s="87"/>
      <c r="GWX16" s="87"/>
      <c r="GWY16" s="87"/>
      <c r="GWZ16" s="87"/>
      <c r="GXA16" s="87"/>
      <c r="GXB16" s="87"/>
      <c r="GXC16" s="87"/>
      <c r="GXD16" s="87"/>
      <c r="GXE16" s="87"/>
      <c r="GXF16" s="87"/>
      <c r="GXG16" s="87"/>
      <c r="GXH16" s="87"/>
      <c r="GXI16" s="87"/>
      <c r="GXJ16" s="87"/>
      <c r="GXK16" s="87"/>
      <c r="GXL16" s="87"/>
      <c r="GXM16" s="87"/>
      <c r="GXN16" s="87"/>
      <c r="GXO16" s="87"/>
      <c r="GXP16" s="87"/>
      <c r="GXQ16" s="87"/>
      <c r="GXR16" s="87"/>
      <c r="GXS16" s="87"/>
      <c r="GXT16" s="87"/>
      <c r="GXU16" s="87"/>
      <c r="GXV16" s="87"/>
      <c r="GXW16" s="87"/>
      <c r="GXX16" s="87"/>
      <c r="GXY16" s="87"/>
      <c r="GXZ16" s="87"/>
      <c r="GYA16" s="87"/>
      <c r="GYB16" s="87"/>
      <c r="GYC16" s="87"/>
      <c r="GYD16" s="87"/>
      <c r="GYE16" s="87"/>
      <c r="GYF16" s="87"/>
      <c r="GYG16" s="87"/>
      <c r="GYH16" s="87"/>
      <c r="GYI16" s="87"/>
      <c r="GYJ16" s="87"/>
      <c r="GYK16" s="87"/>
      <c r="GYL16" s="87"/>
      <c r="GYM16" s="87"/>
      <c r="GYN16" s="87"/>
      <c r="GYO16" s="87"/>
      <c r="GYP16" s="87"/>
      <c r="GYQ16" s="87"/>
      <c r="GYR16" s="87"/>
      <c r="GYS16" s="87"/>
      <c r="GYT16" s="87"/>
      <c r="GYU16" s="87"/>
      <c r="GYV16" s="87"/>
      <c r="GYW16" s="87"/>
      <c r="GYX16" s="87"/>
      <c r="GYY16" s="87"/>
      <c r="GYZ16" s="87"/>
      <c r="GZA16" s="87"/>
      <c r="GZB16" s="87"/>
      <c r="GZC16" s="87"/>
      <c r="GZD16" s="87"/>
      <c r="GZE16" s="87"/>
      <c r="GZF16" s="87"/>
      <c r="GZG16" s="87"/>
      <c r="GZH16" s="87"/>
      <c r="GZI16" s="87"/>
      <c r="GZJ16" s="87"/>
      <c r="GZK16" s="87"/>
      <c r="GZL16" s="87"/>
      <c r="GZM16" s="87"/>
      <c r="GZN16" s="87"/>
      <c r="GZO16" s="87"/>
      <c r="GZP16" s="87"/>
      <c r="GZQ16" s="87"/>
      <c r="GZR16" s="87"/>
      <c r="GZS16" s="87"/>
      <c r="GZT16" s="87"/>
      <c r="GZU16" s="87"/>
      <c r="GZV16" s="87"/>
      <c r="GZW16" s="87"/>
      <c r="GZX16" s="87"/>
      <c r="GZY16" s="87"/>
      <c r="GZZ16" s="87"/>
      <c r="HAA16" s="87"/>
      <c r="HAB16" s="87"/>
      <c r="HAC16" s="87"/>
      <c r="HAD16" s="87"/>
      <c r="HAE16" s="87"/>
      <c r="HAF16" s="87"/>
      <c r="HAG16" s="87"/>
      <c r="HAH16" s="87"/>
      <c r="HAI16" s="87"/>
      <c r="HAJ16" s="87"/>
      <c r="HAK16" s="87"/>
      <c r="HAL16" s="87"/>
      <c r="HAM16" s="87"/>
      <c r="HAN16" s="87"/>
      <c r="HAO16" s="87"/>
      <c r="HAP16" s="87"/>
      <c r="HAQ16" s="87"/>
      <c r="HAR16" s="87"/>
      <c r="HAS16" s="87"/>
      <c r="HAT16" s="87"/>
      <c r="HAU16" s="87"/>
      <c r="HAV16" s="87"/>
      <c r="HAW16" s="87"/>
      <c r="HAX16" s="87"/>
      <c r="HAY16" s="87"/>
      <c r="HAZ16" s="87"/>
      <c r="HBA16" s="87"/>
      <c r="HBB16" s="87"/>
      <c r="HBC16" s="87"/>
      <c r="HBD16" s="87"/>
      <c r="HBE16" s="87"/>
      <c r="HBF16" s="87"/>
      <c r="HBG16" s="87"/>
      <c r="HBH16" s="87"/>
      <c r="HBI16" s="87"/>
      <c r="HBJ16" s="87"/>
      <c r="HBK16" s="87"/>
      <c r="HBL16" s="87"/>
      <c r="HBM16" s="87"/>
      <c r="HBN16" s="87"/>
      <c r="HBO16" s="87"/>
      <c r="HBP16" s="87"/>
      <c r="HBQ16" s="87"/>
      <c r="HBR16" s="87"/>
      <c r="HBS16" s="87"/>
      <c r="HBT16" s="87"/>
      <c r="HBU16" s="87"/>
      <c r="HBV16" s="87"/>
      <c r="HBW16" s="87"/>
      <c r="HBX16" s="87"/>
      <c r="HBY16" s="87"/>
      <c r="HBZ16" s="87"/>
      <c r="HCA16" s="87"/>
      <c r="HCB16" s="87"/>
      <c r="HCC16" s="87"/>
      <c r="HCD16" s="87"/>
      <c r="HCE16" s="87"/>
      <c r="HCF16" s="87"/>
      <c r="HCG16" s="87"/>
      <c r="HCH16" s="87"/>
      <c r="HCI16" s="87"/>
      <c r="HCJ16" s="87"/>
      <c r="HCK16" s="87"/>
      <c r="HCL16" s="87"/>
      <c r="HCM16" s="87"/>
      <c r="HCN16" s="87"/>
      <c r="HCO16" s="87"/>
      <c r="HCP16" s="87"/>
      <c r="HCQ16" s="87"/>
      <c r="HCR16" s="87"/>
      <c r="HCS16" s="87"/>
      <c r="HCT16" s="87"/>
      <c r="HCU16" s="87"/>
      <c r="HCV16" s="87"/>
      <c r="HCW16" s="87"/>
      <c r="HCX16" s="87"/>
      <c r="HCY16" s="87"/>
      <c r="HCZ16" s="87"/>
      <c r="HDA16" s="87"/>
      <c r="HDB16" s="87"/>
      <c r="HDC16" s="87"/>
      <c r="HDD16" s="87"/>
      <c r="HDE16" s="87"/>
      <c r="HDF16" s="87"/>
      <c r="HDG16" s="87"/>
      <c r="HDH16" s="87"/>
      <c r="HDI16" s="87"/>
      <c r="HDJ16" s="87"/>
      <c r="HDK16" s="87"/>
      <c r="HDL16" s="87"/>
      <c r="HDM16" s="87"/>
      <c r="HDN16" s="87"/>
      <c r="HDO16" s="87"/>
      <c r="HDP16" s="87"/>
      <c r="HDQ16" s="87"/>
      <c r="HDR16" s="87"/>
      <c r="HDS16" s="87"/>
      <c r="HDT16" s="87"/>
      <c r="HDU16" s="87"/>
      <c r="HDV16" s="87"/>
      <c r="HDW16" s="87"/>
      <c r="HDX16" s="87"/>
      <c r="HDY16" s="87"/>
      <c r="HDZ16" s="87"/>
      <c r="HEA16" s="87"/>
      <c r="HEB16" s="87"/>
      <c r="HEC16" s="87"/>
      <c r="HED16" s="87"/>
      <c r="HEE16" s="87"/>
      <c r="HEF16" s="87"/>
      <c r="HEG16" s="87"/>
      <c r="HEH16" s="87"/>
      <c r="HEI16" s="87"/>
      <c r="HEJ16" s="87"/>
      <c r="HEK16" s="87"/>
      <c r="HEL16" s="87"/>
      <c r="HEM16" s="87"/>
      <c r="HEN16" s="87"/>
      <c r="HEO16" s="87"/>
      <c r="HEP16" s="87"/>
      <c r="HEQ16" s="87"/>
      <c r="HER16" s="87"/>
      <c r="HES16" s="87"/>
      <c r="HET16" s="87"/>
      <c r="HEU16" s="87"/>
      <c r="HEV16" s="87"/>
      <c r="HEW16" s="87"/>
      <c r="HEX16" s="87"/>
      <c r="HEY16" s="87"/>
      <c r="HEZ16" s="87"/>
      <c r="HFA16" s="87"/>
      <c r="HFB16" s="87"/>
      <c r="HFC16" s="87"/>
      <c r="HFD16" s="87"/>
      <c r="HFE16" s="87"/>
      <c r="HFF16" s="87"/>
      <c r="HFG16" s="87"/>
      <c r="HFH16" s="87"/>
      <c r="HFI16" s="87"/>
      <c r="HFJ16" s="87"/>
      <c r="HFK16" s="87"/>
      <c r="HFL16" s="87"/>
      <c r="HFM16" s="87"/>
      <c r="HFN16" s="87"/>
      <c r="HFO16" s="87"/>
      <c r="HFP16" s="87"/>
      <c r="HFQ16" s="87"/>
      <c r="HFR16" s="87"/>
      <c r="HFS16" s="87"/>
      <c r="HFT16" s="87"/>
      <c r="HFU16" s="87"/>
      <c r="HFV16" s="87"/>
      <c r="HFW16" s="87"/>
      <c r="HFX16" s="87"/>
      <c r="HFY16" s="87"/>
      <c r="HFZ16" s="87"/>
      <c r="HGA16" s="87"/>
      <c r="HGB16" s="87"/>
      <c r="HGC16" s="87"/>
      <c r="HGD16" s="87"/>
      <c r="HGE16" s="87"/>
      <c r="HGF16" s="87"/>
      <c r="HGG16" s="87"/>
      <c r="HGH16" s="87"/>
      <c r="HGI16" s="87"/>
      <c r="HGJ16" s="87"/>
      <c r="HGK16" s="87"/>
      <c r="HGL16" s="87"/>
      <c r="HGM16" s="87"/>
      <c r="HGN16" s="87"/>
      <c r="HGO16" s="87"/>
      <c r="HGP16" s="87"/>
      <c r="HGQ16" s="87"/>
      <c r="HGR16" s="87"/>
      <c r="HGS16" s="87"/>
      <c r="HGT16" s="87"/>
      <c r="HGU16" s="87"/>
      <c r="HGV16" s="87"/>
      <c r="HGW16" s="87"/>
      <c r="HGX16" s="87"/>
      <c r="HGY16" s="87"/>
      <c r="HGZ16" s="87"/>
      <c r="HHA16" s="87"/>
      <c r="HHB16" s="87"/>
      <c r="HHC16" s="87"/>
      <c r="HHD16" s="87"/>
      <c r="HHE16" s="87"/>
      <c r="HHF16" s="87"/>
      <c r="HHG16" s="87"/>
      <c r="HHH16" s="87"/>
      <c r="HHI16" s="87"/>
      <c r="HHJ16" s="87"/>
      <c r="HHK16" s="87"/>
      <c r="HHL16" s="87"/>
      <c r="HHM16" s="87"/>
      <c r="HHN16" s="87"/>
      <c r="HHO16" s="87"/>
      <c r="HHP16" s="87"/>
      <c r="HHQ16" s="87"/>
      <c r="HHR16" s="87"/>
      <c r="HHS16" s="87"/>
      <c r="HHT16" s="87"/>
      <c r="HHU16" s="87"/>
      <c r="HHV16" s="87"/>
      <c r="HHW16" s="87"/>
      <c r="HHX16" s="87"/>
      <c r="HHY16" s="87"/>
      <c r="HHZ16" s="87"/>
      <c r="HIA16" s="87"/>
      <c r="HIB16" s="87"/>
      <c r="HIC16" s="87"/>
      <c r="HID16" s="87"/>
      <c r="HIE16" s="87"/>
      <c r="HIF16" s="87"/>
      <c r="HIG16" s="87"/>
      <c r="HIH16" s="87"/>
      <c r="HII16" s="87"/>
      <c r="HIJ16" s="87"/>
      <c r="HIK16" s="87"/>
      <c r="HIL16" s="87"/>
      <c r="HIM16" s="87"/>
      <c r="HIN16" s="87"/>
      <c r="HIO16" s="87"/>
      <c r="HIP16" s="87"/>
      <c r="HIQ16" s="87"/>
      <c r="HIR16" s="87"/>
      <c r="HIS16" s="87"/>
      <c r="HIT16" s="87"/>
      <c r="HIU16" s="87"/>
      <c r="HIV16" s="87"/>
      <c r="HIW16" s="87"/>
      <c r="HIX16" s="87"/>
      <c r="HIY16" s="87"/>
      <c r="HIZ16" s="87"/>
      <c r="HJA16" s="87"/>
      <c r="HJB16" s="87"/>
      <c r="HJC16" s="87"/>
      <c r="HJD16" s="87"/>
      <c r="HJE16" s="87"/>
      <c r="HJF16" s="87"/>
      <c r="HJG16" s="87"/>
      <c r="HJH16" s="87"/>
      <c r="HJI16" s="87"/>
      <c r="HJJ16" s="87"/>
      <c r="HJK16" s="87"/>
      <c r="HJL16" s="87"/>
      <c r="HJM16" s="87"/>
      <c r="HJN16" s="87"/>
      <c r="HJO16" s="87"/>
      <c r="HJP16" s="87"/>
      <c r="HJQ16" s="87"/>
      <c r="HJR16" s="87"/>
      <c r="HJS16" s="87"/>
      <c r="HJT16" s="87"/>
      <c r="HJU16" s="87"/>
      <c r="HJV16" s="87"/>
      <c r="HJW16" s="87"/>
      <c r="HJX16" s="87"/>
      <c r="HJY16" s="87"/>
      <c r="HJZ16" s="87"/>
      <c r="HKA16" s="87"/>
      <c r="HKB16" s="87"/>
      <c r="HKC16" s="87"/>
      <c r="HKD16" s="87"/>
      <c r="HKE16" s="87"/>
      <c r="HKF16" s="87"/>
      <c r="HKG16" s="87"/>
      <c r="HKH16" s="87"/>
      <c r="HKI16" s="87"/>
      <c r="HKJ16" s="87"/>
      <c r="HKK16" s="87"/>
      <c r="HKL16" s="87"/>
      <c r="HKM16" s="87"/>
      <c r="HKN16" s="87"/>
      <c r="HKO16" s="87"/>
      <c r="HKP16" s="87"/>
      <c r="HKQ16" s="87"/>
      <c r="HKR16" s="87"/>
      <c r="HKS16" s="87"/>
      <c r="HKT16" s="87"/>
      <c r="HKU16" s="87"/>
      <c r="HKV16" s="87"/>
      <c r="HKW16" s="87"/>
      <c r="HKX16" s="87"/>
      <c r="HKY16" s="87"/>
      <c r="HKZ16" s="87"/>
      <c r="HLA16" s="87"/>
      <c r="HLB16" s="87"/>
      <c r="HLC16" s="87"/>
      <c r="HLD16" s="87"/>
      <c r="HLE16" s="87"/>
      <c r="HLF16" s="87"/>
      <c r="HLG16" s="87"/>
      <c r="HLH16" s="87"/>
      <c r="HLI16" s="87"/>
      <c r="HLJ16" s="87"/>
      <c r="HLK16" s="87"/>
      <c r="HLL16" s="87"/>
      <c r="HLM16" s="87"/>
      <c r="HLN16" s="87"/>
      <c r="HLO16" s="87"/>
      <c r="HLP16" s="87"/>
      <c r="HLQ16" s="87"/>
      <c r="HLR16" s="87"/>
      <c r="HLS16" s="87"/>
      <c r="HLT16" s="87"/>
      <c r="HLU16" s="87"/>
      <c r="HLV16" s="87"/>
      <c r="HLW16" s="87"/>
      <c r="HLX16" s="87"/>
      <c r="HLY16" s="87"/>
      <c r="HLZ16" s="87"/>
      <c r="HMA16" s="87"/>
      <c r="HMB16" s="87"/>
      <c r="HMC16" s="87"/>
      <c r="HMD16" s="87"/>
      <c r="HME16" s="87"/>
      <c r="HMF16" s="87"/>
      <c r="HMG16" s="87"/>
      <c r="HMH16" s="87"/>
      <c r="HMI16" s="87"/>
      <c r="HMJ16" s="87"/>
      <c r="HMK16" s="87"/>
      <c r="HML16" s="87"/>
      <c r="HMM16" s="87"/>
      <c r="HMN16" s="87"/>
      <c r="HMO16" s="87"/>
      <c r="HMP16" s="87"/>
      <c r="HMQ16" s="87"/>
      <c r="HMR16" s="87"/>
      <c r="HMS16" s="87"/>
      <c r="HMT16" s="87"/>
      <c r="HMU16" s="87"/>
      <c r="HMV16" s="87"/>
      <c r="HMW16" s="87"/>
      <c r="HMX16" s="87"/>
      <c r="HMY16" s="87"/>
      <c r="HMZ16" s="87"/>
      <c r="HNA16" s="87"/>
      <c r="HNB16" s="87"/>
      <c r="HNC16" s="87"/>
      <c r="HND16" s="87"/>
      <c r="HNE16" s="87"/>
      <c r="HNF16" s="87"/>
      <c r="HNG16" s="87"/>
      <c r="HNH16" s="87"/>
      <c r="HNI16" s="87"/>
      <c r="HNJ16" s="87"/>
      <c r="HNK16" s="87"/>
      <c r="HNL16" s="87"/>
      <c r="HNM16" s="87"/>
      <c r="HNN16" s="87"/>
      <c r="HNO16" s="87"/>
      <c r="HNP16" s="87"/>
      <c r="HNQ16" s="87"/>
      <c r="HNR16" s="87"/>
      <c r="HNS16" s="87"/>
      <c r="HNT16" s="87"/>
      <c r="HNU16" s="87"/>
      <c r="HNV16" s="87"/>
      <c r="HNW16" s="87"/>
      <c r="HNX16" s="87"/>
      <c r="HNY16" s="87"/>
      <c r="HNZ16" s="87"/>
      <c r="HOA16" s="87"/>
      <c r="HOB16" s="87"/>
      <c r="HOC16" s="87"/>
      <c r="HOD16" s="87"/>
      <c r="HOE16" s="87"/>
      <c r="HOF16" s="87"/>
      <c r="HOG16" s="87"/>
      <c r="HOH16" s="87"/>
      <c r="HOI16" s="87"/>
      <c r="HOJ16" s="87"/>
      <c r="HOK16" s="87"/>
      <c r="HOL16" s="87"/>
      <c r="HOM16" s="87"/>
      <c r="HON16" s="87"/>
      <c r="HOO16" s="87"/>
      <c r="HOP16" s="87"/>
      <c r="HOQ16" s="87"/>
      <c r="HOR16" s="87"/>
      <c r="HOS16" s="87"/>
      <c r="HOT16" s="87"/>
      <c r="HOU16" s="87"/>
      <c r="HOV16" s="87"/>
      <c r="HOW16" s="87"/>
      <c r="HOX16" s="87"/>
      <c r="HOY16" s="87"/>
      <c r="HOZ16" s="87"/>
      <c r="HPA16" s="87"/>
      <c r="HPB16" s="87"/>
      <c r="HPC16" s="87"/>
      <c r="HPD16" s="87"/>
      <c r="HPE16" s="87"/>
      <c r="HPF16" s="87"/>
      <c r="HPG16" s="87"/>
      <c r="HPH16" s="87"/>
      <c r="HPI16" s="87"/>
      <c r="HPJ16" s="87"/>
      <c r="HPK16" s="87"/>
      <c r="HPL16" s="87"/>
      <c r="HPM16" s="87"/>
      <c r="HPN16" s="87"/>
      <c r="HPO16" s="87"/>
      <c r="HPP16" s="87"/>
      <c r="HPQ16" s="87"/>
      <c r="HPR16" s="87"/>
      <c r="HPS16" s="87"/>
      <c r="HPT16" s="87"/>
      <c r="HPU16" s="87"/>
      <c r="HPV16" s="87"/>
      <c r="HPW16" s="87"/>
      <c r="HPX16" s="87"/>
      <c r="HPY16" s="87"/>
      <c r="HPZ16" s="87"/>
      <c r="HQA16" s="87"/>
      <c r="HQB16" s="87"/>
      <c r="HQC16" s="87"/>
      <c r="HQD16" s="87"/>
      <c r="HQE16" s="87"/>
      <c r="HQF16" s="87"/>
      <c r="HQG16" s="87"/>
      <c r="HQH16" s="87"/>
      <c r="HQI16" s="87"/>
      <c r="HQJ16" s="87"/>
      <c r="HQK16" s="87"/>
      <c r="HQL16" s="87"/>
      <c r="HQM16" s="87"/>
      <c r="HQN16" s="87"/>
      <c r="HQO16" s="87"/>
      <c r="HQP16" s="87"/>
      <c r="HQQ16" s="87"/>
      <c r="HQR16" s="87"/>
      <c r="HQS16" s="87"/>
      <c r="HQT16" s="87"/>
      <c r="HQU16" s="87"/>
      <c r="HQV16" s="87"/>
      <c r="HQW16" s="87"/>
      <c r="HQX16" s="87"/>
      <c r="HQY16" s="87"/>
      <c r="HQZ16" s="87"/>
      <c r="HRA16" s="87"/>
      <c r="HRB16" s="87"/>
      <c r="HRC16" s="87"/>
      <c r="HRD16" s="87"/>
      <c r="HRE16" s="87"/>
      <c r="HRF16" s="87"/>
      <c r="HRG16" s="87"/>
      <c r="HRH16" s="87"/>
      <c r="HRI16" s="87"/>
      <c r="HRJ16" s="87"/>
      <c r="HRK16" s="87"/>
      <c r="HRL16" s="87"/>
      <c r="HRM16" s="87"/>
      <c r="HRN16" s="87"/>
      <c r="HRO16" s="87"/>
      <c r="HRP16" s="87"/>
      <c r="HRQ16" s="87"/>
      <c r="HRR16" s="87"/>
      <c r="HRS16" s="87"/>
      <c r="HRT16" s="87"/>
      <c r="HRU16" s="87"/>
      <c r="HRV16" s="87"/>
      <c r="HRW16" s="87"/>
      <c r="HRX16" s="87"/>
      <c r="HRY16" s="87"/>
      <c r="HRZ16" s="87"/>
      <c r="HSA16" s="87"/>
      <c r="HSB16" s="87"/>
      <c r="HSC16" s="87"/>
      <c r="HSD16" s="87"/>
      <c r="HSE16" s="87"/>
      <c r="HSF16" s="87"/>
      <c r="HSG16" s="87"/>
      <c r="HSH16" s="87"/>
      <c r="HSI16" s="87"/>
      <c r="HSJ16" s="87"/>
      <c r="HSK16" s="87"/>
      <c r="HSL16" s="87"/>
      <c r="HSM16" s="87"/>
      <c r="HSN16" s="87"/>
      <c r="HSO16" s="87"/>
      <c r="HSP16" s="87"/>
      <c r="HSQ16" s="87"/>
      <c r="HSR16" s="87"/>
      <c r="HSS16" s="87"/>
      <c r="HST16" s="87"/>
      <c r="HSU16" s="87"/>
      <c r="HSV16" s="87"/>
      <c r="HSW16" s="87"/>
      <c r="HSX16" s="87"/>
      <c r="HSY16" s="87"/>
      <c r="HSZ16" s="87"/>
      <c r="HTA16" s="87"/>
      <c r="HTB16" s="87"/>
      <c r="HTC16" s="87"/>
      <c r="HTD16" s="87"/>
      <c r="HTE16" s="87"/>
      <c r="HTF16" s="87"/>
      <c r="HTG16" s="87"/>
      <c r="HTH16" s="87"/>
      <c r="HTI16" s="87"/>
      <c r="HTJ16" s="87"/>
      <c r="HTK16" s="87"/>
      <c r="HTL16" s="87"/>
      <c r="HTM16" s="87"/>
      <c r="HTN16" s="87"/>
      <c r="HTO16" s="87"/>
      <c r="HTP16" s="87"/>
      <c r="HTQ16" s="87"/>
      <c r="HTR16" s="87"/>
      <c r="HTS16" s="87"/>
      <c r="HTT16" s="87"/>
      <c r="HTU16" s="87"/>
      <c r="HTV16" s="87"/>
      <c r="HTW16" s="87"/>
      <c r="HTX16" s="87"/>
      <c r="HTY16" s="87"/>
      <c r="HTZ16" s="87"/>
      <c r="HUA16" s="87"/>
      <c r="HUB16" s="87"/>
      <c r="HUC16" s="87"/>
      <c r="HUD16" s="87"/>
      <c r="HUE16" s="87"/>
      <c r="HUF16" s="87"/>
      <c r="HUG16" s="87"/>
      <c r="HUH16" s="87"/>
      <c r="HUI16" s="87"/>
      <c r="HUJ16" s="87"/>
      <c r="HUK16" s="87"/>
      <c r="HUL16" s="87"/>
      <c r="HUM16" s="87"/>
      <c r="HUN16" s="87"/>
      <c r="HUO16" s="87"/>
      <c r="HUP16" s="87"/>
      <c r="HUQ16" s="87"/>
      <c r="HUR16" s="87"/>
      <c r="HUS16" s="87"/>
      <c r="HUT16" s="87"/>
      <c r="HUU16" s="87"/>
      <c r="HUV16" s="87"/>
      <c r="HUW16" s="87"/>
      <c r="HUX16" s="87"/>
      <c r="HUY16" s="87"/>
      <c r="HUZ16" s="87"/>
      <c r="HVA16" s="87"/>
      <c r="HVB16" s="87"/>
      <c r="HVC16" s="87"/>
      <c r="HVD16" s="87"/>
      <c r="HVE16" s="87"/>
      <c r="HVF16" s="87"/>
      <c r="HVG16" s="87"/>
      <c r="HVH16" s="87"/>
      <c r="HVI16" s="87"/>
      <c r="HVJ16" s="87"/>
      <c r="HVK16" s="87"/>
      <c r="HVL16" s="87"/>
      <c r="HVM16" s="87"/>
      <c r="HVN16" s="87"/>
      <c r="HVO16" s="87"/>
      <c r="HVP16" s="87"/>
      <c r="HVQ16" s="87"/>
      <c r="HVR16" s="87"/>
      <c r="HVS16" s="87"/>
      <c r="HVT16" s="87"/>
      <c r="HVU16" s="87"/>
      <c r="HVV16" s="87"/>
      <c r="HVW16" s="87"/>
      <c r="HVX16" s="87"/>
      <c r="HVY16" s="87"/>
      <c r="HVZ16" s="87"/>
      <c r="HWA16" s="87"/>
      <c r="HWB16" s="87"/>
      <c r="HWC16" s="87"/>
      <c r="HWD16" s="87"/>
      <c r="HWE16" s="87"/>
      <c r="HWF16" s="87"/>
      <c r="HWG16" s="87"/>
      <c r="HWH16" s="87"/>
      <c r="HWI16" s="87"/>
      <c r="HWJ16" s="87"/>
      <c r="HWK16" s="87"/>
      <c r="HWL16" s="87"/>
      <c r="HWM16" s="87"/>
      <c r="HWN16" s="87"/>
      <c r="HWO16" s="87"/>
      <c r="HWP16" s="87"/>
      <c r="HWQ16" s="87"/>
      <c r="HWR16" s="87"/>
      <c r="HWS16" s="87"/>
      <c r="HWT16" s="87"/>
      <c r="HWU16" s="87"/>
      <c r="HWV16" s="87"/>
      <c r="HWW16" s="87"/>
      <c r="HWX16" s="87"/>
      <c r="HWY16" s="87"/>
      <c r="HWZ16" s="87"/>
      <c r="HXA16" s="87"/>
      <c r="HXB16" s="87"/>
      <c r="HXC16" s="87"/>
      <c r="HXD16" s="87"/>
      <c r="HXE16" s="87"/>
      <c r="HXF16" s="87"/>
      <c r="HXG16" s="87"/>
      <c r="HXH16" s="87"/>
      <c r="HXI16" s="87"/>
      <c r="HXJ16" s="87"/>
      <c r="HXK16" s="87"/>
      <c r="HXL16" s="87"/>
      <c r="HXM16" s="87"/>
      <c r="HXN16" s="87"/>
      <c r="HXO16" s="87"/>
      <c r="HXP16" s="87"/>
      <c r="HXQ16" s="87"/>
      <c r="HXR16" s="87"/>
      <c r="HXS16" s="87"/>
      <c r="HXT16" s="87"/>
      <c r="HXU16" s="87"/>
      <c r="HXV16" s="87"/>
      <c r="HXW16" s="87"/>
      <c r="HXX16" s="87"/>
      <c r="HXY16" s="87"/>
      <c r="HXZ16" s="87"/>
      <c r="HYA16" s="87"/>
      <c r="HYB16" s="87"/>
      <c r="HYC16" s="87"/>
      <c r="HYD16" s="87"/>
      <c r="HYE16" s="87"/>
      <c r="HYF16" s="87"/>
      <c r="HYG16" s="87"/>
      <c r="HYH16" s="87"/>
      <c r="HYI16" s="87"/>
      <c r="HYJ16" s="87"/>
      <c r="HYK16" s="87"/>
      <c r="HYL16" s="87"/>
      <c r="HYM16" s="87"/>
      <c r="HYN16" s="87"/>
      <c r="HYO16" s="87"/>
      <c r="HYP16" s="87"/>
      <c r="HYQ16" s="87"/>
      <c r="HYR16" s="87"/>
      <c r="HYS16" s="87"/>
      <c r="HYT16" s="87"/>
      <c r="HYU16" s="87"/>
      <c r="HYV16" s="87"/>
      <c r="HYW16" s="87"/>
      <c r="HYX16" s="87"/>
      <c r="HYY16" s="87"/>
      <c r="HYZ16" s="87"/>
      <c r="HZA16" s="87"/>
      <c r="HZB16" s="87"/>
      <c r="HZC16" s="87"/>
      <c r="HZD16" s="87"/>
      <c r="HZE16" s="87"/>
      <c r="HZF16" s="87"/>
      <c r="HZG16" s="87"/>
      <c r="HZH16" s="87"/>
      <c r="HZI16" s="87"/>
      <c r="HZJ16" s="87"/>
      <c r="HZK16" s="87"/>
      <c r="HZL16" s="87"/>
      <c r="HZM16" s="87"/>
      <c r="HZN16" s="87"/>
      <c r="HZO16" s="87"/>
      <c r="HZP16" s="87"/>
      <c r="HZQ16" s="87"/>
      <c r="HZR16" s="87"/>
      <c r="HZS16" s="87"/>
      <c r="HZT16" s="87"/>
      <c r="HZU16" s="87"/>
      <c r="HZV16" s="87"/>
      <c r="HZW16" s="87"/>
      <c r="HZX16" s="87"/>
      <c r="HZY16" s="87"/>
      <c r="HZZ16" s="87"/>
      <c r="IAA16" s="87"/>
      <c r="IAB16" s="87"/>
      <c r="IAC16" s="87"/>
      <c r="IAD16" s="87"/>
      <c r="IAE16" s="87"/>
      <c r="IAF16" s="87"/>
      <c r="IAG16" s="87"/>
      <c r="IAH16" s="87"/>
      <c r="IAI16" s="87"/>
      <c r="IAJ16" s="87"/>
      <c r="IAK16" s="87"/>
      <c r="IAL16" s="87"/>
      <c r="IAM16" s="87"/>
      <c r="IAN16" s="87"/>
      <c r="IAO16" s="87"/>
      <c r="IAP16" s="87"/>
      <c r="IAQ16" s="87"/>
      <c r="IAR16" s="87"/>
      <c r="IAS16" s="87"/>
      <c r="IAT16" s="87"/>
      <c r="IAU16" s="87"/>
      <c r="IAV16" s="87"/>
      <c r="IAW16" s="87"/>
      <c r="IAX16" s="87"/>
      <c r="IAY16" s="87"/>
      <c r="IAZ16" s="87"/>
      <c r="IBA16" s="87"/>
      <c r="IBB16" s="87"/>
      <c r="IBC16" s="87"/>
      <c r="IBD16" s="87"/>
      <c r="IBE16" s="87"/>
      <c r="IBF16" s="87"/>
      <c r="IBG16" s="87"/>
      <c r="IBH16" s="87"/>
      <c r="IBI16" s="87"/>
      <c r="IBJ16" s="87"/>
      <c r="IBK16" s="87"/>
      <c r="IBL16" s="87"/>
      <c r="IBM16" s="87"/>
      <c r="IBN16" s="87"/>
      <c r="IBO16" s="87"/>
      <c r="IBP16" s="87"/>
      <c r="IBQ16" s="87"/>
      <c r="IBR16" s="87"/>
      <c r="IBS16" s="87"/>
      <c r="IBT16" s="87"/>
      <c r="IBU16" s="87"/>
      <c r="IBV16" s="87"/>
      <c r="IBW16" s="87"/>
      <c r="IBX16" s="87"/>
      <c r="IBY16" s="87"/>
      <c r="IBZ16" s="87"/>
      <c r="ICA16" s="87"/>
      <c r="ICB16" s="87"/>
      <c r="ICC16" s="87"/>
      <c r="ICD16" s="87"/>
      <c r="ICE16" s="87"/>
      <c r="ICF16" s="87"/>
      <c r="ICG16" s="87"/>
      <c r="ICH16" s="87"/>
      <c r="ICI16" s="87"/>
      <c r="ICJ16" s="87"/>
      <c r="ICK16" s="87"/>
      <c r="ICL16" s="87"/>
      <c r="ICM16" s="87"/>
      <c r="ICN16" s="87"/>
      <c r="ICO16" s="87"/>
      <c r="ICP16" s="87"/>
      <c r="ICQ16" s="87"/>
      <c r="ICR16" s="87"/>
      <c r="ICS16" s="87"/>
      <c r="ICT16" s="87"/>
      <c r="ICU16" s="87"/>
      <c r="ICV16" s="87"/>
      <c r="ICW16" s="87"/>
      <c r="ICX16" s="87"/>
      <c r="ICY16" s="87"/>
      <c r="ICZ16" s="87"/>
      <c r="IDA16" s="87"/>
      <c r="IDB16" s="87"/>
      <c r="IDC16" s="87"/>
      <c r="IDD16" s="87"/>
      <c r="IDE16" s="87"/>
      <c r="IDF16" s="87"/>
      <c r="IDG16" s="87"/>
      <c r="IDH16" s="87"/>
      <c r="IDI16" s="87"/>
      <c r="IDJ16" s="87"/>
      <c r="IDK16" s="87"/>
      <c r="IDL16" s="87"/>
      <c r="IDM16" s="87"/>
      <c r="IDN16" s="87"/>
      <c r="IDO16" s="87"/>
      <c r="IDP16" s="87"/>
      <c r="IDQ16" s="87"/>
      <c r="IDR16" s="87"/>
      <c r="IDS16" s="87"/>
      <c r="IDT16" s="87"/>
      <c r="IDU16" s="87"/>
      <c r="IDV16" s="87"/>
      <c r="IDW16" s="87"/>
      <c r="IDX16" s="87"/>
      <c r="IDY16" s="87"/>
      <c r="IDZ16" s="87"/>
      <c r="IEA16" s="87"/>
      <c r="IEB16" s="87"/>
      <c r="IEC16" s="87"/>
      <c r="IED16" s="87"/>
      <c r="IEE16" s="87"/>
      <c r="IEF16" s="87"/>
      <c r="IEG16" s="87"/>
      <c r="IEH16" s="87"/>
      <c r="IEI16" s="87"/>
      <c r="IEJ16" s="87"/>
      <c r="IEK16" s="87"/>
      <c r="IEL16" s="87"/>
      <c r="IEM16" s="87"/>
      <c r="IEN16" s="87"/>
      <c r="IEO16" s="87"/>
      <c r="IEP16" s="87"/>
      <c r="IEQ16" s="87"/>
      <c r="IER16" s="87"/>
      <c r="IES16" s="87"/>
      <c r="IET16" s="87"/>
      <c r="IEU16" s="87"/>
      <c r="IEV16" s="87"/>
      <c r="IEW16" s="87"/>
      <c r="IEX16" s="87"/>
      <c r="IEY16" s="87"/>
      <c r="IEZ16" s="87"/>
      <c r="IFA16" s="87"/>
      <c r="IFB16" s="87"/>
      <c r="IFC16" s="87"/>
      <c r="IFD16" s="87"/>
      <c r="IFE16" s="87"/>
      <c r="IFF16" s="87"/>
      <c r="IFG16" s="87"/>
      <c r="IFH16" s="87"/>
      <c r="IFI16" s="87"/>
      <c r="IFJ16" s="87"/>
      <c r="IFK16" s="87"/>
      <c r="IFL16" s="87"/>
      <c r="IFM16" s="87"/>
      <c r="IFN16" s="87"/>
      <c r="IFO16" s="87"/>
      <c r="IFP16" s="87"/>
      <c r="IFQ16" s="87"/>
      <c r="IFR16" s="87"/>
      <c r="IFS16" s="87"/>
      <c r="IFT16" s="87"/>
      <c r="IFU16" s="87"/>
      <c r="IFV16" s="87"/>
      <c r="IFW16" s="87"/>
      <c r="IFX16" s="87"/>
      <c r="IFY16" s="87"/>
      <c r="IFZ16" s="87"/>
      <c r="IGA16" s="87"/>
      <c r="IGB16" s="87"/>
      <c r="IGC16" s="87"/>
      <c r="IGD16" s="87"/>
      <c r="IGE16" s="87"/>
      <c r="IGF16" s="87"/>
      <c r="IGG16" s="87"/>
      <c r="IGH16" s="87"/>
      <c r="IGI16" s="87"/>
      <c r="IGJ16" s="87"/>
      <c r="IGK16" s="87"/>
      <c r="IGL16" s="87"/>
      <c r="IGM16" s="87"/>
      <c r="IGN16" s="87"/>
      <c r="IGO16" s="87"/>
      <c r="IGP16" s="87"/>
      <c r="IGQ16" s="87"/>
      <c r="IGR16" s="87"/>
      <c r="IGS16" s="87"/>
      <c r="IGT16" s="87"/>
      <c r="IGU16" s="87"/>
      <c r="IGV16" s="87"/>
      <c r="IGW16" s="87"/>
      <c r="IGX16" s="87"/>
      <c r="IGY16" s="87"/>
      <c r="IGZ16" s="87"/>
      <c r="IHA16" s="87"/>
      <c r="IHB16" s="87"/>
      <c r="IHC16" s="87"/>
      <c r="IHD16" s="87"/>
      <c r="IHE16" s="87"/>
      <c r="IHF16" s="87"/>
      <c r="IHG16" s="87"/>
      <c r="IHH16" s="87"/>
      <c r="IHI16" s="87"/>
      <c r="IHJ16" s="87"/>
      <c r="IHK16" s="87"/>
      <c r="IHL16" s="87"/>
      <c r="IHM16" s="87"/>
      <c r="IHN16" s="87"/>
      <c r="IHO16" s="87"/>
      <c r="IHP16" s="87"/>
      <c r="IHQ16" s="87"/>
      <c r="IHR16" s="87"/>
      <c r="IHS16" s="87"/>
      <c r="IHT16" s="87"/>
      <c r="IHU16" s="87"/>
      <c r="IHV16" s="87"/>
      <c r="IHW16" s="87"/>
      <c r="IHX16" s="87"/>
      <c r="IHY16" s="87"/>
      <c r="IHZ16" s="87"/>
      <c r="IIA16" s="87"/>
      <c r="IIB16" s="87"/>
      <c r="IIC16" s="87"/>
      <c r="IID16" s="87"/>
      <c r="IIE16" s="87"/>
      <c r="IIF16" s="87"/>
      <c r="IIG16" s="87"/>
      <c r="IIH16" s="87"/>
      <c r="III16" s="87"/>
      <c r="IIJ16" s="87"/>
      <c r="IIK16" s="87"/>
      <c r="IIL16" s="87"/>
      <c r="IIM16" s="87"/>
      <c r="IIN16" s="87"/>
      <c r="IIO16" s="87"/>
      <c r="IIP16" s="87"/>
      <c r="IIQ16" s="87"/>
      <c r="IIR16" s="87"/>
      <c r="IIS16" s="87"/>
      <c r="IIT16" s="87"/>
      <c r="IIU16" s="87"/>
      <c r="IIV16" s="87"/>
      <c r="IIW16" s="87"/>
      <c r="IIX16" s="87"/>
      <c r="IIY16" s="87"/>
      <c r="IIZ16" s="87"/>
      <c r="IJA16" s="87"/>
      <c r="IJB16" s="87"/>
      <c r="IJC16" s="87"/>
      <c r="IJD16" s="87"/>
      <c r="IJE16" s="87"/>
      <c r="IJF16" s="87"/>
      <c r="IJG16" s="87"/>
      <c r="IJH16" s="87"/>
      <c r="IJI16" s="87"/>
      <c r="IJJ16" s="87"/>
      <c r="IJK16" s="87"/>
      <c r="IJL16" s="87"/>
      <c r="IJM16" s="87"/>
      <c r="IJN16" s="87"/>
      <c r="IJO16" s="87"/>
      <c r="IJP16" s="87"/>
      <c r="IJQ16" s="87"/>
      <c r="IJR16" s="87"/>
      <c r="IJS16" s="87"/>
      <c r="IJT16" s="87"/>
      <c r="IJU16" s="87"/>
      <c r="IJV16" s="87"/>
      <c r="IJW16" s="87"/>
      <c r="IJX16" s="87"/>
      <c r="IJY16" s="87"/>
      <c r="IJZ16" s="87"/>
      <c r="IKA16" s="87"/>
      <c r="IKB16" s="87"/>
      <c r="IKC16" s="87"/>
      <c r="IKD16" s="87"/>
      <c r="IKE16" s="87"/>
      <c r="IKF16" s="87"/>
      <c r="IKG16" s="87"/>
      <c r="IKH16" s="87"/>
      <c r="IKI16" s="87"/>
      <c r="IKJ16" s="87"/>
      <c r="IKK16" s="87"/>
      <c r="IKL16" s="87"/>
      <c r="IKM16" s="87"/>
      <c r="IKN16" s="87"/>
      <c r="IKO16" s="87"/>
      <c r="IKP16" s="87"/>
      <c r="IKQ16" s="87"/>
      <c r="IKR16" s="87"/>
      <c r="IKS16" s="87"/>
      <c r="IKT16" s="87"/>
      <c r="IKU16" s="87"/>
      <c r="IKV16" s="87"/>
      <c r="IKW16" s="87"/>
      <c r="IKX16" s="87"/>
      <c r="IKY16" s="87"/>
      <c r="IKZ16" s="87"/>
      <c r="ILA16" s="87"/>
      <c r="ILB16" s="87"/>
      <c r="ILC16" s="87"/>
      <c r="ILD16" s="87"/>
      <c r="ILE16" s="87"/>
      <c r="ILF16" s="87"/>
      <c r="ILG16" s="87"/>
      <c r="ILH16" s="87"/>
      <c r="ILI16" s="87"/>
      <c r="ILJ16" s="87"/>
      <c r="ILK16" s="87"/>
      <c r="ILL16" s="87"/>
      <c r="ILM16" s="87"/>
      <c r="ILN16" s="87"/>
      <c r="ILO16" s="87"/>
      <c r="ILP16" s="87"/>
      <c r="ILQ16" s="87"/>
      <c r="ILR16" s="87"/>
      <c r="ILS16" s="87"/>
      <c r="ILT16" s="87"/>
      <c r="ILU16" s="87"/>
      <c r="ILV16" s="87"/>
      <c r="ILW16" s="87"/>
      <c r="ILX16" s="87"/>
      <c r="ILY16" s="87"/>
      <c r="ILZ16" s="87"/>
      <c r="IMA16" s="87"/>
      <c r="IMB16" s="87"/>
      <c r="IMC16" s="87"/>
      <c r="IMD16" s="87"/>
      <c r="IME16" s="87"/>
      <c r="IMF16" s="87"/>
      <c r="IMG16" s="87"/>
      <c r="IMH16" s="87"/>
      <c r="IMI16" s="87"/>
      <c r="IMJ16" s="87"/>
      <c r="IMK16" s="87"/>
      <c r="IML16" s="87"/>
      <c r="IMM16" s="87"/>
      <c r="IMN16" s="87"/>
      <c r="IMO16" s="87"/>
      <c r="IMP16" s="87"/>
      <c r="IMQ16" s="87"/>
      <c r="IMR16" s="87"/>
      <c r="IMS16" s="87"/>
      <c r="IMT16" s="87"/>
      <c r="IMU16" s="87"/>
      <c r="IMV16" s="87"/>
      <c r="IMW16" s="87"/>
      <c r="IMX16" s="87"/>
      <c r="IMY16" s="87"/>
      <c r="IMZ16" s="87"/>
      <c r="INA16" s="87"/>
      <c r="INB16" s="87"/>
      <c r="INC16" s="87"/>
      <c r="IND16" s="87"/>
      <c r="INE16" s="87"/>
      <c r="INF16" s="87"/>
      <c r="ING16" s="87"/>
      <c r="INH16" s="87"/>
      <c r="INI16" s="87"/>
      <c r="INJ16" s="87"/>
      <c r="INK16" s="87"/>
      <c r="INL16" s="87"/>
      <c r="INM16" s="87"/>
      <c r="INN16" s="87"/>
      <c r="INO16" s="87"/>
      <c r="INP16" s="87"/>
      <c r="INQ16" s="87"/>
      <c r="INR16" s="87"/>
      <c r="INS16" s="87"/>
      <c r="INT16" s="87"/>
      <c r="INU16" s="87"/>
      <c r="INV16" s="87"/>
      <c r="INW16" s="87"/>
      <c r="INX16" s="87"/>
      <c r="INY16" s="87"/>
      <c r="INZ16" s="87"/>
      <c r="IOA16" s="87"/>
      <c r="IOB16" s="87"/>
      <c r="IOC16" s="87"/>
      <c r="IOD16" s="87"/>
      <c r="IOE16" s="87"/>
      <c r="IOF16" s="87"/>
      <c r="IOG16" s="87"/>
      <c r="IOH16" s="87"/>
      <c r="IOI16" s="87"/>
      <c r="IOJ16" s="87"/>
      <c r="IOK16" s="87"/>
      <c r="IOL16" s="87"/>
      <c r="IOM16" s="87"/>
      <c r="ION16" s="87"/>
      <c r="IOO16" s="87"/>
      <c r="IOP16" s="87"/>
      <c r="IOQ16" s="87"/>
      <c r="IOR16" s="87"/>
      <c r="IOS16" s="87"/>
      <c r="IOT16" s="87"/>
      <c r="IOU16" s="87"/>
      <c r="IOV16" s="87"/>
      <c r="IOW16" s="87"/>
      <c r="IOX16" s="87"/>
      <c r="IOY16" s="87"/>
      <c r="IOZ16" s="87"/>
      <c r="IPA16" s="87"/>
      <c r="IPB16" s="87"/>
      <c r="IPC16" s="87"/>
      <c r="IPD16" s="87"/>
      <c r="IPE16" s="87"/>
      <c r="IPF16" s="87"/>
      <c r="IPG16" s="87"/>
      <c r="IPH16" s="87"/>
      <c r="IPI16" s="87"/>
      <c r="IPJ16" s="87"/>
      <c r="IPK16" s="87"/>
      <c r="IPL16" s="87"/>
      <c r="IPM16" s="87"/>
      <c r="IPN16" s="87"/>
      <c r="IPO16" s="87"/>
      <c r="IPP16" s="87"/>
      <c r="IPQ16" s="87"/>
      <c r="IPR16" s="87"/>
      <c r="IPS16" s="87"/>
      <c r="IPT16" s="87"/>
      <c r="IPU16" s="87"/>
      <c r="IPV16" s="87"/>
      <c r="IPW16" s="87"/>
      <c r="IPX16" s="87"/>
      <c r="IPY16" s="87"/>
      <c r="IPZ16" s="87"/>
      <c r="IQA16" s="87"/>
      <c r="IQB16" s="87"/>
      <c r="IQC16" s="87"/>
      <c r="IQD16" s="87"/>
      <c r="IQE16" s="87"/>
      <c r="IQF16" s="87"/>
      <c r="IQG16" s="87"/>
      <c r="IQH16" s="87"/>
      <c r="IQI16" s="87"/>
      <c r="IQJ16" s="87"/>
      <c r="IQK16" s="87"/>
      <c r="IQL16" s="87"/>
      <c r="IQM16" s="87"/>
      <c r="IQN16" s="87"/>
      <c r="IQO16" s="87"/>
      <c r="IQP16" s="87"/>
      <c r="IQQ16" s="87"/>
      <c r="IQR16" s="87"/>
      <c r="IQS16" s="87"/>
      <c r="IQT16" s="87"/>
      <c r="IQU16" s="87"/>
      <c r="IQV16" s="87"/>
      <c r="IQW16" s="87"/>
      <c r="IQX16" s="87"/>
      <c r="IQY16" s="87"/>
      <c r="IQZ16" s="87"/>
      <c r="IRA16" s="87"/>
      <c r="IRB16" s="87"/>
      <c r="IRC16" s="87"/>
      <c r="IRD16" s="87"/>
      <c r="IRE16" s="87"/>
      <c r="IRF16" s="87"/>
      <c r="IRG16" s="87"/>
      <c r="IRH16" s="87"/>
      <c r="IRI16" s="87"/>
      <c r="IRJ16" s="87"/>
      <c r="IRK16" s="87"/>
      <c r="IRL16" s="87"/>
      <c r="IRM16" s="87"/>
      <c r="IRN16" s="87"/>
      <c r="IRO16" s="87"/>
      <c r="IRP16" s="87"/>
      <c r="IRQ16" s="87"/>
      <c r="IRR16" s="87"/>
      <c r="IRS16" s="87"/>
      <c r="IRT16" s="87"/>
      <c r="IRU16" s="87"/>
      <c r="IRV16" s="87"/>
      <c r="IRW16" s="87"/>
      <c r="IRX16" s="87"/>
      <c r="IRY16" s="87"/>
      <c r="IRZ16" s="87"/>
      <c r="ISA16" s="87"/>
      <c r="ISB16" s="87"/>
      <c r="ISC16" s="87"/>
      <c r="ISD16" s="87"/>
      <c r="ISE16" s="87"/>
      <c r="ISF16" s="87"/>
      <c r="ISG16" s="87"/>
      <c r="ISH16" s="87"/>
      <c r="ISI16" s="87"/>
      <c r="ISJ16" s="87"/>
      <c r="ISK16" s="87"/>
      <c r="ISL16" s="87"/>
      <c r="ISM16" s="87"/>
      <c r="ISN16" s="87"/>
      <c r="ISO16" s="87"/>
      <c r="ISP16" s="87"/>
      <c r="ISQ16" s="87"/>
      <c r="ISR16" s="87"/>
      <c r="ISS16" s="87"/>
      <c r="IST16" s="87"/>
      <c r="ISU16" s="87"/>
      <c r="ISV16" s="87"/>
      <c r="ISW16" s="87"/>
      <c r="ISX16" s="87"/>
      <c r="ISY16" s="87"/>
      <c r="ISZ16" s="87"/>
      <c r="ITA16" s="87"/>
      <c r="ITB16" s="87"/>
      <c r="ITC16" s="87"/>
      <c r="ITD16" s="87"/>
      <c r="ITE16" s="87"/>
      <c r="ITF16" s="87"/>
      <c r="ITG16" s="87"/>
      <c r="ITH16" s="87"/>
      <c r="ITI16" s="87"/>
      <c r="ITJ16" s="87"/>
      <c r="ITK16" s="87"/>
      <c r="ITL16" s="87"/>
      <c r="ITM16" s="87"/>
      <c r="ITN16" s="87"/>
      <c r="ITO16" s="87"/>
      <c r="ITP16" s="87"/>
      <c r="ITQ16" s="87"/>
      <c r="ITR16" s="87"/>
      <c r="ITS16" s="87"/>
      <c r="ITT16" s="87"/>
      <c r="ITU16" s="87"/>
      <c r="ITV16" s="87"/>
      <c r="ITW16" s="87"/>
      <c r="ITX16" s="87"/>
      <c r="ITY16" s="87"/>
      <c r="ITZ16" s="87"/>
      <c r="IUA16" s="87"/>
      <c r="IUB16" s="87"/>
      <c r="IUC16" s="87"/>
      <c r="IUD16" s="87"/>
      <c r="IUE16" s="87"/>
      <c r="IUF16" s="87"/>
      <c r="IUG16" s="87"/>
      <c r="IUH16" s="87"/>
      <c r="IUI16" s="87"/>
      <c r="IUJ16" s="87"/>
      <c r="IUK16" s="87"/>
      <c r="IUL16" s="87"/>
      <c r="IUM16" s="87"/>
      <c r="IUN16" s="87"/>
      <c r="IUO16" s="87"/>
      <c r="IUP16" s="87"/>
      <c r="IUQ16" s="87"/>
      <c r="IUR16" s="87"/>
      <c r="IUS16" s="87"/>
      <c r="IUT16" s="87"/>
      <c r="IUU16" s="87"/>
      <c r="IUV16" s="87"/>
      <c r="IUW16" s="87"/>
      <c r="IUX16" s="87"/>
      <c r="IUY16" s="87"/>
      <c r="IUZ16" s="87"/>
      <c r="IVA16" s="87"/>
      <c r="IVB16" s="87"/>
      <c r="IVC16" s="87"/>
      <c r="IVD16" s="87"/>
      <c r="IVE16" s="87"/>
      <c r="IVF16" s="87"/>
      <c r="IVG16" s="87"/>
      <c r="IVH16" s="87"/>
      <c r="IVI16" s="87"/>
      <c r="IVJ16" s="87"/>
      <c r="IVK16" s="87"/>
      <c r="IVL16" s="87"/>
      <c r="IVM16" s="87"/>
      <c r="IVN16" s="87"/>
      <c r="IVO16" s="87"/>
      <c r="IVP16" s="87"/>
      <c r="IVQ16" s="87"/>
      <c r="IVR16" s="87"/>
      <c r="IVS16" s="87"/>
      <c r="IVT16" s="87"/>
      <c r="IVU16" s="87"/>
      <c r="IVV16" s="87"/>
      <c r="IVW16" s="87"/>
      <c r="IVX16" s="87"/>
      <c r="IVY16" s="87"/>
      <c r="IVZ16" s="87"/>
      <c r="IWA16" s="87"/>
      <c r="IWB16" s="87"/>
      <c r="IWC16" s="87"/>
      <c r="IWD16" s="87"/>
      <c r="IWE16" s="87"/>
      <c r="IWF16" s="87"/>
      <c r="IWG16" s="87"/>
      <c r="IWH16" s="87"/>
      <c r="IWI16" s="87"/>
      <c r="IWJ16" s="87"/>
      <c r="IWK16" s="87"/>
      <c r="IWL16" s="87"/>
      <c r="IWM16" s="87"/>
      <c r="IWN16" s="87"/>
      <c r="IWO16" s="87"/>
      <c r="IWP16" s="87"/>
      <c r="IWQ16" s="87"/>
      <c r="IWR16" s="87"/>
      <c r="IWS16" s="87"/>
      <c r="IWT16" s="87"/>
      <c r="IWU16" s="87"/>
      <c r="IWV16" s="87"/>
      <c r="IWW16" s="87"/>
      <c r="IWX16" s="87"/>
      <c r="IWY16" s="87"/>
      <c r="IWZ16" s="87"/>
      <c r="IXA16" s="87"/>
      <c r="IXB16" s="87"/>
      <c r="IXC16" s="87"/>
      <c r="IXD16" s="87"/>
      <c r="IXE16" s="87"/>
      <c r="IXF16" s="87"/>
      <c r="IXG16" s="87"/>
      <c r="IXH16" s="87"/>
      <c r="IXI16" s="87"/>
      <c r="IXJ16" s="87"/>
      <c r="IXK16" s="87"/>
      <c r="IXL16" s="87"/>
      <c r="IXM16" s="87"/>
      <c r="IXN16" s="87"/>
      <c r="IXO16" s="87"/>
      <c r="IXP16" s="87"/>
      <c r="IXQ16" s="87"/>
      <c r="IXR16" s="87"/>
      <c r="IXS16" s="87"/>
      <c r="IXT16" s="87"/>
      <c r="IXU16" s="87"/>
      <c r="IXV16" s="87"/>
      <c r="IXW16" s="87"/>
      <c r="IXX16" s="87"/>
      <c r="IXY16" s="87"/>
      <c r="IXZ16" s="87"/>
      <c r="IYA16" s="87"/>
      <c r="IYB16" s="87"/>
      <c r="IYC16" s="87"/>
      <c r="IYD16" s="87"/>
      <c r="IYE16" s="87"/>
      <c r="IYF16" s="87"/>
      <c r="IYG16" s="87"/>
      <c r="IYH16" s="87"/>
      <c r="IYI16" s="87"/>
      <c r="IYJ16" s="87"/>
      <c r="IYK16" s="87"/>
      <c r="IYL16" s="87"/>
      <c r="IYM16" s="87"/>
      <c r="IYN16" s="87"/>
      <c r="IYO16" s="87"/>
      <c r="IYP16" s="87"/>
      <c r="IYQ16" s="87"/>
      <c r="IYR16" s="87"/>
      <c r="IYS16" s="87"/>
      <c r="IYT16" s="87"/>
      <c r="IYU16" s="87"/>
      <c r="IYV16" s="87"/>
      <c r="IYW16" s="87"/>
      <c r="IYX16" s="87"/>
      <c r="IYY16" s="87"/>
      <c r="IYZ16" s="87"/>
      <c r="IZA16" s="87"/>
      <c r="IZB16" s="87"/>
      <c r="IZC16" s="87"/>
      <c r="IZD16" s="87"/>
      <c r="IZE16" s="87"/>
      <c r="IZF16" s="87"/>
      <c r="IZG16" s="87"/>
      <c r="IZH16" s="87"/>
      <c r="IZI16" s="87"/>
      <c r="IZJ16" s="87"/>
      <c r="IZK16" s="87"/>
      <c r="IZL16" s="87"/>
      <c r="IZM16" s="87"/>
      <c r="IZN16" s="87"/>
      <c r="IZO16" s="87"/>
      <c r="IZP16" s="87"/>
      <c r="IZQ16" s="87"/>
      <c r="IZR16" s="87"/>
      <c r="IZS16" s="87"/>
      <c r="IZT16" s="87"/>
      <c r="IZU16" s="87"/>
      <c r="IZV16" s="87"/>
      <c r="IZW16" s="87"/>
      <c r="IZX16" s="87"/>
      <c r="IZY16" s="87"/>
      <c r="IZZ16" s="87"/>
      <c r="JAA16" s="87"/>
      <c r="JAB16" s="87"/>
      <c r="JAC16" s="87"/>
      <c r="JAD16" s="87"/>
      <c r="JAE16" s="87"/>
      <c r="JAF16" s="87"/>
      <c r="JAG16" s="87"/>
      <c r="JAH16" s="87"/>
      <c r="JAI16" s="87"/>
      <c r="JAJ16" s="87"/>
      <c r="JAK16" s="87"/>
      <c r="JAL16" s="87"/>
      <c r="JAM16" s="87"/>
      <c r="JAN16" s="87"/>
      <c r="JAO16" s="87"/>
      <c r="JAP16" s="87"/>
      <c r="JAQ16" s="87"/>
      <c r="JAR16" s="87"/>
      <c r="JAS16" s="87"/>
      <c r="JAT16" s="87"/>
      <c r="JAU16" s="87"/>
      <c r="JAV16" s="87"/>
      <c r="JAW16" s="87"/>
      <c r="JAX16" s="87"/>
      <c r="JAY16" s="87"/>
      <c r="JAZ16" s="87"/>
      <c r="JBA16" s="87"/>
      <c r="JBB16" s="87"/>
      <c r="JBC16" s="87"/>
      <c r="JBD16" s="87"/>
      <c r="JBE16" s="87"/>
      <c r="JBF16" s="87"/>
      <c r="JBG16" s="87"/>
      <c r="JBH16" s="87"/>
      <c r="JBI16" s="87"/>
      <c r="JBJ16" s="87"/>
      <c r="JBK16" s="87"/>
      <c r="JBL16" s="87"/>
      <c r="JBM16" s="87"/>
      <c r="JBN16" s="87"/>
      <c r="JBO16" s="87"/>
      <c r="JBP16" s="87"/>
      <c r="JBQ16" s="87"/>
      <c r="JBR16" s="87"/>
      <c r="JBS16" s="87"/>
      <c r="JBT16" s="87"/>
      <c r="JBU16" s="87"/>
      <c r="JBV16" s="87"/>
      <c r="JBW16" s="87"/>
      <c r="JBX16" s="87"/>
      <c r="JBY16" s="87"/>
      <c r="JBZ16" s="87"/>
      <c r="JCA16" s="87"/>
      <c r="JCB16" s="87"/>
      <c r="JCC16" s="87"/>
      <c r="JCD16" s="87"/>
      <c r="JCE16" s="87"/>
      <c r="JCF16" s="87"/>
      <c r="JCG16" s="87"/>
      <c r="JCH16" s="87"/>
      <c r="JCI16" s="87"/>
      <c r="JCJ16" s="87"/>
      <c r="JCK16" s="87"/>
      <c r="JCL16" s="87"/>
      <c r="JCM16" s="87"/>
      <c r="JCN16" s="87"/>
      <c r="JCO16" s="87"/>
      <c r="JCP16" s="87"/>
      <c r="JCQ16" s="87"/>
      <c r="JCR16" s="87"/>
      <c r="JCS16" s="87"/>
      <c r="JCT16" s="87"/>
      <c r="JCU16" s="87"/>
      <c r="JCV16" s="87"/>
      <c r="JCW16" s="87"/>
      <c r="JCX16" s="87"/>
      <c r="JCY16" s="87"/>
      <c r="JCZ16" s="87"/>
      <c r="JDA16" s="87"/>
      <c r="JDB16" s="87"/>
      <c r="JDC16" s="87"/>
      <c r="JDD16" s="87"/>
      <c r="JDE16" s="87"/>
      <c r="JDF16" s="87"/>
      <c r="JDG16" s="87"/>
      <c r="JDH16" s="87"/>
      <c r="JDI16" s="87"/>
      <c r="JDJ16" s="87"/>
      <c r="JDK16" s="87"/>
      <c r="JDL16" s="87"/>
      <c r="JDM16" s="87"/>
      <c r="JDN16" s="87"/>
      <c r="JDO16" s="87"/>
      <c r="JDP16" s="87"/>
      <c r="JDQ16" s="87"/>
      <c r="JDR16" s="87"/>
      <c r="JDS16" s="87"/>
      <c r="JDT16" s="87"/>
      <c r="JDU16" s="87"/>
      <c r="JDV16" s="87"/>
      <c r="JDW16" s="87"/>
      <c r="JDX16" s="87"/>
      <c r="JDY16" s="87"/>
      <c r="JDZ16" s="87"/>
      <c r="JEA16" s="87"/>
      <c r="JEB16" s="87"/>
      <c r="JEC16" s="87"/>
      <c r="JED16" s="87"/>
      <c r="JEE16" s="87"/>
      <c r="JEF16" s="87"/>
      <c r="JEG16" s="87"/>
      <c r="JEH16" s="87"/>
      <c r="JEI16" s="87"/>
      <c r="JEJ16" s="87"/>
      <c r="JEK16" s="87"/>
      <c r="JEL16" s="87"/>
      <c r="JEM16" s="87"/>
      <c r="JEN16" s="87"/>
      <c r="JEO16" s="87"/>
      <c r="JEP16" s="87"/>
      <c r="JEQ16" s="87"/>
      <c r="JER16" s="87"/>
      <c r="JES16" s="87"/>
      <c r="JET16" s="87"/>
      <c r="JEU16" s="87"/>
      <c r="JEV16" s="87"/>
      <c r="JEW16" s="87"/>
      <c r="JEX16" s="87"/>
      <c r="JEY16" s="87"/>
      <c r="JEZ16" s="87"/>
      <c r="JFA16" s="87"/>
      <c r="JFB16" s="87"/>
      <c r="JFC16" s="87"/>
      <c r="JFD16" s="87"/>
      <c r="JFE16" s="87"/>
      <c r="JFF16" s="87"/>
      <c r="JFG16" s="87"/>
      <c r="JFH16" s="87"/>
      <c r="JFI16" s="87"/>
      <c r="JFJ16" s="87"/>
      <c r="JFK16" s="87"/>
      <c r="JFL16" s="87"/>
      <c r="JFM16" s="87"/>
      <c r="JFN16" s="87"/>
      <c r="JFO16" s="87"/>
      <c r="JFP16" s="87"/>
      <c r="JFQ16" s="87"/>
      <c r="JFR16" s="87"/>
      <c r="JFS16" s="87"/>
      <c r="JFT16" s="87"/>
      <c r="JFU16" s="87"/>
      <c r="JFV16" s="87"/>
      <c r="JFW16" s="87"/>
      <c r="JFX16" s="87"/>
      <c r="JFY16" s="87"/>
      <c r="JFZ16" s="87"/>
      <c r="JGA16" s="87"/>
      <c r="JGB16" s="87"/>
      <c r="JGC16" s="87"/>
      <c r="JGD16" s="87"/>
      <c r="JGE16" s="87"/>
      <c r="JGF16" s="87"/>
      <c r="JGG16" s="87"/>
      <c r="JGH16" s="87"/>
      <c r="JGI16" s="87"/>
      <c r="JGJ16" s="87"/>
      <c r="JGK16" s="87"/>
      <c r="JGL16" s="87"/>
      <c r="JGM16" s="87"/>
      <c r="JGN16" s="87"/>
      <c r="JGO16" s="87"/>
      <c r="JGP16" s="87"/>
      <c r="JGQ16" s="87"/>
      <c r="JGR16" s="87"/>
      <c r="JGS16" s="87"/>
      <c r="JGT16" s="87"/>
      <c r="JGU16" s="87"/>
      <c r="JGV16" s="87"/>
      <c r="JGW16" s="87"/>
      <c r="JGX16" s="87"/>
      <c r="JGY16" s="87"/>
      <c r="JGZ16" s="87"/>
      <c r="JHA16" s="87"/>
      <c r="JHB16" s="87"/>
      <c r="JHC16" s="87"/>
      <c r="JHD16" s="87"/>
      <c r="JHE16" s="87"/>
      <c r="JHF16" s="87"/>
      <c r="JHG16" s="87"/>
      <c r="JHH16" s="87"/>
      <c r="JHI16" s="87"/>
      <c r="JHJ16" s="87"/>
      <c r="JHK16" s="87"/>
      <c r="JHL16" s="87"/>
      <c r="JHM16" s="87"/>
      <c r="JHN16" s="87"/>
      <c r="JHO16" s="87"/>
      <c r="JHP16" s="87"/>
      <c r="JHQ16" s="87"/>
      <c r="JHR16" s="87"/>
      <c r="JHS16" s="87"/>
      <c r="JHT16" s="87"/>
      <c r="JHU16" s="87"/>
      <c r="JHV16" s="87"/>
      <c r="JHW16" s="87"/>
      <c r="JHX16" s="87"/>
      <c r="JHY16" s="87"/>
      <c r="JHZ16" s="87"/>
      <c r="JIA16" s="87"/>
      <c r="JIB16" s="87"/>
      <c r="JIC16" s="87"/>
      <c r="JID16" s="87"/>
      <c r="JIE16" s="87"/>
      <c r="JIF16" s="87"/>
      <c r="JIG16" s="87"/>
      <c r="JIH16" s="87"/>
      <c r="JII16" s="87"/>
      <c r="JIJ16" s="87"/>
      <c r="JIK16" s="87"/>
      <c r="JIL16" s="87"/>
      <c r="JIM16" s="87"/>
      <c r="JIN16" s="87"/>
      <c r="JIO16" s="87"/>
      <c r="JIP16" s="87"/>
      <c r="JIQ16" s="87"/>
      <c r="JIR16" s="87"/>
      <c r="JIS16" s="87"/>
      <c r="JIT16" s="87"/>
      <c r="JIU16" s="87"/>
      <c r="JIV16" s="87"/>
      <c r="JIW16" s="87"/>
      <c r="JIX16" s="87"/>
      <c r="JIY16" s="87"/>
      <c r="JIZ16" s="87"/>
      <c r="JJA16" s="87"/>
      <c r="JJB16" s="87"/>
      <c r="JJC16" s="87"/>
      <c r="JJD16" s="87"/>
      <c r="JJE16" s="87"/>
      <c r="JJF16" s="87"/>
      <c r="JJG16" s="87"/>
      <c r="JJH16" s="87"/>
      <c r="JJI16" s="87"/>
      <c r="JJJ16" s="87"/>
      <c r="JJK16" s="87"/>
      <c r="JJL16" s="87"/>
      <c r="JJM16" s="87"/>
      <c r="JJN16" s="87"/>
      <c r="JJO16" s="87"/>
      <c r="JJP16" s="87"/>
      <c r="JJQ16" s="87"/>
      <c r="JJR16" s="87"/>
      <c r="JJS16" s="87"/>
      <c r="JJT16" s="87"/>
      <c r="JJU16" s="87"/>
      <c r="JJV16" s="87"/>
      <c r="JJW16" s="87"/>
      <c r="JJX16" s="87"/>
      <c r="JJY16" s="87"/>
      <c r="JJZ16" s="87"/>
      <c r="JKA16" s="87"/>
      <c r="JKB16" s="87"/>
      <c r="JKC16" s="87"/>
      <c r="JKD16" s="87"/>
      <c r="JKE16" s="87"/>
      <c r="JKF16" s="87"/>
      <c r="JKG16" s="87"/>
      <c r="JKH16" s="87"/>
      <c r="JKI16" s="87"/>
      <c r="JKJ16" s="87"/>
      <c r="JKK16" s="87"/>
      <c r="JKL16" s="87"/>
      <c r="JKM16" s="87"/>
      <c r="JKN16" s="87"/>
      <c r="JKO16" s="87"/>
      <c r="JKP16" s="87"/>
      <c r="JKQ16" s="87"/>
      <c r="JKR16" s="87"/>
      <c r="JKS16" s="87"/>
      <c r="JKT16" s="87"/>
      <c r="JKU16" s="87"/>
      <c r="JKV16" s="87"/>
      <c r="JKW16" s="87"/>
      <c r="JKX16" s="87"/>
      <c r="JKY16" s="87"/>
      <c r="JKZ16" s="87"/>
      <c r="JLA16" s="87"/>
      <c r="JLB16" s="87"/>
      <c r="JLC16" s="87"/>
      <c r="JLD16" s="87"/>
      <c r="JLE16" s="87"/>
      <c r="JLF16" s="87"/>
      <c r="JLG16" s="87"/>
      <c r="JLH16" s="87"/>
      <c r="JLI16" s="87"/>
      <c r="JLJ16" s="87"/>
      <c r="JLK16" s="87"/>
      <c r="JLL16" s="87"/>
      <c r="JLM16" s="87"/>
      <c r="JLN16" s="87"/>
      <c r="JLO16" s="87"/>
      <c r="JLP16" s="87"/>
      <c r="JLQ16" s="87"/>
      <c r="JLR16" s="87"/>
      <c r="JLS16" s="87"/>
      <c r="JLT16" s="87"/>
      <c r="JLU16" s="87"/>
      <c r="JLV16" s="87"/>
      <c r="JLW16" s="87"/>
      <c r="JLX16" s="87"/>
      <c r="JLY16" s="87"/>
      <c r="JLZ16" s="87"/>
      <c r="JMA16" s="87"/>
      <c r="JMB16" s="87"/>
      <c r="JMC16" s="87"/>
      <c r="JMD16" s="87"/>
      <c r="JME16" s="87"/>
      <c r="JMF16" s="87"/>
      <c r="JMG16" s="87"/>
      <c r="JMH16" s="87"/>
      <c r="JMI16" s="87"/>
      <c r="JMJ16" s="87"/>
      <c r="JMK16" s="87"/>
      <c r="JML16" s="87"/>
      <c r="JMM16" s="87"/>
      <c r="JMN16" s="87"/>
      <c r="JMO16" s="87"/>
      <c r="JMP16" s="87"/>
      <c r="JMQ16" s="87"/>
      <c r="JMR16" s="87"/>
      <c r="JMS16" s="87"/>
      <c r="JMT16" s="87"/>
      <c r="JMU16" s="87"/>
      <c r="JMV16" s="87"/>
      <c r="JMW16" s="87"/>
      <c r="JMX16" s="87"/>
      <c r="JMY16" s="87"/>
      <c r="JMZ16" s="87"/>
      <c r="JNA16" s="87"/>
      <c r="JNB16" s="87"/>
      <c r="JNC16" s="87"/>
      <c r="JND16" s="87"/>
      <c r="JNE16" s="87"/>
      <c r="JNF16" s="87"/>
      <c r="JNG16" s="87"/>
      <c r="JNH16" s="87"/>
      <c r="JNI16" s="87"/>
      <c r="JNJ16" s="87"/>
      <c r="JNK16" s="87"/>
      <c r="JNL16" s="87"/>
      <c r="JNM16" s="87"/>
      <c r="JNN16" s="87"/>
      <c r="JNO16" s="87"/>
      <c r="JNP16" s="87"/>
      <c r="JNQ16" s="87"/>
      <c r="JNR16" s="87"/>
      <c r="JNS16" s="87"/>
      <c r="JNT16" s="87"/>
      <c r="JNU16" s="87"/>
      <c r="JNV16" s="87"/>
      <c r="JNW16" s="87"/>
      <c r="JNX16" s="87"/>
      <c r="JNY16" s="87"/>
      <c r="JNZ16" s="87"/>
      <c r="JOA16" s="87"/>
      <c r="JOB16" s="87"/>
      <c r="JOC16" s="87"/>
      <c r="JOD16" s="87"/>
      <c r="JOE16" s="87"/>
      <c r="JOF16" s="87"/>
      <c r="JOG16" s="87"/>
      <c r="JOH16" s="87"/>
      <c r="JOI16" s="87"/>
      <c r="JOJ16" s="87"/>
      <c r="JOK16" s="87"/>
      <c r="JOL16" s="87"/>
      <c r="JOM16" s="87"/>
      <c r="JON16" s="87"/>
      <c r="JOO16" s="87"/>
      <c r="JOP16" s="87"/>
      <c r="JOQ16" s="87"/>
      <c r="JOR16" s="87"/>
      <c r="JOS16" s="87"/>
      <c r="JOT16" s="87"/>
      <c r="JOU16" s="87"/>
      <c r="JOV16" s="87"/>
      <c r="JOW16" s="87"/>
      <c r="JOX16" s="87"/>
      <c r="JOY16" s="87"/>
      <c r="JOZ16" s="87"/>
      <c r="JPA16" s="87"/>
      <c r="JPB16" s="87"/>
      <c r="JPC16" s="87"/>
      <c r="JPD16" s="87"/>
      <c r="JPE16" s="87"/>
      <c r="JPF16" s="87"/>
      <c r="JPG16" s="87"/>
      <c r="JPH16" s="87"/>
      <c r="JPI16" s="87"/>
      <c r="JPJ16" s="87"/>
      <c r="JPK16" s="87"/>
      <c r="JPL16" s="87"/>
      <c r="JPM16" s="87"/>
      <c r="JPN16" s="87"/>
      <c r="JPO16" s="87"/>
      <c r="JPP16" s="87"/>
      <c r="JPQ16" s="87"/>
      <c r="JPR16" s="87"/>
      <c r="JPS16" s="87"/>
      <c r="JPT16" s="87"/>
      <c r="JPU16" s="87"/>
      <c r="JPV16" s="87"/>
      <c r="JPW16" s="87"/>
      <c r="JPX16" s="87"/>
      <c r="JPY16" s="87"/>
      <c r="JPZ16" s="87"/>
      <c r="JQA16" s="87"/>
      <c r="JQB16" s="87"/>
      <c r="JQC16" s="87"/>
      <c r="JQD16" s="87"/>
      <c r="JQE16" s="87"/>
      <c r="JQF16" s="87"/>
      <c r="JQG16" s="87"/>
      <c r="JQH16" s="87"/>
      <c r="JQI16" s="87"/>
      <c r="JQJ16" s="87"/>
      <c r="JQK16" s="87"/>
      <c r="JQL16" s="87"/>
      <c r="JQM16" s="87"/>
      <c r="JQN16" s="87"/>
      <c r="JQO16" s="87"/>
      <c r="JQP16" s="87"/>
      <c r="JQQ16" s="87"/>
      <c r="JQR16" s="87"/>
      <c r="JQS16" s="87"/>
      <c r="JQT16" s="87"/>
      <c r="JQU16" s="87"/>
      <c r="JQV16" s="87"/>
      <c r="JQW16" s="87"/>
      <c r="JQX16" s="87"/>
      <c r="JQY16" s="87"/>
      <c r="JQZ16" s="87"/>
      <c r="JRA16" s="87"/>
      <c r="JRB16" s="87"/>
      <c r="JRC16" s="87"/>
      <c r="JRD16" s="87"/>
      <c r="JRE16" s="87"/>
      <c r="JRF16" s="87"/>
      <c r="JRG16" s="87"/>
      <c r="JRH16" s="87"/>
      <c r="JRI16" s="87"/>
      <c r="JRJ16" s="87"/>
      <c r="JRK16" s="87"/>
      <c r="JRL16" s="87"/>
      <c r="JRM16" s="87"/>
      <c r="JRN16" s="87"/>
      <c r="JRO16" s="87"/>
      <c r="JRP16" s="87"/>
      <c r="JRQ16" s="87"/>
      <c r="JRR16" s="87"/>
      <c r="JRS16" s="87"/>
      <c r="JRT16" s="87"/>
      <c r="JRU16" s="87"/>
      <c r="JRV16" s="87"/>
      <c r="JRW16" s="87"/>
      <c r="JRX16" s="87"/>
      <c r="JRY16" s="87"/>
      <c r="JRZ16" s="87"/>
      <c r="JSA16" s="87"/>
      <c r="JSB16" s="87"/>
      <c r="JSC16" s="87"/>
      <c r="JSD16" s="87"/>
      <c r="JSE16" s="87"/>
      <c r="JSF16" s="87"/>
      <c r="JSG16" s="87"/>
      <c r="JSH16" s="87"/>
      <c r="JSI16" s="87"/>
      <c r="JSJ16" s="87"/>
      <c r="JSK16" s="87"/>
      <c r="JSL16" s="87"/>
      <c r="JSM16" s="87"/>
      <c r="JSN16" s="87"/>
      <c r="JSO16" s="87"/>
      <c r="JSP16" s="87"/>
      <c r="JSQ16" s="87"/>
      <c r="JSR16" s="87"/>
      <c r="JSS16" s="87"/>
      <c r="JST16" s="87"/>
      <c r="JSU16" s="87"/>
      <c r="JSV16" s="87"/>
      <c r="JSW16" s="87"/>
      <c r="JSX16" s="87"/>
      <c r="JSY16" s="87"/>
      <c r="JSZ16" s="87"/>
      <c r="JTA16" s="87"/>
      <c r="JTB16" s="87"/>
      <c r="JTC16" s="87"/>
      <c r="JTD16" s="87"/>
      <c r="JTE16" s="87"/>
      <c r="JTF16" s="87"/>
      <c r="JTG16" s="87"/>
      <c r="JTH16" s="87"/>
      <c r="JTI16" s="87"/>
      <c r="JTJ16" s="87"/>
      <c r="JTK16" s="87"/>
      <c r="JTL16" s="87"/>
      <c r="JTM16" s="87"/>
      <c r="JTN16" s="87"/>
      <c r="JTO16" s="87"/>
      <c r="JTP16" s="87"/>
      <c r="JTQ16" s="87"/>
      <c r="JTR16" s="87"/>
      <c r="JTS16" s="87"/>
      <c r="JTT16" s="87"/>
      <c r="JTU16" s="87"/>
      <c r="JTV16" s="87"/>
      <c r="JTW16" s="87"/>
      <c r="JTX16" s="87"/>
      <c r="JTY16" s="87"/>
      <c r="JTZ16" s="87"/>
      <c r="JUA16" s="87"/>
      <c r="JUB16" s="87"/>
      <c r="JUC16" s="87"/>
      <c r="JUD16" s="87"/>
      <c r="JUE16" s="87"/>
      <c r="JUF16" s="87"/>
      <c r="JUG16" s="87"/>
      <c r="JUH16" s="87"/>
      <c r="JUI16" s="87"/>
      <c r="JUJ16" s="87"/>
      <c r="JUK16" s="87"/>
      <c r="JUL16" s="87"/>
      <c r="JUM16" s="87"/>
      <c r="JUN16" s="87"/>
      <c r="JUO16" s="87"/>
      <c r="JUP16" s="87"/>
      <c r="JUQ16" s="87"/>
      <c r="JUR16" s="87"/>
      <c r="JUS16" s="87"/>
      <c r="JUT16" s="87"/>
      <c r="JUU16" s="87"/>
      <c r="JUV16" s="87"/>
      <c r="JUW16" s="87"/>
      <c r="JUX16" s="87"/>
      <c r="JUY16" s="87"/>
      <c r="JUZ16" s="87"/>
      <c r="JVA16" s="87"/>
      <c r="JVB16" s="87"/>
      <c r="JVC16" s="87"/>
      <c r="JVD16" s="87"/>
      <c r="JVE16" s="87"/>
      <c r="JVF16" s="87"/>
      <c r="JVG16" s="87"/>
      <c r="JVH16" s="87"/>
      <c r="JVI16" s="87"/>
      <c r="JVJ16" s="87"/>
      <c r="JVK16" s="87"/>
      <c r="JVL16" s="87"/>
      <c r="JVM16" s="87"/>
      <c r="JVN16" s="87"/>
      <c r="JVO16" s="87"/>
      <c r="JVP16" s="87"/>
      <c r="JVQ16" s="87"/>
      <c r="JVR16" s="87"/>
      <c r="JVS16" s="87"/>
      <c r="JVT16" s="87"/>
      <c r="JVU16" s="87"/>
      <c r="JVV16" s="87"/>
      <c r="JVW16" s="87"/>
      <c r="JVX16" s="87"/>
      <c r="JVY16" s="87"/>
      <c r="JVZ16" s="87"/>
      <c r="JWA16" s="87"/>
      <c r="JWB16" s="87"/>
      <c r="JWC16" s="87"/>
      <c r="JWD16" s="87"/>
      <c r="JWE16" s="87"/>
      <c r="JWF16" s="87"/>
      <c r="JWG16" s="87"/>
      <c r="JWH16" s="87"/>
      <c r="JWI16" s="87"/>
      <c r="JWJ16" s="87"/>
      <c r="JWK16" s="87"/>
      <c r="JWL16" s="87"/>
      <c r="JWM16" s="87"/>
      <c r="JWN16" s="87"/>
      <c r="JWO16" s="87"/>
      <c r="JWP16" s="87"/>
      <c r="JWQ16" s="87"/>
      <c r="JWR16" s="87"/>
      <c r="JWS16" s="87"/>
      <c r="JWT16" s="87"/>
      <c r="JWU16" s="87"/>
      <c r="JWV16" s="87"/>
      <c r="JWW16" s="87"/>
      <c r="JWX16" s="87"/>
      <c r="JWY16" s="87"/>
      <c r="JWZ16" s="87"/>
      <c r="JXA16" s="87"/>
      <c r="JXB16" s="87"/>
      <c r="JXC16" s="87"/>
      <c r="JXD16" s="87"/>
      <c r="JXE16" s="87"/>
      <c r="JXF16" s="87"/>
      <c r="JXG16" s="87"/>
      <c r="JXH16" s="87"/>
      <c r="JXI16" s="87"/>
      <c r="JXJ16" s="87"/>
      <c r="JXK16" s="87"/>
      <c r="JXL16" s="87"/>
      <c r="JXM16" s="87"/>
      <c r="JXN16" s="87"/>
      <c r="JXO16" s="87"/>
      <c r="JXP16" s="87"/>
      <c r="JXQ16" s="87"/>
      <c r="JXR16" s="87"/>
      <c r="JXS16" s="87"/>
      <c r="JXT16" s="87"/>
      <c r="JXU16" s="87"/>
      <c r="JXV16" s="87"/>
      <c r="JXW16" s="87"/>
      <c r="JXX16" s="87"/>
      <c r="JXY16" s="87"/>
      <c r="JXZ16" s="87"/>
      <c r="JYA16" s="87"/>
      <c r="JYB16" s="87"/>
      <c r="JYC16" s="87"/>
      <c r="JYD16" s="87"/>
      <c r="JYE16" s="87"/>
      <c r="JYF16" s="87"/>
      <c r="JYG16" s="87"/>
      <c r="JYH16" s="87"/>
      <c r="JYI16" s="87"/>
      <c r="JYJ16" s="87"/>
      <c r="JYK16" s="87"/>
      <c r="JYL16" s="87"/>
      <c r="JYM16" s="87"/>
      <c r="JYN16" s="87"/>
      <c r="JYO16" s="87"/>
      <c r="JYP16" s="87"/>
      <c r="JYQ16" s="87"/>
      <c r="JYR16" s="87"/>
      <c r="JYS16" s="87"/>
      <c r="JYT16" s="87"/>
      <c r="JYU16" s="87"/>
      <c r="JYV16" s="87"/>
      <c r="JYW16" s="87"/>
      <c r="JYX16" s="87"/>
      <c r="JYY16" s="87"/>
      <c r="JYZ16" s="87"/>
      <c r="JZA16" s="87"/>
      <c r="JZB16" s="87"/>
      <c r="JZC16" s="87"/>
      <c r="JZD16" s="87"/>
      <c r="JZE16" s="87"/>
      <c r="JZF16" s="87"/>
      <c r="JZG16" s="87"/>
      <c r="JZH16" s="87"/>
      <c r="JZI16" s="87"/>
      <c r="JZJ16" s="87"/>
      <c r="JZK16" s="87"/>
      <c r="JZL16" s="87"/>
      <c r="JZM16" s="87"/>
      <c r="JZN16" s="87"/>
      <c r="JZO16" s="87"/>
      <c r="JZP16" s="87"/>
      <c r="JZQ16" s="87"/>
      <c r="JZR16" s="87"/>
      <c r="JZS16" s="87"/>
      <c r="JZT16" s="87"/>
      <c r="JZU16" s="87"/>
      <c r="JZV16" s="87"/>
      <c r="JZW16" s="87"/>
      <c r="JZX16" s="87"/>
      <c r="JZY16" s="87"/>
      <c r="JZZ16" s="87"/>
      <c r="KAA16" s="87"/>
      <c r="KAB16" s="87"/>
      <c r="KAC16" s="87"/>
      <c r="KAD16" s="87"/>
      <c r="KAE16" s="87"/>
      <c r="KAF16" s="87"/>
      <c r="KAG16" s="87"/>
      <c r="KAH16" s="87"/>
      <c r="KAI16" s="87"/>
      <c r="KAJ16" s="87"/>
      <c r="KAK16" s="87"/>
      <c r="KAL16" s="87"/>
      <c r="KAM16" s="87"/>
      <c r="KAN16" s="87"/>
      <c r="KAO16" s="87"/>
      <c r="KAP16" s="87"/>
      <c r="KAQ16" s="87"/>
      <c r="KAR16" s="87"/>
      <c r="KAS16" s="87"/>
      <c r="KAT16" s="87"/>
      <c r="KAU16" s="87"/>
      <c r="KAV16" s="87"/>
      <c r="KAW16" s="87"/>
      <c r="KAX16" s="87"/>
      <c r="KAY16" s="87"/>
      <c r="KAZ16" s="87"/>
      <c r="KBA16" s="87"/>
      <c r="KBB16" s="87"/>
      <c r="KBC16" s="87"/>
      <c r="KBD16" s="87"/>
      <c r="KBE16" s="87"/>
      <c r="KBF16" s="87"/>
      <c r="KBG16" s="87"/>
      <c r="KBH16" s="87"/>
      <c r="KBI16" s="87"/>
      <c r="KBJ16" s="87"/>
      <c r="KBK16" s="87"/>
      <c r="KBL16" s="87"/>
      <c r="KBM16" s="87"/>
      <c r="KBN16" s="87"/>
      <c r="KBO16" s="87"/>
      <c r="KBP16" s="87"/>
      <c r="KBQ16" s="87"/>
      <c r="KBR16" s="87"/>
      <c r="KBS16" s="87"/>
      <c r="KBT16" s="87"/>
      <c r="KBU16" s="87"/>
      <c r="KBV16" s="87"/>
      <c r="KBW16" s="87"/>
      <c r="KBX16" s="87"/>
      <c r="KBY16" s="87"/>
      <c r="KBZ16" s="87"/>
      <c r="KCA16" s="87"/>
      <c r="KCB16" s="87"/>
      <c r="KCC16" s="87"/>
      <c r="KCD16" s="87"/>
      <c r="KCE16" s="87"/>
      <c r="KCF16" s="87"/>
      <c r="KCG16" s="87"/>
      <c r="KCH16" s="87"/>
      <c r="KCI16" s="87"/>
      <c r="KCJ16" s="87"/>
      <c r="KCK16" s="87"/>
      <c r="KCL16" s="87"/>
      <c r="KCM16" s="87"/>
      <c r="KCN16" s="87"/>
      <c r="KCO16" s="87"/>
      <c r="KCP16" s="87"/>
      <c r="KCQ16" s="87"/>
      <c r="KCR16" s="87"/>
      <c r="KCS16" s="87"/>
      <c r="KCT16" s="87"/>
      <c r="KCU16" s="87"/>
      <c r="KCV16" s="87"/>
      <c r="KCW16" s="87"/>
      <c r="KCX16" s="87"/>
      <c r="KCY16" s="87"/>
      <c r="KCZ16" s="87"/>
      <c r="KDA16" s="87"/>
      <c r="KDB16" s="87"/>
      <c r="KDC16" s="87"/>
      <c r="KDD16" s="87"/>
      <c r="KDE16" s="87"/>
      <c r="KDF16" s="87"/>
      <c r="KDG16" s="87"/>
      <c r="KDH16" s="87"/>
      <c r="KDI16" s="87"/>
      <c r="KDJ16" s="87"/>
      <c r="KDK16" s="87"/>
      <c r="KDL16" s="87"/>
      <c r="KDM16" s="87"/>
      <c r="KDN16" s="87"/>
      <c r="KDO16" s="87"/>
      <c r="KDP16" s="87"/>
      <c r="KDQ16" s="87"/>
      <c r="KDR16" s="87"/>
      <c r="KDS16" s="87"/>
      <c r="KDT16" s="87"/>
      <c r="KDU16" s="87"/>
      <c r="KDV16" s="87"/>
      <c r="KDW16" s="87"/>
      <c r="KDX16" s="87"/>
      <c r="KDY16" s="87"/>
      <c r="KDZ16" s="87"/>
      <c r="KEA16" s="87"/>
      <c r="KEB16" s="87"/>
      <c r="KEC16" s="87"/>
      <c r="KED16" s="87"/>
      <c r="KEE16" s="87"/>
      <c r="KEF16" s="87"/>
      <c r="KEG16" s="87"/>
      <c r="KEH16" s="87"/>
      <c r="KEI16" s="87"/>
      <c r="KEJ16" s="87"/>
      <c r="KEK16" s="87"/>
      <c r="KEL16" s="87"/>
      <c r="KEM16" s="87"/>
      <c r="KEN16" s="87"/>
      <c r="KEO16" s="87"/>
      <c r="KEP16" s="87"/>
      <c r="KEQ16" s="87"/>
      <c r="KER16" s="87"/>
      <c r="KES16" s="87"/>
      <c r="KET16" s="87"/>
      <c r="KEU16" s="87"/>
      <c r="KEV16" s="87"/>
      <c r="KEW16" s="87"/>
      <c r="KEX16" s="87"/>
      <c r="KEY16" s="87"/>
      <c r="KEZ16" s="87"/>
      <c r="KFA16" s="87"/>
      <c r="KFB16" s="87"/>
      <c r="KFC16" s="87"/>
      <c r="KFD16" s="87"/>
      <c r="KFE16" s="87"/>
      <c r="KFF16" s="87"/>
      <c r="KFG16" s="87"/>
      <c r="KFH16" s="87"/>
      <c r="KFI16" s="87"/>
      <c r="KFJ16" s="87"/>
      <c r="KFK16" s="87"/>
      <c r="KFL16" s="87"/>
      <c r="KFM16" s="87"/>
      <c r="KFN16" s="87"/>
      <c r="KFO16" s="87"/>
      <c r="KFP16" s="87"/>
      <c r="KFQ16" s="87"/>
      <c r="KFR16" s="87"/>
      <c r="KFS16" s="87"/>
      <c r="KFT16" s="87"/>
      <c r="KFU16" s="87"/>
      <c r="KFV16" s="87"/>
      <c r="KFW16" s="87"/>
      <c r="KFX16" s="87"/>
      <c r="KFY16" s="87"/>
      <c r="KFZ16" s="87"/>
      <c r="KGA16" s="87"/>
      <c r="KGB16" s="87"/>
      <c r="KGC16" s="87"/>
      <c r="KGD16" s="87"/>
      <c r="KGE16" s="87"/>
      <c r="KGF16" s="87"/>
      <c r="KGG16" s="87"/>
      <c r="KGH16" s="87"/>
      <c r="KGI16" s="87"/>
      <c r="KGJ16" s="87"/>
      <c r="KGK16" s="87"/>
      <c r="KGL16" s="87"/>
      <c r="KGM16" s="87"/>
      <c r="KGN16" s="87"/>
      <c r="KGO16" s="87"/>
      <c r="KGP16" s="87"/>
      <c r="KGQ16" s="87"/>
      <c r="KGR16" s="87"/>
      <c r="KGS16" s="87"/>
      <c r="KGT16" s="87"/>
      <c r="KGU16" s="87"/>
      <c r="KGV16" s="87"/>
      <c r="KGW16" s="87"/>
      <c r="KGX16" s="87"/>
      <c r="KGY16" s="87"/>
      <c r="KGZ16" s="87"/>
      <c r="KHA16" s="87"/>
      <c r="KHB16" s="87"/>
      <c r="KHC16" s="87"/>
      <c r="KHD16" s="87"/>
      <c r="KHE16" s="87"/>
      <c r="KHF16" s="87"/>
      <c r="KHG16" s="87"/>
      <c r="KHH16" s="87"/>
      <c r="KHI16" s="87"/>
      <c r="KHJ16" s="87"/>
      <c r="KHK16" s="87"/>
      <c r="KHL16" s="87"/>
      <c r="KHM16" s="87"/>
      <c r="KHN16" s="87"/>
      <c r="KHO16" s="87"/>
      <c r="KHP16" s="87"/>
      <c r="KHQ16" s="87"/>
      <c r="KHR16" s="87"/>
      <c r="KHS16" s="87"/>
      <c r="KHT16" s="87"/>
      <c r="KHU16" s="87"/>
      <c r="KHV16" s="87"/>
      <c r="KHW16" s="87"/>
      <c r="KHX16" s="87"/>
      <c r="KHY16" s="87"/>
      <c r="KHZ16" s="87"/>
      <c r="KIA16" s="87"/>
      <c r="KIB16" s="87"/>
      <c r="KIC16" s="87"/>
      <c r="KID16" s="87"/>
      <c r="KIE16" s="87"/>
      <c r="KIF16" s="87"/>
      <c r="KIG16" s="87"/>
      <c r="KIH16" s="87"/>
      <c r="KII16" s="87"/>
      <c r="KIJ16" s="87"/>
      <c r="KIK16" s="87"/>
      <c r="KIL16" s="87"/>
      <c r="KIM16" s="87"/>
      <c r="KIN16" s="87"/>
      <c r="KIO16" s="87"/>
      <c r="KIP16" s="87"/>
      <c r="KIQ16" s="87"/>
      <c r="KIR16" s="87"/>
      <c r="KIS16" s="87"/>
      <c r="KIT16" s="87"/>
      <c r="KIU16" s="87"/>
      <c r="KIV16" s="87"/>
      <c r="KIW16" s="87"/>
      <c r="KIX16" s="87"/>
      <c r="KIY16" s="87"/>
      <c r="KIZ16" s="87"/>
      <c r="KJA16" s="87"/>
      <c r="KJB16" s="87"/>
      <c r="KJC16" s="87"/>
      <c r="KJD16" s="87"/>
      <c r="KJE16" s="87"/>
      <c r="KJF16" s="87"/>
      <c r="KJG16" s="87"/>
      <c r="KJH16" s="87"/>
      <c r="KJI16" s="87"/>
      <c r="KJJ16" s="87"/>
      <c r="KJK16" s="87"/>
      <c r="KJL16" s="87"/>
      <c r="KJM16" s="87"/>
      <c r="KJN16" s="87"/>
      <c r="KJO16" s="87"/>
      <c r="KJP16" s="87"/>
      <c r="KJQ16" s="87"/>
      <c r="KJR16" s="87"/>
      <c r="KJS16" s="87"/>
      <c r="KJT16" s="87"/>
      <c r="KJU16" s="87"/>
      <c r="KJV16" s="87"/>
      <c r="KJW16" s="87"/>
      <c r="KJX16" s="87"/>
      <c r="KJY16" s="87"/>
      <c r="KJZ16" s="87"/>
      <c r="KKA16" s="87"/>
      <c r="KKB16" s="87"/>
      <c r="KKC16" s="87"/>
      <c r="KKD16" s="87"/>
      <c r="KKE16" s="87"/>
      <c r="KKF16" s="87"/>
      <c r="KKG16" s="87"/>
      <c r="KKH16" s="87"/>
      <c r="KKI16" s="87"/>
      <c r="KKJ16" s="87"/>
      <c r="KKK16" s="87"/>
      <c r="KKL16" s="87"/>
      <c r="KKM16" s="87"/>
      <c r="KKN16" s="87"/>
      <c r="KKO16" s="87"/>
      <c r="KKP16" s="87"/>
      <c r="KKQ16" s="87"/>
      <c r="KKR16" s="87"/>
      <c r="KKS16" s="87"/>
      <c r="KKT16" s="87"/>
      <c r="KKU16" s="87"/>
      <c r="KKV16" s="87"/>
      <c r="KKW16" s="87"/>
      <c r="KKX16" s="87"/>
      <c r="KKY16" s="87"/>
      <c r="KKZ16" s="87"/>
      <c r="KLA16" s="87"/>
      <c r="KLB16" s="87"/>
      <c r="KLC16" s="87"/>
      <c r="KLD16" s="87"/>
      <c r="KLE16" s="87"/>
      <c r="KLF16" s="87"/>
      <c r="KLG16" s="87"/>
      <c r="KLH16" s="87"/>
      <c r="KLI16" s="87"/>
      <c r="KLJ16" s="87"/>
      <c r="KLK16" s="87"/>
      <c r="KLL16" s="87"/>
      <c r="KLM16" s="87"/>
      <c r="KLN16" s="87"/>
      <c r="KLO16" s="87"/>
      <c r="KLP16" s="87"/>
      <c r="KLQ16" s="87"/>
      <c r="KLR16" s="87"/>
      <c r="KLS16" s="87"/>
      <c r="KLT16" s="87"/>
      <c r="KLU16" s="87"/>
      <c r="KLV16" s="87"/>
      <c r="KLW16" s="87"/>
      <c r="KLX16" s="87"/>
      <c r="KLY16" s="87"/>
      <c r="KLZ16" s="87"/>
      <c r="KMA16" s="87"/>
      <c r="KMB16" s="87"/>
      <c r="KMC16" s="87"/>
      <c r="KMD16" s="87"/>
      <c r="KME16" s="87"/>
      <c r="KMF16" s="87"/>
      <c r="KMG16" s="87"/>
      <c r="KMH16" s="87"/>
      <c r="KMI16" s="87"/>
      <c r="KMJ16" s="87"/>
      <c r="KMK16" s="87"/>
      <c r="KML16" s="87"/>
      <c r="KMM16" s="87"/>
      <c r="KMN16" s="87"/>
      <c r="KMO16" s="87"/>
      <c r="KMP16" s="87"/>
      <c r="KMQ16" s="87"/>
      <c r="KMR16" s="87"/>
      <c r="KMS16" s="87"/>
      <c r="KMT16" s="87"/>
      <c r="KMU16" s="87"/>
      <c r="KMV16" s="87"/>
      <c r="KMW16" s="87"/>
      <c r="KMX16" s="87"/>
      <c r="KMY16" s="87"/>
      <c r="KMZ16" s="87"/>
      <c r="KNA16" s="87"/>
      <c r="KNB16" s="87"/>
      <c r="KNC16" s="87"/>
      <c r="KND16" s="87"/>
      <c r="KNE16" s="87"/>
      <c r="KNF16" s="87"/>
      <c r="KNG16" s="87"/>
      <c r="KNH16" s="87"/>
      <c r="KNI16" s="87"/>
      <c r="KNJ16" s="87"/>
      <c r="KNK16" s="87"/>
      <c r="KNL16" s="87"/>
      <c r="KNM16" s="87"/>
      <c r="KNN16" s="87"/>
      <c r="KNO16" s="87"/>
      <c r="KNP16" s="87"/>
      <c r="KNQ16" s="87"/>
      <c r="KNR16" s="87"/>
      <c r="KNS16" s="87"/>
      <c r="KNT16" s="87"/>
      <c r="KNU16" s="87"/>
      <c r="KNV16" s="87"/>
      <c r="KNW16" s="87"/>
      <c r="KNX16" s="87"/>
      <c r="KNY16" s="87"/>
      <c r="KNZ16" s="87"/>
      <c r="KOA16" s="87"/>
      <c r="KOB16" s="87"/>
      <c r="KOC16" s="87"/>
      <c r="KOD16" s="87"/>
      <c r="KOE16" s="87"/>
      <c r="KOF16" s="87"/>
      <c r="KOG16" s="87"/>
      <c r="KOH16" s="87"/>
      <c r="KOI16" s="87"/>
      <c r="KOJ16" s="87"/>
      <c r="KOK16" s="87"/>
      <c r="KOL16" s="87"/>
      <c r="KOM16" s="87"/>
      <c r="KON16" s="87"/>
      <c r="KOO16" s="87"/>
      <c r="KOP16" s="87"/>
      <c r="KOQ16" s="87"/>
      <c r="KOR16" s="87"/>
      <c r="KOS16" s="87"/>
      <c r="KOT16" s="87"/>
      <c r="KOU16" s="87"/>
      <c r="KOV16" s="87"/>
      <c r="KOW16" s="87"/>
      <c r="KOX16" s="87"/>
      <c r="KOY16" s="87"/>
      <c r="KOZ16" s="87"/>
      <c r="KPA16" s="87"/>
      <c r="KPB16" s="87"/>
      <c r="KPC16" s="87"/>
      <c r="KPD16" s="87"/>
      <c r="KPE16" s="87"/>
      <c r="KPF16" s="87"/>
      <c r="KPG16" s="87"/>
      <c r="KPH16" s="87"/>
      <c r="KPI16" s="87"/>
      <c r="KPJ16" s="87"/>
      <c r="KPK16" s="87"/>
      <c r="KPL16" s="87"/>
      <c r="KPM16" s="87"/>
      <c r="KPN16" s="87"/>
      <c r="KPO16" s="87"/>
      <c r="KPP16" s="87"/>
      <c r="KPQ16" s="87"/>
      <c r="KPR16" s="87"/>
      <c r="KPS16" s="87"/>
      <c r="KPT16" s="87"/>
      <c r="KPU16" s="87"/>
      <c r="KPV16" s="87"/>
      <c r="KPW16" s="87"/>
      <c r="KPX16" s="87"/>
      <c r="KPY16" s="87"/>
      <c r="KPZ16" s="87"/>
      <c r="KQA16" s="87"/>
      <c r="KQB16" s="87"/>
      <c r="KQC16" s="87"/>
      <c r="KQD16" s="87"/>
      <c r="KQE16" s="87"/>
      <c r="KQF16" s="87"/>
      <c r="KQG16" s="87"/>
      <c r="KQH16" s="87"/>
      <c r="KQI16" s="87"/>
      <c r="KQJ16" s="87"/>
      <c r="KQK16" s="87"/>
      <c r="KQL16" s="87"/>
      <c r="KQM16" s="87"/>
      <c r="KQN16" s="87"/>
      <c r="KQO16" s="87"/>
      <c r="KQP16" s="87"/>
      <c r="KQQ16" s="87"/>
      <c r="KQR16" s="87"/>
      <c r="KQS16" s="87"/>
      <c r="KQT16" s="87"/>
      <c r="KQU16" s="87"/>
      <c r="KQV16" s="87"/>
      <c r="KQW16" s="87"/>
      <c r="KQX16" s="87"/>
      <c r="KQY16" s="87"/>
      <c r="KQZ16" s="87"/>
      <c r="KRA16" s="87"/>
      <c r="KRB16" s="87"/>
      <c r="KRC16" s="87"/>
      <c r="KRD16" s="87"/>
      <c r="KRE16" s="87"/>
      <c r="KRF16" s="87"/>
      <c r="KRG16" s="87"/>
      <c r="KRH16" s="87"/>
      <c r="KRI16" s="87"/>
      <c r="KRJ16" s="87"/>
      <c r="KRK16" s="87"/>
      <c r="KRL16" s="87"/>
      <c r="KRM16" s="87"/>
      <c r="KRN16" s="87"/>
      <c r="KRO16" s="87"/>
      <c r="KRP16" s="87"/>
      <c r="KRQ16" s="87"/>
      <c r="KRR16" s="87"/>
      <c r="KRS16" s="87"/>
      <c r="KRT16" s="87"/>
      <c r="KRU16" s="87"/>
      <c r="KRV16" s="87"/>
      <c r="KRW16" s="87"/>
      <c r="KRX16" s="87"/>
      <c r="KRY16" s="87"/>
      <c r="KRZ16" s="87"/>
      <c r="KSA16" s="87"/>
      <c r="KSB16" s="87"/>
      <c r="KSC16" s="87"/>
      <c r="KSD16" s="87"/>
      <c r="KSE16" s="87"/>
      <c r="KSF16" s="87"/>
      <c r="KSG16" s="87"/>
      <c r="KSH16" s="87"/>
      <c r="KSI16" s="87"/>
      <c r="KSJ16" s="87"/>
      <c r="KSK16" s="87"/>
      <c r="KSL16" s="87"/>
      <c r="KSM16" s="87"/>
      <c r="KSN16" s="87"/>
      <c r="KSO16" s="87"/>
      <c r="KSP16" s="87"/>
      <c r="KSQ16" s="87"/>
      <c r="KSR16" s="87"/>
      <c r="KSS16" s="87"/>
      <c r="KST16" s="87"/>
      <c r="KSU16" s="87"/>
      <c r="KSV16" s="87"/>
      <c r="KSW16" s="87"/>
      <c r="KSX16" s="87"/>
      <c r="KSY16" s="87"/>
      <c r="KSZ16" s="87"/>
      <c r="KTA16" s="87"/>
      <c r="KTB16" s="87"/>
      <c r="KTC16" s="87"/>
      <c r="KTD16" s="87"/>
      <c r="KTE16" s="87"/>
      <c r="KTF16" s="87"/>
      <c r="KTG16" s="87"/>
      <c r="KTH16" s="87"/>
      <c r="KTI16" s="87"/>
      <c r="KTJ16" s="87"/>
      <c r="KTK16" s="87"/>
      <c r="KTL16" s="87"/>
      <c r="KTM16" s="87"/>
      <c r="KTN16" s="87"/>
      <c r="KTO16" s="87"/>
      <c r="KTP16" s="87"/>
      <c r="KTQ16" s="87"/>
      <c r="KTR16" s="87"/>
      <c r="KTS16" s="87"/>
      <c r="KTT16" s="87"/>
      <c r="KTU16" s="87"/>
      <c r="KTV16" s="87"/>
      <c r="KTW16" s="87"/>
      <c r="KTX16" s="87"/>
      <c r="KTY16" s="87"/>
      <c r="KTZ16" s="87"/>
      <c r="KUA16" s="87"/>
      <c r="KUB16" s="87"/>
      <c r="KUC16" s="87"/>
      <c r="KUD16" s="87"/>
      <c r="KUE16" s="87"/>
      <c r="KUF16" s="87"/>
      <c r="KUG16" s="87"/>
      <c r="KUH16" s="87"/>
      <c r="KUI16" s="87"/>
      <c r="KUJ16" s="87"/>
      <c r="KUK16" s="87"/>
      <c r="KUL16" s="87"/>
      <c r="KUM16" s="87"/>
      <c r="KUN16" s="87"/>
      <c r="KUO16" s="87"/>
      <c r="KUP16" s="87"/>
      <c r="KUQ16" s="87"/>
      <c r="KUR16" s="87"/>
      <c r="KUS16" s="87"/>
      <c r="KUT16" s="87"/>
      <c r="KUU16" s="87"/>
      <c r="KUV16" s="87"/>
      <c r="KUW16" s="87"/>
      <c r="KUX16" s="87"/>
      <c r="KUY16" s="87"/>
      <c r="KUZ16" s="87"/>
      <c r="KVA16" s="87"/>
      <c r="KVB16" s="87"/>
      <c r="KVC16" s="87"/>
      <c r="KVD16" s="87"/>
      <c r="KVE16" s="87"/>
      <c r="KVF16" s="87"/>
      <c r="KVG16" s="87"/>
      <c r="KVH16" s="87"/>
      <c r="KVI16" s="87"/>
      <c r="KVJ16" s="87"/>
      <c r="KVK16" s="87"/>
      <c r="KVL16" s="87"/>
      <c r="KVM16" s="87"/>
      <c r="KVN16" s="87"/>
      <c r="KVO16" s="87"/>
      <c r="KVP16" s="87"/>
      <c r="KVQ16" s="87"/>
      <c r="KVR16" s="87"/>
      <c r="KVS16" s="87"/>
      <c r="KVT16" s="87"/>
      <c r="KVU16" s="87"/>
      <c r="KVV16" s="87"/>
      <c r="KVW16" s="87"/>
      <c r="KVX16" s="87"/>
      <c r="KVY16" s="87"/>
      <c r="KVZ16" s="87"/>
      <c r="KWA16" s="87"/>
      <c r="KWB16" s="87"/>
      <c r="KWC16" s="87"/>
      <c r="KWD16" s="87"/>
      <c r="KWE16" s="87"/>
      <c r="KWF16" s="87"/>
      <c r="KWG16" s="87"/>
      <c r="KWH16" s="87"/>
      <c r="KWI16" s="87"/>
      <c r="KWJ16" s="87"/>
      <c r="KWK16" s="87"/>
      <c r="KWL16" s="87"/>
      <c r="KWM16" s="87"/>
      <c r="KWN16" s="87"/>
      <c r="KWO16" s="87"/>
      <c r="KWP16" s="87"/>
      <c r="KWQ16" s="87"/>
      <c r="KWR16" s="87"/>
      <c r="KWS16" s="87"/>
      <c r="KWT16" s="87"/>
      <c r="KWU16" s="87"/>
      <c r="KWV16" s="87"/>
      <c r="KWW16" s="87"/>
      <c r="KWX16" s="87"/>
      <c r="KWY16" s="87"/>
      <c r="KWZ16" s="87"/>
      <c r="KXA16" s="87"/>
      <c r="KXB16" s="87"/>
      <c r="KXC16" s="87"/>
      <c r="KXD16" s="87"/>
      <c r="KXE16" s="87"/>
      <c r="KXF16" s="87"/>
      <c r="KXG16" s="87"/>
      <c r="KXH16" s="87"/>
      <c r="KXI16" s="87"/>
      <c r="KXJ16" s="87"/>
      <c r="KXK16" s="87"/>
      <c r="KXL16" s="87"/>
      <c r="KXM16" s="87"/>
      <c r="KXN16" s="87"/>
      <c r="KXO16" s="87"/>
      <c r="KXP16" s="87"/>
      <c r="KXQ16" s="87"/>
      <c r="KXR16" s="87"/>
      <c r="KXS16" s="87"/>
      <c r="KXT16" s="87"/>
      <c r="KXU16" s="87"/>
      <c r="KXV16" s="87"/>
      <c r="KXW16" s="87"/>
      <c r="KXX16" s="87"/>
      <c r="KXY16" s="87"/>
      <c r="KXZ16" s="87"/>
      <c r="KYA16" s="87"/>
      <c r="KYB16" s="87"/>
      <c r="KYC16" s="87"/>
      <c r="KYD16" s="87"/>
      <c r="KYE16" s="87"/>
      <c r="KYF16" s="87"/>
      <c r="KYG16" s="87"/>
      <c r="KYH16" s="87"/>
      <c r="KYI16" s="87"/>
      <c r="KYJ16" s="87"/>
      <c r="KYK16" s="87"/>
      <c r="KYL16" s="87"/>
      <c r="KYM16" s="87"/>
      <c r="KYN16" s="87"/>
      <c r="KYO16" s="87"/>
      <c r="KYP16" s="87"/>
      <c r="KYQ16" s="87"/>
      <c r="KYR16" s="87"/>
      <c r="KYS16" s="87"/>
      <c r="KYT16" s="87"/>
      <c r="KYU16" s="87"/>
      <c r="KYV16" s="87"/>
      <c r="KYW16" s="87"/>
      <c r="KYX16" s="87"/>
      <c r="KYY16" s="87"/>
      <c r="KYZ16" s="87"/>
      <c r="KZA16" s="87"/>
      <c r="KZB16" s="87"/>
      <c r="KZC16" s="87"/>
      <c r="KZD16" s="87"/>
      <c r="KZE16" s="87"/>
      <c r="KZF16" s="87"/>
      <c r="KZG16" s="87"/>
      <c r="KZH16" s="87"/>
      <c r="KZI16" s="87"/>
      <c r="KZJ16" s="87"/>
      <c r="KZK16" s="87"/>
      <c r="KZL16" s="87"/>
      <c r="KZM16" s="87"/>
      <c r="KZN16" s="87"/>
      <c r="KZO16" s="87"/>
      <c r="KZP16" s="87"/>
      <c r="KZQ16" s="87"/>
      <c r="KZR16" s="87"/>
      <c r="KZS16" s="87"/>
      <c r="KZT16" s="87"/>
      <c r="KZU16" s="87"/>
      <c r="KZV16" s="87"/>
      <c r="KZW16" s="87"/>
      <c r="KZX16" s="87"/>
      <c r="KZY16" s="87"/>
      <c r="KZZ16" s="87"/>
      <c r="LAA16" s="87"/>
      <c r="LAB16" s="87"/>
      <c r="LAC16" s="87"/>
      <c r="LAD16" s="87"/>
      <c r="LAE16" s="87"/>
      <c r="LAF16" s="87"/>
      <c r="LAG16" s="87"/>
      <c r="LAH16" s="87"/>
      <c r="LAI16" s="87"/>
      <c r="LAJ16" s="87"/>
      <c r="LAK16" s="87"/>
      <c r="LAL16" s="87"/>
      <c r="LAM16" s="87"/>
      <c r="LAN16" s="87"/>
      <c r="LAO16" s="87"/>
      <c r="LAP16" s="87"/>
      <c r="LAQ16" s="87"/>
      <c r="LAR16" s="87"/>
      <c r="LAS16" s="87"/>
      <c r="LAT16" s="87"/>
      <c r="LAU16" s="87"/>
      <c r="LAV16" s="87"/>
      <c r="LAW16" s="87"/>
      <c r="LAX16" s="87"/>
      <c r="LAY16" s="87"/>
      <c r="LAZ16" s="87"/>
      <c r="LBA16" s="87"/>
      <c r="LBB16" s="87"/>
      <c r="LBC16" s="87"/>
      <c r="LBD16" s="87"/>
      <c r="LBE16" s="87"/>
      <c r="LBF16" s="87"/>
      <c r="LBG16" s="87"/>
      <c r="LBH16" s="87"/>
      <c r="LBI16" s="87"/>
      <c r="LBJ16" s="87"/>
      <c r="LBK16" s="87"/>
      <c r="LBL16" s="87"/>
      <c r="LBM16" s="87"/>
      <c r="LBN16" s="87"/>
      <c r="LBO16" s="87"/>
      <c r="LBP16" s="87"/>
      <c r="LBQ16" s="87"/>
      <c r="LBR16" s="87"/>
      <c r="LBS16" s="87"/>
      <c r="LBT16" s="87"/>
      <c r="LBU16" s="87"/>
      <c r="LBV16" s="87"/>
      <c r="LBW16" s="87"/>
      <c r="LBX16" s="87"/>
      <c r="LBY16" s="87"/>
      <c r="LBZ16" s="87"/>
      <c r="LCA16" s="87"/>
      <c r="LCB16" s="87"/>
      <c r="LCC16" s="87"/>
      <c r="LCD16" s="87"/>
      <c r="LCE16" s="87"/>
      <c r="LCF16" s="87"/>
      <c r="LCG16" s="87"/>
      <c r="LCH16" s="87"/>
      <c r="LCI16" s="87"/>
      <c r="LCJ16" s="87"/>
      <c r="LCK16" s="87"/>
      <c r="LCL16" s="87"/>
      <c r="LCM16" s="87"/>
      <c r="LCN16" s="87"/>
      <c r="LCO16" s="87"/>
      <c r="LCP16" s="87"/>
      <c r="LCQ16" s="87"/>
      <c r="LCR16" s="87"/>
      <c r="LCS16" s="87"/>
      <c r="LCT16" s="87"/>
      <c r="LCU16" s="87"/>
      <c r="LCV16" s="87"/>
      <c r="LCW16" s="87"/>
      <c r="LCX16" s="87"/>
      <c r="LCY16" s="87"/>
      <c r="LCZ16" s="87"/>
      <c r="LDA16" s="87"/>
      <c r="LDB16" s="87"/>
      <c r="LDC16" s="87"/>
      <c r="LDD16" s="87"/>
      <c r="LDE16" s="87"/>
      <c r="LDF16" s="87"/>
      <c r="LDG16" s="87"/>
      <c r="LDH16" s="87"/>
      <c r="LDI16" s="87"/>
      <c r="LDJ16" s="87"/>
      <c r="LDK16" s="87"/>
      <c r="LDL16" s="87"/>
      <c r="LDM16" s="87"/>
      <c r="LDN16" s="87"/>
      <c r="LDO16" s="87"/>
      <c r="LDP16" s="87"/>
      <c r="LDQ16" s="87"/>
      <c r="LDR16" s="87"/>
      <c r="LDS16" s="87"/>
      <c r="LDT16" s="87"/>
      <c r="LDU16" s="87"/>
      <c r="LDV16" s="87"/>
      <c r="LDW16" s="87"/>
      <c r="LDX16" s="87"/>
      <c r="LDY16" s="87"/>
      <c r="LDZ16" s="87"/>
      <c r="LEA16" s="87"/>
      <c r="LEB16" s="87"/>
      <c r="LEC16" s="87"/>
      <c r="LED16" s="87"/>
      <c r="LEE16" s="87"/>
      <c r="LEF16" s="87"/>
      <c r="LEG16" s="87"/>
      <c r="LEH16" s="87"/>
      <c r="LEI16" s="87"/>
      <c r="LEJ16" s="87"/>
      <c r="LEK16" s="87"/>
      <c r="LEL16" s="87"/>
      <c r="LEM16" s="87"/>
      <c r="LEN16" s="87"/>
      <c r="LEO16" s="87"/>
      <c r="LEP16" s="87"/>
      <c r="LEQ16" s="87"/>
      <c r="LER16" s="87"/>
      <c r="LES16" s="87"/>
      <c r="LET16" s="87"/>
      <c r="LEU16" s="87"/>
      <c r="LEV16" s="87"/>
      <c r="LEW16" s="87"/>
      <c r="LEX16" s="87"/>
      <c r="LEY16" s="87"/>
      <c r="LEZ16" s="87"/>
      <c r="LFA16" s="87"/>
      <c r="LFB16" s="87"/>
      <c r="LFC16" s="87"/>
      <c r="LFD16" s="87"/>
      <c r="LFE16" s="87"/>
      <c r="LFF16" s="87"/>
      <c r="LFG16" s="87"/>
      <c r="LFH16" s="87"/>
      <c r="LFI16" s="87"/>
      <c r="LFJ16" s="87"/>
      <c r="LFK16" s="87"/>
      <c r="LFL16" s="87"/>
      <c r="LFM16" s="87"/>
      <c r="LFN16" s="87"/>
      <c r="LFO16" s="87"/>
      <c r="LFP16" s="87"/>
      <c r="LFQ16" s="87"/>
      <c r="LFR16" s="87"/>
      <c r="LFS16" s="87"/>
      <c r="LFT16" s="87"/>
      <c r="LFU16" s="87"/>
      <c r="LFV16" s="87"/>
      <c r="LFW16" s="87"/>
      <c r="LFX16" s="87"/>
      <c r="LFY16" s="87"/>
      <c r="LFZ16" s="87"/>
      <c r="LGA16" s="87"/>
      <c r="LGB16" s="87"/>
      <c r="LGC16" s="87"/>
      <c r="LGD16" s="87"/>
      <c r="LGE16" s="87"/>
      <c r="LGF16" s="87"/>
      <c r="LGG16" s="87"/>
      <c r="LGH16" s="87"/>
      <c r="LGI16" s="87"/>
      <c r="LGJ16" s="87"/>
      <c r="LGK16" s="87"/>
      <c r="LGL16" s="87"/>
      <c r="LGM16" s="87"/>
      <c r="LGN16" s="87"/>
      <c r="LGO16" s="87"/>
      <c r="LGP16" s="87"/>
      <c r="LGQ16" s="87"/>
      <c r="LGR16" s="87"/>
      <c r="LGS16" s="87"/>
      <c r="LGT16" s="87"/>
      <c r="LGU16" s="87"/>
      <c r="LGV16" s="87"/>
      <c r="LGW16" s="87"/>
      <c r="LGX16" s="87"/>
      <c r="LGY16" s="87"/>
      <c r="LGZ16" s="87"/>
      <c r="LHA16" s="87"/>
      <c r="LHB16" s="87"/>
      <c r="LHC16" s="87"/>
      <c r="LHD16" s="87"/>
      <c r="LHE16" s="87"/>
      <c r="LHF16" s="87"/>
      <c r="LHG16" s="87"/>
      <c r="LHH16" s="87"/>
      <c r="LHI16" s="87"/>
      <c r="LHJ16" s="87"/>
      <c r="LHK16" s="87"/>
      <c r="LHL16" s="87"/>
      <c r="LHM16" s="87"/>
      <c r="LHN16" s="87"/>
      <c r="LHO16" s="87"/>
      <c r="LHP16" s="87"/>
      <c r="LHQ16" s="87"/>
      <c r="LHR16" s="87"/>
      <c r="LHS16" s="87"/>
      <c r="LHT16" s="87"/>
      <c r="LHU16" s="87"/>
      <c r="LHV16" s="87"/>
      <c r="LHW16" s="87"/>
      <c r="LHX16" s="87"/>
      <c r="LHY16" s="87"/>
      <c r="LHZ16" s="87"/>
      <c r="LIA16" s="87"/>
      <c r="LIB16" s="87"/>
      <c r="LIC16" s="87"/>
      <c r="LID16" s="87"/>
      <c r="LIE16" s="87"/>
      <c r="LIF16" s="87"/>
      <c r="LIG16" s="87"/>
      <c r="LIH16" s="87"/>
      <c r="LII16" s="87"/>
      <c r="LIJ16" s="87"/>
      <c r="LIK16" s="87"/>
      <c r="LIL16" s="87"/>
      <c r="LIM16" s="87"/>
      <c r="LIN16" s="87"/>
      <c r="LIO16" s="87"/>
      <c r="LIP16" s="87"/>
      <c r="LIQ16" s="87"/>
      <c r="LIR16" s="87"/>
      <c r="LIS16" s="87"/>
      <c r="LIT16" s="87"/>
      <c r="LIU16" s="87"/>
      <c r="LIV16" s="87"/>
      <c r="LIW16" s="87"/>
      <c r="LIX16" s="87"/>
      <c r="LIY16" s="87"/>
      <c r="LIZ16" s="87"/>
      <c r="LJA16" s="87"/>
      <c r="LJB16" s="87"/>
      <c r="LJC16" s="87"/>
      <c r="LJD16" s="87"/>
      <c r="LJE16" s="87"/>
      <c r="LJF16" s="87"/>
      <c r="LJG16" s="87"/>
      <c r="LJH16" s="87"/>
      <c r="LJI16" s="87"/>
      <c r="LJJ16" s="87"/>
      <c r="LJK16" s="87"/>
      <c r="LJL16" s="87"/>
      <c r="LJM16" s="87"/>
      <c r="LJN16" s="87"/>
      <c r="LJO16" s="87"/>
      <c r="LJP16" s="87"/>
      <c r="LJQ16" s="87"/>
      <c r="LJR16" s="87"/>
      <c r="LJS16" s="87"/>
      <c r="LJT16" s="87"/>
      <c r="LJU16" s="87"/>
      <c r="LJV16" s="87"/>
      <c r="LJW16" s="87"/>
      <c r="LJX16" s="87"/>
      <c r="LJY16" s="87"/>
      <c r="LJZ16" s="87"/>
      <c r="LKA16" s="87"/>
      <c r="LKB16" s="87"/>
      <c r="LKC16" s="87"/>
      <c r="LKD16" s="87"/>
      <c r="LKE16" s="87"/>
      <c r="LKF16" s="87"/>
      <c r="LKG16" s="87"/>
      <c r="LKH16" s="87"/>
      <c r="LKI16" s="87"/>
      <c r="LKJ16" s="87"/>
      <c r="LKK16" s="87"/>
      <c r="LKL16" s="87"/>
      <c r="LKM16" s="87"/>
      <c r="LKN16" s="87"/>
      <c r="LKO16" s="87"/>
      <c r="LKP16" s="87"/>
      <c r="LKQ16" s="87"/>
      <c r="LKR16" s="87"/>
      <c r="LKS16" s="87"/>
      <c r="LKT16" s="87"/>
      <c r="LKU16" s="87"/>
      <c r="LKV16" s="87"/>
      <c r="LKW16" s="87"/>
      <c r="LKX16" s="87"/>
      <c r="LKY16" s="87"/>
      <c r="LKZ16" s="87"/>
      <c r="LLA16" s="87"/>
      <c r="LLB16" s="87"/>
      <c r="LLC16" s="87"/>
      <c r="LLD16" s="87"/>
      <c r="LLE16" s="87"/>
      <c r="LLF16" s="87"/>
      <c r="LLG16" s="87"/>
      <c r="LLH16" s="87"/>
      <c r="LLI16" s="87"/>
      <c r="LLJ16" s="87"/>
      <c r="LLK16" s="87"/>
      <c r="LLL16" s="87"/>
      <c r="LLM16" s="87"/>
      <c r="LLN16" s="87"/>
      <c r="LLO16" s="87"/>
      <c r="LLP16" s="87"/>
      <c r="LLQ16" s="87"/>
      <c r="LLR16" s="87"/>
      <c r="LLS16" s="87"/>
      <c r="LLT16" s="87"/>
      <c r="LLU16" s="87"/>
      <c r="LLV16" s="87"/>
      <c r="LLW16" s="87"/>
      <c r="LLX16" s="87"/>
      <c r="LLY16" s="87"/>
      <c r="LLZ16" s="87"/>
      <c r="LMA16" s="87"/>
      <c r="LMB16" s="87"/>
      <c r="LMC16" s="87"/>
      <c r="LMD16" s="87"/>
      <c r="LME16" s="87"/>
      <c r="LMF16" s="87"/>
      <c r="LMG16" s="87"/>
      <c r="LMH16" s="87"/>
      <c r="LMI16" s="87"/>
      <c r="LMJ16" s="87"/>
      <c r="LMK16" s="87"/>
      <c r="LML16" s="87"/>
      <c r="LMM16" s="87"/>
      <c r="LMN16" s="87"/>
      <c r="LMO16" s="87"/>
      <c r="LMP16" s="87"/>
      <c r="LMQ16" s="87"/>
      <c r="LMR16" s="87"/>
      <c r="LMS16" s="87"/>
      <c r="LMT16" s="87"/>
      <c r="LMU16" s="87"/>
      <c r="LMV16" s="87"/>
      <c r="LMW16" s="87"/>
      <c r="LMX16" s="87"/>
      <c r="LMY16" s="87"/>
      <c r="LMZ16" s="87"/>
      <c r="LNA16" s="87"/>
      <c r="LNB16" s="87"/>
      <c r="LNC16" s="87"/>
      <c r="LND16" s="87"/>
      <c r="LNE16" s="87"/>
      <c r="LNF16" s="87"/>
      <c r="LNG16" s="87"/>
      <c r="LNH16" s="87"/>
      <c r="LNI16" s="87"/>
      <c r="LNJ16" s="87"/>
      <c r="LNK16" s="87"/>
      <c r="LNL16" s="87"/>
      <c r="LNM16" s="87"/>
      <c r="LNN16" s="87"/>
      <c r="LNO16" s="87"/>
      <c r="LNP16" s="87"/>
      <c r="LNQ16" s="87"/>
      <c r="LNR16" s="87"/>
      <c r="LNS16" s="87"/>
      <c r="LNT16" s="87"/>
      <c r="LNU16" s="87"/>
      <c r="LNV16" s="87"/>
      <c r="LNW16" s="87"/>
      <c r="LNX16" s="87"/>
      <c r="LNY16" s="87"/>
      <c r="LNZ16" s="87"/>
      <c r="LOA16" s="87"/>
      <c r="LOB16" s="87"/>
      <c r="LOC16" s="87"/>
      <c r="LOD16" s="87"/>
      <c r="LOE16" s="87"/>
      <c r="LOF16" s="87"/>
      <c r="LOG16" s="87"/>
      <c r="LOH16" s="87"/>
      <c r="LOI16" s="87"/>
      <c r="LOJ16" s="87"/>
      <c r="LOK16" s="87"/>
      <c r="LOL16" s="87"/>
      <c r="LOM16" s="87"/>
      <c r="LON16" s="87"/>
      <c r="LOO16" s="87"/>
      <c r="LOP16" s="87"/>
      <c r="LOQ16" s="87"/>
      <c r="LOR16" s="87"/>
      <c r="LOS16" s="87"/>
      <c r="LOT16" s="87"/>
      <c r="LOU16" s="87"/>
      <c r="LOV16" s="87"/>
      <c r="LOW16" s="87"/>
      <c r="LOX16" s="87"/>
      <c r="LOY16" s="87"/>
      <c r="LOZ16" s="87"/>
      <c r="LPA16" s="87"/>
      <c r="LPB16" s="87"/>
      <c r="LPC16" s="87"/>
      <c r="LPD16" s="87"/>
      <c r="LPE16" s="87"/>
      <c r="LPF16" s="87"/>
      <c r="LPG16" s="87"/>
      <c r="LPH16" s="87"/>
      <c r="LPI16" s="87"/>
      <c r="LPJ16" s="87"/>
      <c r="LPK16" s="87"/>
      <c r="LPL16" s="87"/>
      <c r="LPM16" s="87"/>
      <c r="LPN16" s="87"/>
      <c r="LPO16" s="87"/>
      <c r="LPP16" s="87"/>
      <c r="LPQ16" s="87"/>
      <c r="LPR16" s="87"/>
      <c r="LPS16" s="87"/>
      <c r="LPT16" s="87"/>
      <c r="LPU16" s="87"/>
      <c r="LPV16" s="87"/>
      <c r="LPW16" s="87"/>
      <c r="LPX16" s="87"/>
      <c r="LPY16" s="87"/>
      <c r="LPZ16" s="87"/>
      <c r="LQA16" s="87"/>
      <c r="LQB16" s="87"/>
      <c r="LQC16" s="87"/>
      <c r="LQD16" s="87"/>
      <c r="LQE16" s="87"/>
      <c r="LQF16" s="87"/>
      <c r="LQG16" s="87"/>
      <c r="LQH16" s="87"/>
      <c r="LQI16" s="87"/>
      <c r="LQJ16" s="87"/>
      <c r="LQK16" s="87"/>
      <c r="LQL16" s="87"/>
      <c r="LQM16" s="87"/>
      <c r="LQN16" s="87"/>
      <c r="LQO16" s="87"/>
      <c r="LQP16" s="87"/>
      <c r="LQQ16" s="87"/>
      <c r="LQR16" s="87"/>
      <c r="LQS16" s="87"/>
      <c r="LQT16" s="87"/>
      <c r="LQU16" s="87"/>
      <c r="LQV16" s="87"/>
      <c r="LQW16" s="87"/>
      <c r="LQX16" s="87"/>
      <c r="LQY16" s="87"/>
      <c r="LQZ16" s="87"/>
      <c r="LRA16" s="87"/>
      <c r="LRB16" s="87"/>
      <c r="LRC16" s="87"/>
      <c r="LRD16" s="87"/>
      <c r="LRE16" s="87"/>
      <c r="LRF16" s="87"/>
      <c r="LRG16" s="87"/>
      <c r="LRH16" s="87"/>
      <c r="LRI16" s="87"/>
      <c r="LRJ16" s="87"/>
      <c r="LRK16" s="87"/>
      <c r="LRL16" s="87"/>
      <c r="LRM16" s="87"/>
      <c r="LRN16" s="87"/>
      <c r="LRO16" s="87"/>
      <c r="LRP16" s="87"/>
      <c r="LRQ16" s="87"/>
      <c r="LRR16" s="87"/>
      <c r="LRS16" s="87"/>
      <c r="LRT16" s="87"/>
      <c r="LRU16" s="87"/>
      <c r="LRV16" s="87"/>
      <c r="LRW16" s="87"/>
      <c r="LRX16" s="87"/>
      <c r="LRY16" s="87"/>
      <c r="LRZ16" s="87"/>
      <c r="LSA16" s="87"/>
      <c r="LSB16" s="87"/>
      <c r="LSC16" s="87"/>
      <c r="LSD16" s="87"/>
      <c r="LSE16" s="87"/>
      <c r="LSF16" s="87"/>
      <c r="LSG16" s="87"/>
      <c r="LSH16" s="87"/>
      <c r="LSI16" s="87"/>
      <c r="LSJ16" s="87"/>
      <c r="LSK16" s="87"/>
      <c r="LSL16" s="87"/>
      <c r="LSM16" s="87"/>
      <c r="LSN16" s="87"/>
      <c r="LSO16" s="87"/>
      <c r="LSP16" s="87"/>
      <c r="LSQ16" s="87"/>
      <c r="LSR16" s="87"/>
      <c r="LSS16" s="87"/>
      <c r="LST16" s="87"/>
      <c r="LSU16" s="87"/>
      <c r="LSV16" s="87"/>
      <c r="LSW16" s="87"/>
      <c r="LSX16" s="87"/>
      <c r="LSY16" s="87"/>
      <c r="LSZ16" s="87"/>
      <c r="LTA16" s="87"/>
      <c r="LTB16" s="87"/>
      <c r="LTC16" s="87"/>
      <c r="LTD16" s="87"/>
      <c r="LTE16" s="87"/>
      <c r="LTF16" s="87"/>
      <c r="LTG16" s="87"/>
      <c r="LTH16" s="87"/>
      <c r="LTI16" s="87"/>
      <c r="LTJ16" s="87"/>
      <c r="LTK16" s="87"/>
      <c r="LTL16" s="87"/>
      <c r="LTM16" s="87"/>
      <c r="LTN16" s="87"/>
      <c r="LTO16" s="87"/>
      <c r="LTP16" s="87"/>
      <c r="LTQ16" s="87"/>
      <c r="LTR16" s="87"/>
      <c r="LTS16" s="87"/>
      <c r="LTT16" s="87"/>
      <c r="LTU16" s="87"/>
      <c r="LTV16" s="87"/>
      <c r="LTW16" s="87"/>
      <c r="LTX16" s="87"/>
      <c r="LTY16" s="87"/>
      <c r="LTZ16" s="87"/>
      <c r="LUA16" s="87"/>
      <c r="LUB16" s="87"/>
      <c r="LUC16" s="87"/>
      <c r="LUD16" s="87"/>
      <c r="LUE16" s="87"/>
      <c r="LUF16" s="87"/>
      <c r="LUG16" s="87"/>
      <c r="LUH16" s="87"/>
      <c r="LUI16" s="87"/>
      <c r="LUJ16" s="87"/>
      <c r="LUK16" s="87"/>
      <c r="LUL16" s="87"/>
      <c r="LUM16" s="87"/>
      <c r="LUN16" s="87"/>
      <c r="LUO16" s="87"/>
      <c r="LUP16" s="87"/>
      <c r="LUQ16" s="87"/>
      <c r="LUR16" s="87"/>
      <c r="LUS16" s="87"/>
      <c r="LUT16" s="87"/>
      <c r="LUU16" s="87"/>
      <c r="LUV16" s="87"/>
      <c r="LUW16" s="87"/>
      <c r="LUX16" s="87"/>
      <c r="LUY16" s="87"/>
      <c r="LUZ16" s="87"/>
      <c r="LVA16" s="87"/>
      <c r="LVB16" s="87"/>
      <c r="LVC16" s="87"/>
      <c r="LVD16" s="87"/>
      <c r="LVE16" s="87"/>
      <c r="LVF16" s="87"/>
      <c r="LVG16" s="87"/>
      <c r="LVH16" s="87"/>
      <c r="LVI16" s="87"/>
      <c r="LVJ16" s="87"/>
      <c r="LVK16" s="87"/>
      <c r="LVL16" s="87"/>
      <c r="LVM16" s="87"/>
      <c r="LVN16" s="87"/>
      <c r="LVO16" s="87"/>
      <c r="LVP16" s="87"/>
      <c r="LVQ16" s="87"/>
      <c r="LVR16" s="87"/>
      <c r="LVS16" s="87"/>
      <c r="LVT16" s="87"/>
      <c r="LVU16" s="87"/>
      <c r="LVV16" s="87"/>
      <c r="LVW16" s="87"/>
      <c r="LVX16" s="87"/>
      <c r="LVY16" s="87"/>
      <c r="LVZ16" s="87"/>
      <c r="LWA16" s="87"/>
      <c r="LWB16" s="87"/>
      <c r="LWC16" s="87"/>
      <c r="LWD16" s="87"/>
      <c r="LWE16" s="87"/>
      <c r="LWF16" s="87"/>
      <c r="LWG16" s="87"/>
      <c r="LWH16" s="87"/>
      <c r="LWI16" s="87"/>
      <c r="LWJ16" s="87"/>
      <c r="LWK16" s="87"/>
      <c r="LWL16" s="87"/>
      <c r="LWM16" s="87"/>
      <c r="LWN16" s="87"/>
      <c r="LWO16" s="87"/>
      <c r="LWP16" s="87"/>
      <c r="LWQ16" s="87"/>
      <c r="LWR16" s="87"/>
      <c r="LWS16" s="87"/>
      <c r="LWT16" s="87"/>
      <c r="LWU16" s="87"/>
      <c r="LWV16" s="87"/>
      <c r="LWW16" s="87"/>
      <c r="LWX16" s="87"/>
      <c r="LWY16" s="87"/>
      <c r="LWZ16" s="87"/>
      <c r="LXA16" s="87"/>
      <c r="LXB16" s="87"/>
      <c r="LXC16" s="87"/>
      <c r="LXD16" s="87"/>
      <c r="LXE16" s="87"/>
      <c r="LXF16" s="87"/>
      <c r="LXG16" s="87"/>
      <c r="LXH16" s="87"/>
      <c r="LXI16" s="87"/>
      <c r="LXJ16" s="87"/>
      <c r="LXK16" s="87"/>
      <c r="LXL16" s="87"/>
      <c r="LXM16" s="87"/>
      <c r="LXN16" s="87"/>
      <c r="LXO16" s="87"/>
      <c r="LXP16" s="87"/>
      <c r="LXQ16" s="87"/>
      <c r="LXR16" s="87"/>
      <c r="LXS16" s="87"/>
      <c r="LXT16" s="87"/>
      <c r="LXU16" s="87"/>
      <c r="LXV16" s="87"/>
      <c r="LXW16" s="87"/>
      <c r="LXX16" s="87"/>
      <c r="LXY16" s="87"/>
      <c r="LXZ16" s="87"/>
      <c r="LYA16" s="87"/>
      <c r="LYB16" s="87"/>
      <c r="LYC16" s="87"/>
      <c r="LYD16" s="87"/>
      <c r="LYE16" s="87"/>
      <c r="LYF16" s="87"/>
      <c r="LYG16" s="87"/>
      <c r="LYH16" s="87"/>
      <c r="LYI16" s="87"/>
      <c r="LYJ16" s="87"/>
      <c r="LYK16" s="87"/>
      <c r="LYL16" s="87"/>
      <c r="LYM16" s="87"/>
      <c r="LYN16" s="87"/>
      <c r="LYO16" s="87"/>
      <c r="LYP16" s="87"/>
      <c r="LYQ16" s="87"/>
      <c r="LYR16" s="87"/>
      <c r="LYS16" s="87"/>
      <c r="LYT16" s="87"/>
      <c r="LYU16" s="87"/>
      <c r="LYV16" s="87"/>
      <c r="LYW16" s="87"/>
      <c r="LYX16" s="87"/>
      <c r="LYY16" s="87"/>
      <c r="LYZ16" s="87"/>
      <c r="LZA16" s="87"/>
      <c r="LZB16" s="87"/>
      <c r="LZC16" s="87"/>
      <c r="LZD16" s="87"/>
      <c r="LZE16" s="87"/>
      <c r="LZF16" s="87"/>
      <c r="LZG16" s="87"/>
      <c r="LZH16" s="87"/>
      <c r="LZI16" s="87"/>
      <c r="LZJ16" s="87"/>
      <c r="LZK16" s="87"/>
      <c r="LZL16" s="87"/>
      <c r="LZM16" s="87"/>
      <c r="LZN16" s="87"/>
      <c r="LZO16" s="87"/>
      <c r="LZP16" s="87"/>
      <c r="LZQ16" s="87"/>
      <c r="LZR16" s="87"/>
      <c r="LZS16" s="87"/>
      <c r="LZT16" s="87"/>
      <c r="LZU16" s="87"/>
      <c r="LZV16" s="87"/>
      <c r="LZW16" s="87"/>
      <c r="LZX16" s="87"/>
      <c r="LZY16" s="87"/>
      <c r="LZZ16" s="87"/>
      <c r="MAA16" s="87"/>
      <c r="MAB16" s="87"/>
      <c r="MAC16" s="87"/>
      <c r="MAD16" s="87"/>
      <c r="MAE16" s="87"/>
      <c r="MAF16" s="87"/>
      <c r="MAG16" s="87"/>
      <c r="MAH16" s="87"/>
      <c r="MAI16" s="87"/>
      <c r="MAJ16" s="87"/>
      <c r="MAK16" s="87"/>
      <c r="MAL16" s="87"/>
      <c r="MAM16" s="87"/>
      <c r="MAN16" s="87"/>
      <c r="MAO16" s="87"/>
      <c r="MAP16" s="87"/>
      <c r="MAQ16" s="87"/>
      <c r="MAR16" s="87"/>
      <c r="MAS16" s="87"/>
      <c r="MAT16" s="87"/>
      <c r="MAU16" s="87"/>
      <c r="MAV16" s="87"/>
      <c r="MAW16" s="87"/>
      <c r="MAX16" s="87"/>
      <c r="MAY16" s="87"/>
      <c r="MAZ16" s="87"/>
      <c r="MBA16" s="87"/>
      <c r="MBB16" s="87"/>
      <c r="MBC16" s="87"/>
      <c r="MBD16" s="87"/>
      <c r="MBE16" s="87"/>
      <c r="MBF16" s="87"/>
      <c r="MBG16" s="87"/>
      <c r="MBH16" s="87"/>
      <c r="MBI16" s="87"/>
      <c r="MBJ16" s="87"/>
      <c r="MBK16" s="87"/>
      <c r="MBL16" s="87"/>
      <c r="MBM16" s="87"/>
      <c r="MBN16" s="87"/>
      <c r="MBO16" s="87"/>
      <c r="MBP16" s="87"/>
      <c r="MBQ16" s="87"/>
      <c r="MBR16" s="87"/>
      <c r="MBS16" s="87"/>
      <c r="MBT16" s="87"/>
      <c r="MBU16" s="87"/>
      <c r="MBV16" s="87"/>
      <c r="MBW16" s="87"/>
      <c r="MBX16" s="87"/>
      <c r="MBY16" s="87"/>
      <c r="MBZ16" s="87"/>
      <c r="MCA16" s="87"/>
      <c r="MCB16" s="87"/>
      <c r="MCC16" s="87"/>
      <c r="MCD16" s="87"/>
      <c r="MCE16" s="87"/>
      <c r="MCF16" s="87"/>
      <c r="MCG16" s="87"/>
      <c r="MCH16" s="87"/>
      <c r="MCI16" s="87"/>
      <c r="MCJ16" s="87"/>
      <c r="MCK16" s="87"/>
      <c r="MCL16" s="87"/>
      <c r="MCM16" s="87"/>
      <c r="MCN16" s="87"/>
      <c r="MCO16" s="87"/>
      <c r="MCP16" s="87"/>
      <c r="MCQ16" s="87"/>
      <c r="MCR16" s="87"/>
      <c r="MCS16" s="87"/>
      <c r="MCT16" s="87"/>
      <c r="MCU16" s="87"/>
      <c r="MCV16" s="87"/>
      <c r="MCW16" s="87"/>
      <c r="MCX16" s="87"/>
      <c r="MCY16" s="87"/>
      <c r="MCZ16" s="87"/>
      <c r="MDA16" s="87"/>
      <c r="MDB16" s="87"/>
      <c r="MDC16" s="87"/>
      <c r="MDD16" s="87"/>
      <c r="MDE16" s="87"/>
      <c r="MDF16" s="87"/>
      <c r="MDG16" s="87"/>
      <c r="MDH16" s="87"/>
      <c r="MDI16" s="87"/>
      <c r="MDJ16" s="87"/>
      <c r="MDK16" s="87"/>
      <c r="MDL16" s="87"/>
      <c r="MDM16" s="87"/>
      <c r="MDN16" s="87"/>
      <c r="MDO16" s="87"/>
      <c r="MDP16" s="87"/>
      <c r="MDQ16" s="87"/>
      <c r="MDR16" s="87"/>
      <c r="MDS16" s="87"/>
      <c r="MDT16" s="87"/>
      <c r="MDU16" s="87"/>
      <c r="MDV16" s="87"/>
      <c r="MDW16" s="87"/>
      <c r="MDX16" s="87"/>
      <c r="MDY16" s="87"/>
      <c r="MDZ16" s="87"/>
      <c r="MEA16" s="87"/>
      <c r="MEB16" s="87"/>
      <c r="MEC16" s="87"/>
      <c r="MED16" s="87"/>
      <c r="MEE16" s="87"/>
      <c r="MEF16" s="87"/>
      <c r="MEG16" s="87"/>
      <c r="MEH16" s="87"/>
      <c r="MEI16" s="87"/>
      <c r="MEJ16" s="87"/>
      <c r="MEK16" s="87"/>
      <c r="MEL16" s="87"/>
      <c r="MEM16" s="87"/>
      <c r="MEN16" s="87"/>
      <c r="MEO16" s="87"/>
      <c r="MEP16" s="87"/>
      <c r="MEQ16" s="87"/>
      <c r="MER16" s="87"/>
      <c r="MES16" s="87"/>
      <c r="MET16" s="87"/>
      <c r="MEU16" s="87"/>
      <c r="MEV16" s="87"/>
      <c r="MEW16" s="87"/>
      <c r="MEX16" s="87"/>
      <c r="MEY16" s="87"/>
      <c r="MEZ16" s="87"/>
      <c r="MFA16" s="87"/>
      <c r="MFB16" s="87"/>
      <c r="MFC16" s="87"/>
      <c r="MFD16" s="87"/>
      <c r="MFE16" s="87"/>
      <c r="MFF16" s="87"/>
      <c r="MFG16" s="87"/>
      <c r="MFH16" s="87"/>
      <c r="MFI16" s="87"/>
      <c r="MFJ16" s="87"/>
      <c r="MFK16" s="87"/>
      <c r="MFL16" s="87"/>
      <c r="MFM16" s="87"/>
      <c r="MFN16" s="87"/>
      <c r="MFO16" s="87"/>
      <c r="MFP16" s="87"/>
      <c r="MFQ16" s="87"/>
      <c r="MFR16" s="87"/>
      <c r="MFS16" s="87"/>
      <c r="MFT16" s="87"/>
      <c r="MFU16" s="87"/>
      <c r="MFV16" s="87"/>
      <c r="MFW16" s="87"/>
      <c r="MFX16" s="87"/>
      <c r="MFY16" s="87"/>
      <c r="MFZ16" s="87"/>
      <c r="MGA16" s="87"/>
      <c r="MGB16" s="87"/>
      <c r="MGC16" s="87"/>
      <c r="MGD16" s="87"/>
      <c r="MGE16" s="87"/>
      <c r="MGF16" s="87"/>
      <c r="MGG16" s="87"/>
      <c r="MGH16" s="87"/>
      <c r="MGI16" s="87"/>
      <c r="MGJ16" s="87"/>
      <c r="MGK16" s="87"/>
      <c r="MGL16" s="87"/>
      <c r="MGM16" s="87"/>
      <c r="MGN16" s="87"/>
      <c r="MGO16" s="87"/>
      <c r="MGP16" s="87"/>
      <c r="MGQ16" s="87"/>
      <c r="MGR16" s="87"/>
      <c r="MGS16" s="87"/>
      <c r="MGT16" s="87"/>
      <c r="MGU16" s="87"/>
      <c r="MGV16" s="87"/>
      <c r="MGW16" s="87"/>
      <c r="MGX16" s="87"/>
      <c r="MGY16" s="87"/>
      <c r="MGZ16" s="87"/>
      <c r="MHA16" s="87"/>
      <c r="MHB16" s="87"/>
      <c r="MHC16" s="87"/>
      <c r="MHD16" s="87"/>
      <c r="MHE16" s="87"/>
      <c r="MHF16" s="87"/>
      <c r="MHG16" s="87"/>
      <c r="MHH16" s="87"/>
      <c r="MHI16" s="87"/>
      <c r="MHJ16" s="87"/>
      <c r="MHK16" s="87"/>
      <c r="MHL16" s="87"/>
      <c r="MHM16" s="87"/>
      <c r="MHN16" s="87"/>
      <c r="MHO16" s="87"/>
      <c r="MHP16" s="87"/>
      <c r="MHQ16" s="87"/>
      <c r="MHR16" s="87"/>
      <c r="MHS16" s="87"/>
      <c r="MHT16" s="87"/>
      <c r="MHU16" s="87"/>
      <c r="MHV16" s="87"/>
      <c r="MHW16" s="87"/>
      <c r="MHX16" s="87"/>
      <c r="MHY16" s="87"/>
      <c r="MHZ16" s="87"/>
      <c r="MIA16" s="87"/>
      <c r="MIB16" s="87"/>
      <c r="MIC16" s="87"/>
      <c r="MID16" s="87"/>
      <c r="MIE16" s="87"/>
      <c r="MIF16" s="87"/>
      <c r="MIG16" s="87"/>
      <c r="MIH16" s="87"/>
      <c r="MII16" s="87"/>
      <c r="MIJ16" s="87"/>
      <c r="MIK16" s="87"/>
      <c r="MIL16" s="87"/>
      <c r="MIM16" s="87"/>
      <c r="MIN16" s="87"/>
      <c r="MIO16" s="87"/>
      <c r="MIP16" s="87"/>
      <c r="MIQ16" s="87"/>
      <c r="MIR16" s="87"/>
      <c r="MIS16" s="87"/>
      <c r="MIT16" s="87"/>
      <c r="MIU16" s="87"/>
      <c r="MIV16" s="87"/>
      <c r="MIW16" s="87"/>
      <c r="MIX16" s="87"/>
      <c r="MIY16" s="87"/>
      <c r="MIZ16" s="87"/>
      <c r="MJA16" s="87"/>
      <c r="MJB16" s="87"/>
      <c r="MJC16" s="87"/>
      <c r="MJD16" s="87"/>
      <c r="MJE16" s="87"/>
      <c r="MJF16" s="87"/>
      <c r="MJG16" s="87"/>
      <c r="MJH16" s="87"/>
      <c r="MJI16" s="87"/>
      <c r="MJJ16" s="87"/>
      <c r="MJK16" s="87"/>
      <c r="MJL16" s="87"/>
      <c r="MJM16" s="87"/>
      <c r="MJN16" s="87"/>
      <c r="MJO16" s="87"/>
      <c r="MJP16" s="87"/>
      <c r="MJQ16" s="87"/>
      <c r="MJR16" s="87"/>
      <c r="MJS16" s="87"/>
      <c r="MJT16" s="87"/>
      <c r="MJU16" s="87"/>
      <c r="MJV16" s="87"/>
      <c r="MJW16" s="87"/>
      <c r="MJX16" s="87"/>
      <c r="MJY16" s="87"/>
      <c r="MJZ16" s="87"/>
      <c r="MKA16" s="87"/>
      <c r="MKB16" s="87"/>
      <c r="MKC16" s="87"/>
      <c r="MKD16" s="87"/>
      <c r="MKE16" s="87"/>
      <c r="MKF16" s="87"/>
      <c r="MKG16" s="87"/>
      <c r="MKH16" s="87"/>
      <c r="MKI16" s="87"/>
      <c r="MKJ16" s="87"/>
      <c r="MKK16" s="87"/>
      <c r="MKL16" s="87"/>
      <c r="MKM16" s="87"/>
      <c r="MKN16" s="87"/>
      <c r="MKO16" s="87"/>
      <c r="MKP16" s="87"/>
      <c r="MKQ16" s="87"/>
      <c r="MKR16" s="87"/>
      <c r="MKS16" s="87"/>
      <c r="MKT16" s="87"/>
      <c r="MKU16" s="87"/>
      <c r="MKV16" s="87"/>
      <c r="MKW16" s="87"/>
      <c r="MKX16" s="87"/>
      <c r="MKY16" s="87"/>
      <c r="MKZ16" s="87"/>
      <c r="MLA16" s="87"/>
      <c r="MLB16" s="87"/>
      <c r="MLC16" s="87"/>
      <c r="MLD16" s="87"/>
      <c r="MLE16" s="87"/>
      <c r="MLF16" s="87"/>
      <c r="MLG16" s="87"/>
      <c r="MLH16" s="87"/>
      <c r="MLI16" s="87"/>
      <c r="MLJ16" s="87"/>
      <c r="MLK16" s="87"/>
      <c r="MLL16" s="87"/>
      <c r="MLM16" s="87"/>
      <c r="MLN16" s="87"/>
      <c r="MLO16" s="87"/>
      <c r="MLP16" s="87"/>
      <c r="MLQ16" s="87"/>
      <c r="MLR16" s="87"/>
      <c r="MLS16" s="87"/>
      <c r="MLT16" s="87"/>
      <c r="MLU16" s="87"/>
      <c r="MLV16" s="87"/>
      <c r="MLW16" s="87"/>
      <c r="MLX16" s="87"/>
      <c r="MLY16" s="87"/>
      <c r="MLZ16" s="87"/>
      <c r="MMA16" s="87"/>
      <c r="MMB16" s="87"/>
      <c r="MMC16" s="87"/>
      <c r="MMD16" s="87"/>
      <c r="MME16" s="87"/>
      <c r="MMF16" s="87"/>
      <c r="MMG16" s="87"/>
      <c r="MMH16" s="87"/>
      <c r="MMI16" s="87"/>
      <c r="MMJ16" s="87"/>
      <c r="MMK16" s="87"/>
      <c r="MML16" s="87"/>
      <c r="MMM16" s="87"/>
      <c r="MMN16" s="87"/>
      <c r="MMO16" s="87"/>
      <c r="MMP16" s="87"/>
      <c r="MMQ16" s="87"/>
      <c r="MMR16" s="87"/>
      <c r="MMS16" s="87"/>
      <c r="MMT16" s="87"/>
      <c r="MMU16" s="87"/>
      <c r="MMV16" s="87"/>
      <c r="MMW16" s="87"/>
      <c r="MMX16" s="87"/>
      <c r="MMY16" s="87"/>
      <c r="MMZ16" s="87"/>
      <c r="MNA16" s="87"/>
      <c r="MNB16" s="87"/>
      <c r="MNC16" s="87"/>
      <c r="MND16" s="87"/>
      <c r="MNE16" s="87"/>
      <c r="MNF16" s="87"/>
      <c r="MNG16" s="87"/>
      <c r="MNH16" s="87"/>
      <c r="MNI16" s="87"/>
      <c r="MNJ16" s="87"/>
      <c r="MNK16" s="87"/>
      <c r="MNL16" s="87"/>
      <c r="MNM16" s="87"/>
      <c r="MNN16" s="87"/>
      <c r="MNO16" s="87"/>
      <c r="MNP16" s="87"/>
      <c r="MNQ16" s="87"/>
      <c r="MNR16" s="87"/>
      <c r="MNS16" s="87"/>
      <c r="MNT16" s="87"/>
      <c r="MNU16" s="87"/>
      <c r="MNV16" s="87"/>
      <c r="MNW16" s="87"/>
      <c r="MNX16" s="87"/>
      <c r="MNY16" s="87"/>
      <c r="MNZ16" s="87"/>
      <c r="MOA16" s="87"/>
      <c r="MOB16" s="87"/>
      <c r="MOC16" s="87"/>
      <c r="MOD16" s="87"/>
      <c r="MOE16" s="87"/>
      <c r="MOF16" s="87"/>
      <c r="MOG16" s="87"/>
      <c r="MOH16" s="87"/>
      <c r="MOI16" s="87"/>
      <c r="MOJ16" s="87"/>
      <c r="MOK16" s="87"/>
      <c r="MOL16" s="87"/>
      <c r="MOM16" s="87"/>
      <c r="MON16" s="87"/>
      <c r="MOO16" s="87"/>
      <c r="MOP16" s="87"/>
      <c r="MOQ16" s="87"/>
      <c r="MOR16" s="87"/>
      <c r="MOS16" s="87"/>
      <c r="MOT16" s="87"/>
      <c r="MOU16" s="87"/>
      <c r="MOV16" s="87"/>
      <c r="MOW16" s="87"/>
      <c r="MOX16" s="87"/>
      <c r="MOY16" s="87"/>
      <c r="MOZ16" s="87"/>
      <c r="MPA16" s="87"/>
      <c r="MPB16" s="87"/>
      <c r="MPC16" s="87"/>
      <c r="MPD16" s="87"/>
      <c r="MPE16" s="87"/>
      <c r="MPF16" s="87"/>
      <c r="MPG16" s="87"/>
      <c r="MPH16" s="87"/>
      <c r="MPI16" s="87"/>
      <c r="MPJ16" s="87"/>
      <c r="MPK16" s="87"/>
      <c r="MPL16" s="87"/>
      <c r="MPM16" s="87"/>
      <c r="MPN16" s="87"/>
      <c r="MPO16" s="87"/>
      <c r="MPP16" s="87"/>
      <c r="MPQ16" s="87"/>
      <c r="MPR16" s="87"/>
      <c r="MPS16" s="87"/>
      <c r="MPT16" s="87"/>
      <c r="MPU16" s="87"/>
      <c r="MPV16" s="87"/>
      <c r="MPW16" s="87"/>
      <c r="MPX16" s="87"/>
      <c r="MPY16" s="87"/>
      <c r="MPZ16" s="87"/>
      <c r="MQA16" s="87"/>
      <c r="MQB16" s="87"/>
      <c r="MQC16" s="87"/>
      <c r="MQD16" s="87"/>
      <c r="MQE16" s="87"/>
      <c r="MQF16" s="87"/>
      <c r="MQG16" s="87"/>
      <c r="MQH16" s="87"/>
      <c r="MQI16" s="87"/>
      <c r="MQJ16" s="87"/>
      <c r="MQK16" s="87"/>
      <c r="MQL16" s="87"/>
      <c r="MQM16" s="87"/>
      <c r="MQN16" s="87"/>
      <c r="MQO16" s="87"/>
      <c r="MQP16" s="87"/>
      <c r="MQQ16" s="87"/>
      <c r="MQR16" s="87"/>
      <c r="MQS16" s="87"/>
      <c r="MQT16" s="87"/>
      <c r="MQU16" s="87"/>
      <c r="MQV16" s="87"/>
      <c r="MQW16" s="87"/>
      <c r="MQX16" s="87"/>
      <c r="MQY16" s="87"/>
      <c r="MQZ16" s="87"/>
      <c r="MRA16" s="87"/>
      <c r="MRB16" s="87"/>
      <c r="MRC16" s="87"/>
      <c r="MRD16" s="87"/>
      <c r="MRE16" s="87"/>
      <c r="MRF16" s="87"/>
      <c r="MRG16" s="87"/>
      <c r="MRH16" s="87"/>
      <c r="MRI16" s="87"/>
      <c r="MRJ16" s="87"/>
      <c r="MRK16" s="87"/>
      <c r="MRL16" s="87"/>
      <c r="MRM16" s="87"/>
      <c r="MRN16" s="87"/>
      <c r="MRO16" s="87"/>
      <c r="MRP16" s="87"/>
      <c r="MRQ16" s="87"/>
      <c r="MRR16" s="87"/>
      <c r="MRS16" s="87"/>
      <c r="MRT16" s="87"/>
      <c r="MRU16" s="87"/>
      <c r="MRV16" s="87"/>
      <c r="MRW16" s="87"/>
      <c r="MRX16" s="87"/>
      <c r="MRY16" s="87"/>
      <c r="MRZ16" s="87"/>
      <c r="MSA16" s="87"/>
      <c r="MSB16" s="87"/>
      <c r="MSC16" s="87"/>
      <c r="MSD16" s="87"/>
      <c r="MSE16" s="87"/>
      <c r="MSF16" s="87"/>
      <c r="MSG16" s="87"/>
      <c r="MSH16" s="87"/>
      <c r="MSI16" s="87"/>
      <c r="MSJ16" s="87"/>
      <c r="MSK16" s="87"/>
      <c r="MSL16" s="87"/>
      <c r="MSM16" s="87"/>
      <c r="MSN16" s="87"/>
      <c r="MSO16" s="87"/>
      <c r="MSP16" s="87"/>
      <c r="MSQ16" s="87"/>
      <c r="MSR16" s="87"/>
      <c r="MSS16" s="87"/>
      <c r="MST16" s="87"/>
      <c r="MSU16" s="87"/>
      <c r="MSV16" s="87"/>
      <c r="MSW16" s="87"/>
      <c r="MSX16" s="87"/>
      <c r="MSY16" s="87"/>
      <c r="MSZ16" s="87"/>
      <c r="MTA16" s="87"/>
      <c r="MTB16" s="87"/>
      <c r="MTC16" s="87"/>
      <c r="MTD16" s="87"/>
      <c r="MTE16" s="87"/>
      <c r="MTF16" s="87"/>
      <c r="MTG16" s="87"/>
      <c r="MTH16" s="87"/>
      <c r="MTI16" s="87"/>
      <c r="MTJ16" s="87"/>
      <c r="MTK16" s="87"/>
      <c r="MTL16" s="87"/>
      <c r="MTM16" s="87"/>
      <c r="MTN16" s="87"/>
      <c r="MTO16" s="87"/>
      <c r="MTP16" s="87"/>
      <c r="MTQ16" s="87"/>
      <c r="MTR16" s="87"/>
      <c r="MTS16" s="87"/>
      <c r="MTT16" s="87"/>
      <c r="MTU16" s="87"/>
      <c r="MTV16" s="87"/>
      <c r="MTW16" s="87"/>
      <c r="MTX16" s="87"/>
      <c r="MTY16" s="87"/>
      <c r="MTZ16" s="87"/>
      <c r="MUA16" s="87"/>
      <c r="MUB16" s="87"/>
      <c r="MUC16" s="87"/>
      <c r="MUD16" s="87"/>
      <c r="MUE16" s="87"/>
      <c r="MUF16" s="87"/>
      <c r="MUG16" s="87"/>
      <c r="MUH16" s="87"/>
      <c r="MUI16" s="87"/>
      <c r="MUJ16" s="87"/>
      <c r="MUK16" s="87"/>
      <c r="MUL16" s="87"/>
      <c r="MUM16" s="87"/>
      <c r="MUN16" s="87"/>
      <c r="MUO16" s="87"/>
      <c r="MUP16" s="87"/>
      <c r="MUQ16" s="87"/>
      <c r="MUR16" s="87"/>
      <c r="MUS16" s="87"/>
      <c r="MUT16" s="87"/>
      <c r="MUU16" s="87"/>
      <c r="MUV16" s="87"/>
      <c r="MUW16" s="87"/>
      <c r="MUX16" s="87"/>
      <c r="MUY16" s="87"/>
      <c r="MUZ16" s="87"/>
      <c r="MVA16" s="87"/>
      <c r="MVB16" s="87"/>
      <c r="MVC16" s="87"/>
      <c r="MVD16" s="87"/>
      <c r="MVE16" s="87"/>
      <c r="MVF16" s="87"/>
      <c r="MVG16" s="87"/>
      <c r="MVH16" s="87"/>
      <c r="MVI16" s="87"/>
      <c r="MVJ16" s="87"/>
      <c r="MVK16" s="87"/>
      <c r="MVL16" s="87"/>
      <c r="MVM16" s="87"/>
      <c r="MVN16" s="87"/>
      <c r="MVO16" s="87"/>
      <c r="MVP16" s="87"/>
      <c r="MVQ16" s="87"/>
      <c r="MVR16" s="87"/>
      <c r="MVS16" s="87"/>
      <c r="MVT16" s="87"/>
      <c r="MVU16" s="87"/>
      <c r="MVV16" s="87"/>
      <c r="MVW16" s="87"/>
      <c r="MVX16" s="87"/>
      <c r="MVY16" s="87"/>
      <c r="MVZ16" s="87"/>
      <c r="MWA16" s="87"/>
      <c r="MWB16" s="87"/>
      <c r="MWC16" s="87"/>
      <c r="MWD16" s="87"/>
      <c r="MWE16" s="87"/>
      <c r="MWF16" s="87"/>
      <c r="MWG16" s="87"/>
      <c r="MWH16" s="87"/>
      <c r="MWI16" s="87"/>
      <c r="MWJ16" s="87"/>
      <c r="MWK16" s="87"/>
      <c r="MWL16" s="87"/>
      <c r="MWM16" s="87"/>
      <c r="MWN16" s="87"/>
      <c r="MWO16" s="87"/>
      <c r="MWP16" s="87"/>
      <c r="MWQ16" s="87"/>
      <c r="MWR16" s="87"/>
      <c r="MWS16" s="87"/>
      <c r="MWT16" s="87"/>
      <c r="MWU16" s="87"/>
      <c r="MWV16" s="87"/>
      <c r="MWW16" s="87"/>
      <c r="MWX16" s="87"/>
      <c r="MWY16" s="87"/>
      <c r="MWZ16" s="87"/>
      <c r="MXA16" s="87"/>
      <c r="MXB16" s="87"/>
      <c r="MXC16" s="87"/>
      <c r="MXD16" s="87"/>
      <c r="MXE16" s="87"/>
      <c r="MXF16" s="87"/>
      <c r="MXG16" s="87"/>
      <c r="MXH16" s="87"/>
      <c r="MXI16" s="87"/>
      <c r="MXJ16" s="87"/>
      <c r="MXK16" s="87"/>
      <c r="MXL16" s="87"/>
      <c r="MXM16" s="87"/>
      <c r="MXN16" s="87"/>
      <c r="MXO16" s="87"/>
      <c r="MXP16" s="87"/>
      <c r="MXQ16" s="87"/>
      <c r="MXR16" s="87"/>
      <c r="MXS16" s="87"/>
      <c r="MXT16" s="87"/>
      <c r="MXU16" s="87"/>
      <c r="MXV16" s="87"/>
      <c r="MXW16" s="87"/>
      <c r="MXX16" s="87"/>
      <c r="MXY16" s="87"/>
      <c r="MXZ16" s="87"/>
      <c r="MYA16" s="87"/>
      <c r="MYB16" s="87"/>
      <c r="MYC16" s="87"/>
      <c r="MYD16" s="87"/>
      <c r="MYE16" s="87"/>
      <c r="MYF16" s="87"/>
      <c r="MYG16" s="87"/>
      <c r="MYH16" s="87"/>
      <c r="MYI16" s="87"/>
      <c r="MYJ16" s="87"/>
      <c r="MYK16" s="87"/>
      <c r="MYL16" s="87"/>
      <c r="MYM16" s="87"/>
      <c r="MYN16" s="87"/>
      <c r="MYO16" s="87"/>
      <c r="MYP16" s="87"/>
      <c r="MYQ16" s="87"/>
      <c r="MYR16" s="87"/>
      <c r="MYS16" s="87"/>
      <c r="MYT16" s="87"/>
      <c r="MYU16" s="87"/>
      <c r="MYV16" s="87"/>
      <c r="MYW16" s="87"/>
      <c r="MYX16" s="87"/>
      <c r="MYY16" s="87"/>
      <c r="MYZ16" s="87"/>
      <c r="MZA16" s="87"/>
      <c r="MZB16" s="87"/>
      <c r="MZC16" s="87"/>
      <c r="MZD16" s="87"/>
      <c r="MZE16" s="87"/>
      <c r="MZF16" s="87"/>
      <c r="MZG16" s="87"/>
      <c r="MZH16" s="87"/>
      <c r="MZI16" s="87"/>
      <c r="MZJ16" s="87"/>
      <c r="MZK16" s="87"/>
      <c r="MZL16" s="87"/>
      <c r="MZM16" s="87"/>
      <c r="MZN16" s="87"/>
      <c r="MZO16" s="87"/>
      <c r="MZP16" s="87"/>
      <c r="MZQ16" s="87"/>
      <c r="MZR16" s="87"/>
      <c r="MZS16" s="87"/>
      <c r="MZT16" s="87"/>
      <c r="MZU16" s="87"/>
      <c r="MZV16" s="87"/>
      <c r="MZW16" s="87"/>
      <c r="MZX16" s="87"/>
      <c r="MZY16" s="87"/>
      <c r="MZZ16" s="87"/>
      <c r="NAA16" s="87"/>
      <c r="NAB16" s="87"/>
      <c r="NAC16" s="87"/>
      <c r="NAD16" s="87"/>
      <c r="NAE16" s="87"/>
      <c r="NAF16" s="87"/>
      <c r="NAG16" s="87"/>
      <c r="NAH16" s="87"/>
      <c r="NAI16" s="87"/>
      <c r="NAJ16" s="87"/>
      <c r="NAK16" s="87"/>
      <c r="NAL16" s="87"/>
      <c r="NAM16" s="87"/>
      <c r="NAN16" s="87"/>
      <c r="NAO16" s="87"/>
      <c r="NAP16" s="87"/>
      <c r="NAQ16" s="87"/>
      <c r="NAR16" s="87"/>
      <c r="NAS16" s="87"/>
      <c r="NAT16" s="87"/>
      <c r="NAU16" s="87"/>
      <c r="NAV16" s="87"/>
      <c r="NAW16" s="87"/>
      <c r="NAX16" s="87"/>
      <c r="NAY16" s="87"/>
      <c r="NAZ16" s="87"/>
      <c r="NBA16" s="87"/>
      <c r="NBB16" s="87"/>
      <c r="NBC16" s="87"/>
      <c r="NBD16" s="87"/>
      <c r="NBE16" s="87"/>
      <c r="NBF16" s="87"/>
      <c r="NBG16" s="87"/>
      <c r="NBH16" s="87"/>
      <c r="NBI16" s="87"/>
      <c r="NBJ16" s="87"/>
      <c r="NBK16" s="87"/>
      <c r="NBL16" s="87"/>
      <c r="NBM16" s="87"/>
      <c r="NBN16" s="87"/>
      <c r="NBO16" s="87"/>
      <c r="NBP16" s="87"/>
      <c r="NBQ16" s="87"/>
      <c r="NBR16" s="87"/>
      <c r="NBS16" s="87"/>
      <c r="NBT16" s="87"/>
      <c r="NBU16" s="87"/>
      <c r="NBV16" s="87"/>
      <c r="NBW16" s="87"/>
      <c r="NBX16" s="87"/>
      <c r="NBY16" s="87"/>
      <c r="NBZ16" s="87"/>
      <c r="NCA16" s="87"/>
      <c r="NCB16" s="87"/>
      <c r="NCC16" s="87"/>
      <c r="NCD16" s="87"/>
      <c r="NCE16" s="87"/>
      <c r="NCF16" s="87"/>
      <c r="NCG16" s="87"/>
      <c r="NCH16" s="87"/>
      <c r="NCI16" s="87"/>
      <c r="NCJ16" s="87"/>
      <c r="NCK16" s="87"/>
      <c r="NCL16" s="87"/>
      <c r="NCM16" s="87"/>
      <c r="NCN16" s="87"/>
      <c r="NCO16" s="87"/>
      <c r="NCP16" s="87"/>
      <c r="NCQ16" s="87"/>
      <c r="NCR16" s="87"/>
      <c r="NCS16" s="87"/>
      <c r="NCT16" s="87"/>
      <c r="NCU16" s="87"/>
      <c r="NCV16" s="87"/>
      <c r="NCW16" s="87"/>
      <c r="NCX16" s="87"/>
      <c r="NCY16" s="87"/>
      <c r="NCZ16" s="87"/>
      <c r="NDA16" s="87"/>
      <c r="NDB16" s="87"/>
      <c r="NDC16" s="87"/>
      <c r="NDD16" s="87"/>
      <c r="NDE16" s="87"/>
      <c r="NDF16" s="87"/>
      <c r="NDG16" s="87"/>
      <c r="NDH16" s="87"/>
      <c r="NDI16" s="87"/>
      <c r="NDJ16" s="87"/>
      <c r="NDK16" s="87"/>
      <c r="NDL16" s="87"/>
      <c r="NDM16" s="87"/>
      <c r="NDN16" s="87"/>
      <c r="NDO16" s="87"/>
      <c r="NDP16" s="87"/>
      <c r="NDQ16" s="87"/>
      <c r="NDR16" s="87"/>
      <c r="NDS16" s="87"/>
      <c r="NDT16" s="87"/>
      <c r="NDU16" s="87"/>
      <c r="NDV16" s="87"/>
      <c r="NDW16" s="87"/>
      <c r="NDX16" s="87"/>
      <c r="NDY16" s="87"/>
      <c r="NDZ16" s="87"/>
      <c r="NEA16" s="87"/>
      <c r="NEB16" s="87"/>
      <c r="NEC16" s="87"/>
      <c r="NED16" s="87"/>
      <c r="NEE16" s="87"/>
      <c r="NEF16" s="87"/>
      <c r="NEG16" s="87"/>
      <c r="NEH16" s="87"/>
      <c r="NEI16" s="87"/>
      <c r="NEJ16" s="87"/>
      <c r="NEK16" s="87"/>
      <c r="NEL16" s="87"/>
      <c r="NEM16" s="87"/>
      <c r="NEN16" s="87"/>
      <c r="NEO16" s="87"/>
      <c r="NEP16" s="87"/>
      <c r="NEQ16" s="87"/>
      <c r="NER16" s="87"/>
      <c r="NES16" s="87"/>
      <c r="NET16" s="87"/>
      <c r="NEU16" s="87"/>
      <c r="NEV16" s="87"/>
      <c r="NEW16" s="87"/>
      <c r="NEX16" s="87"/>
      <c r="NEY16" s="87"/>
      <c r="NEZ16" s="87"/>
      <c r="NFA16" s="87"/>
      <c r="NFB16" s="87"/>
      <c r="NFC16" s="87"/>
      <c r="NFD16" s="87"/>
      <c r="NFE16" s="87"/>
      <c r="NFF16" s="87"/>
      <c r="NFG16" s="87"/>
      <c r="NFH16" s="87"/>
      <c r="NFI16" s="87"/>
      <c r="NFJ16" s="87"/>
      <c r="NFK16" s="87"/>
      <c r="NFL16" s="87"/>
      <c r="NFM16" s="87"/>
      <c r="NFN16" s="87"/>
      <c r="NFO16" s="87"/>
      <c r="NFP16" s="87"/>
      <c r="NFQ16" s="87"/>
      <c r="NFR16" s="87"/>
      <c r="NFS16" s="87"/>
      <c r="NFT16" s="87"/>
      <c r="NFU16" s="87"/>
      <c r="NFV16" s="87"/>
      <c r="NFW16" s="87"/>
      <c r="NFX16" s="87"/>
      <c r="NFY16" s="87"/>
      <c r="NFZ16" s="87"/>
      <c r="NGA16" s="87"/>
      <c r="NGB16" s="87"/>
      <c r="NGC16" s="87"/>
      <c r="NGD16" s="87"/>
      <c r="NGE16" s="87"/>
      <c r="NGF16" s="87"/>
      <c r="NGG16" s="87"/>
      <c r="NGH16" s="87"/>
      <c r="NGI16" s="87"/>
      <c r="NGJ16" s="87"/>
      <c r="NGK16" s="87"/>
      <c r="NGL16" s="87"/>
      <c r="NGM16" s="87"/>
      <c r="NGN16" s="87"/>
      <c r="NGO16" s="87"/>
      <c r="NGP16" s="87"/>
      <c r="NGQ16" s="87"/>
      <c r="NGR16" s="87"/>
      <c r="NGS16" s="87"/>
      <c r="NGT16" s="87"/>
      <c r="NGU16" s="87"/>
      <c r="NGV16" s="87"/>
      <c r="NGW16" s="87"/>
      <c r="NGX16" s="87"/>
      <c r="NGY16" s="87"/>
      <c r="NGZ16" s="87"/>
      <c r="NHA16" s="87"/>
      <c r="NHB16" s="87"/>
      <c r="NHC16" s="87"/>
      <c r="NHD16" s="87"/>
      <c r="NHE16" s="87"/>
      <c r="NHF16" s="87"/>
      <c r="NHG16" s="87"/>
      <c r="NHH16" s="87"/>
      <c r="NHI16" s="87"/>
      <c r="NHJ16" s="87"/>
      <c r="NHK16" s="87"/>
      <c r="NHL16" s="87"/>
      <c r="NHM16" s="87"/>
      <c r="NHN16" s="87"/>
      <c r="NHO16" s="87"/>
      <c r="NHP16" s="87"/>
      <c r="NHQ16" s="87"/>
      <c r="NHR16" s="87"/>
      <c r="NHS16" s="87"/>
      <c r="NHT16" s="87"/>
      <c r="NHU16" s="87"/>
      <c r="NHV16" s="87"/>
      <c r="NHW16" s="87"/>
      <c r="NHX16" s="87"/>
      <c r="NHY16" s="87"/>
      <c r="NHZ16" s="87"/>
      <c r="NIA16" s="87"/>
      <c r="NIB16" s="87"/>
      <c r="NIC16" s="87"/>
      <c r="NID16" s="87"/>
      <c r="NIE16" s="87"/>
      <c r="NIF16" s="87"/>
      <c r="NIG16" s="87"/>
      <c r="NIH16" s="87"/>
      <c r="NII16" s="87"/>
      <c r="NIJ16" s="87"/>
      <c r="NIK16" s="87"/>
      <c r="NIL16" s="87"/>
      <c r="NIM16" s="87"/>
      <c r="NIN16" s="87"/>
      <c r="NIO16" s="87"/>
      <c r="NIP16" s="87"/>
      <c r="NIQ16" s="87"/>
      <c r="NIR16" s="87"/>
      <c r="NIS16" s="87"/>
      <c r="NIT16" s="87"/>
      <c r="NIU16" s="87"/>
      <c r="NIV16" s="87"/>
      <c r="NIW16" s="87"/>
      <c r="NIX16" s="87"/>
      <c r="NIY16" s="87"/>
      <c r="NIZ16" s="87"/>
      <c r="NJA16" s="87"/>
      <c r="NJB16" s="87"/>
      <c r="NJC16" s="87"/>
      <c r="NJD16" s="87"/>
      <c r="NJE16" s="87"/>
      <c r="NJF16" s="87"/>
      <c r="NJG16" s="87"/>
      <c r="NJH16" s="87"/>
      <c r="NJI16" s="87"/>
      <c r="NJJ16" s="87"/>
      <c r="NJK16" s="87"/>
      <c r="NJL16" s="87"/>
      <c r="NJM16" s="87"/>
      <c r="NJN16" s="87"/>
      <c r="NJO16" s="87"/>
      <c r="NJP16" s="87"/>
      <c r="NJQ16" s="87"/>
      <c r="NJR16" s="87"/>
      <c r="NJS16" s="87"/>
      <c r="NJT16" s="87"/>
      <c r="NJU16" s="87"/>
      <c r="NJV16" s="87"/>
      <c r="NJW16" s="87"/>
      <c r="NJX16" s="87"/>
      <c r="NJY16" s="87"/>
      <c r="NJZ16" s="87"/>
      <c r="NKA16" s="87"/>
      <c r="NKB16" s="87"/>
      <c r="NKC16" s="87"/>
      <c r="NKD16" s="87"/>
      <c r="NKE16" s="87"/>
      <c r="NKF16" s="87"/>
      <c r="NKG16" s="87"/>
      <c r="NKH16" s="87"/>
      <c r="NKI16" s="87"/>
      <c r="NKJ16" s="87"/>
      <c r="NKK16" s="87"/>
      <c r="NKL16" s="87"/>
      <c r="NKM16" s="87"/>
      <c r="NKN16" s="87"/>
      <c r="NKO16" s="87"/>
      <c r="NKP16" s="87"/>
      <c r="NKQ16" s="87"/>
      <c r="NKR16" s="87"/>
      <c r="NKS16" s="87"/>
      <c r="NKT16" s="87"/>
      <c r="NKU16" s="87"/>
      <c r="NKV16" s="87"/>
      <c r="NKW16" s="87"/>
      <c r="NKX16" s="87"/>
      <c r="NKY16" s="87"/>
      <c r="NKZ16" s="87"/>
      <c r="NLA16" s="87"/>
      <c r="NLB16" s="87"/>
      <c r="NLC16" s="87"/>
      <c r="NLD16" s="87"/>
      <c r="NLE16" s="87"/>
      <c r="NLF16" s="87"/>
      <c r="NLG16" s="87"/>
      <c r="NLH16" s="87"/>
      <c r="NLI16" s="87"/>
      <c r="NLJ16" s="87"/>
      <c r="NLK16" s="87"/>
      <c r="NLL16" s="87"/>
      <c r="NLM16" s="87"/>
      <c r="NLN16" s="87"/>
      <c r="NLO16" s="87"/>
      <c r="NLP16" s="87"/>
      <c r="NLQ16" s="87"/>
      <c r="NLR16" s="87"/>
      <c r="NLS16" s="87"/>
      <c r="NLT16" s="87"/>
      <c r="NLU16" s="87"/>
      <c r="NLV16" s="87"/>
      <c r="NLW16" s="87"/>
      <c r="NLX16" s="87"/>
      <c r="NLY16" s="87"/>
      <c r="NLZ16" s="87"/>
      <c r="NMA16" s="87"/>
      <c r="NMB16" s="87"/>
      <c r="NMC16" s="87"/>
      <c r="NMD16" s="87"/>
      <c r="NME16" s="87"/>
      <c r="NMF16" s="87"/>
      <c r="NMG16" s="87"/>
      <c r="NMH16" s="87"/>
      <c r="NMI16" s="87"/>
      <c r="NMJ16" s="87"/>
      <c r="NMK16" s="87"/>
      <c r="NML16" s="87"/>
      <c r="NMM16" s="87"/>
      <c r="NMN16" s="87"/>
      <c r="NMO16" s="87"/>
      <c r="NMP16" s="87"/>
      <c r="NMQ16" s="87"/>
      <c r="NMR16" s="87"/>
      <c r="NMS16" s="87"/>
      <c r="NMT16" s="87"/>
      <c r="NMU16" s="87"/>
      <c r="NMV16" s="87"/>
      <c r="NMW16" s="87"/>
      <c r="NMX16" s="87"/>
      <c r="NMY16" s="87"/>
      <c r="NMZ16" s="87"/>
      <c r="NNA16" s="87"/>
      <c r="NNB16" s="87"/>
      <c r="NNC16" s="87"/>
      <c r="NND16" s="87"/>
      <c r="NNE16" s="87"/>
      <c r="NNF16" s="87"/>
      <c r="NNG16" s="87"/>
      <c r="NNH16" s="87"/>
      <c r="NNI16" s="87"/>
      <c r="NNJ16" s="87"/>
      <c r="NNK16" s="87"/>
      <c r="NNL16" s="87"/>
      <c r="NNM16" s="87"/>
      <c r="NNN16" s="87"/>
      <c r="NNO16" s="87"/>
      <c r="NNP16" s="87"/>
      <c r="NNQ16" s="87"/>
      <c r="NNR16" s="87"/>
      <c r="NNS16" s="87"/>
      <c r="NNT16" s="87"/>
      <c r="NNU16" s="87"/>
      <c r="NNV16" s="87"/>
      <c r="NNW16" s="87"/>
      <c r="NNX16" s="87"/>
      <c r="NNY16" s="87"/>
      <c r="NNZ16" s="87"/>
      <c r="NOA16" s="87"/>
      <c r="NOB16" s="87"/>
      <c r="NOC16" s="87"/>
      <c r="NOD16" s="87"/>
      <c r="NOE16" s="87"/>
      <c r="NOF16" s="87"/>
      <c r="NOG16" s="87"/>
      <c r="NOH16" s="87"/>
      <c r="NOI16" s="87"/>
      <c r="NOJ16" s="87"/>
      <c r="NOK16" s="87"/>
      <c r="NOL16" s="87"/>
      <c r="NOM16" s="87"/>
      <c r="NON16" s="87"/>
      <c r="NOO16" s="87"/>
      <c r="NOP16" s="87"/>
      <c r="NOQ16" s="87"/>
      <c r="NOR16" s="87"/>
      <c r="NOS16" s="87"/>
      <c r="NOT16" s="87"/>
      <c r="NOU16" s="87"/>
      <c r="NOV16" s="87"/>
      <c r="NOW16" s="87"/>
      <c r="NOX16" s="87"/>
      <c r="NOY16" s="87"/>
      <c r="NOZ16" s="87"/>
      <c r="NPA16" s="87"/>
      <c r="NPB16" s="87"/>
      <c r="NPC16" s="87"/>
      <c r="NPD16" s="87"/>
      <c r="NPE16" s="87"/>
      <c r="NPF16" s="87"/>
      <c r="NPG16" s="87"/>
      <c r="NPH16" s="87"/>
      <c r="NPI16" s="87"/>
      <c r="NPJ16" s="87"/>
      <c r="NPK16" s="87"/>
      <c r="NPL16" s="87"/>
      <c r="NPM16" s="87"/>
      <c r="NPN16" s="87"/>
      <c r="NPO16" s="87"/>
      <c r="NPP16" s="87"/>
      <c r="NPQ16" s="87"/>
      <c r="NPR16" s="87"/>
      <c r="NPS16" s="87"/>
      <c r="NPT16" s="87"/>
      <c r="NPU16" s="87"/>
      <c r="NPV16" s="87"/>
      <c r="NPW16" s="87"/>
      <c r="NPX16" s="87"/>
      <c r="NPY16" s="87"/>
      <c r="NPZ16" s="87"/>
      <c r="NQA16" s="87"/>
      <c r="NQB16" s="87"/>
      <c r="NQC16" s="87"/>
      <c r="NQD16" s="87"/>
      <c r="NQE16" s="87"/>
      <c r="NQF16" s="87"/>
      <c r="NQG16" s="87"/>
      <c r="NQH16" s="87"/>
      <c r="NQI16" s="87"/>
      <c r="NQJ16" s="87"/>
      <c r="NQK16" s="87"/>
      <c r="NQL16" s="87"/>
      <c r="NQM16" s="87"/>
      <c r="NQN16" s="87"/>
      <c r="NQO16" s="87"/>
      <c r="NQP16" s="87"/>
      <c r="NQQ16" s="87"/>
      <c r="NQR16" s="87"/>
      <c r="NQS16" s="87"/>
      <c r="NQT16" s="87"/>
      <c r="NQU16" s="87"/>
      <c r="NQV16" s="87"/>
      <c r="NQW16" s="87"/>
      <c r="NQX16" s="87"/>
      <c r="NQY16" s="87"/>
      <c r="NQZ16" s="87"/>
      <c r="NRA16" s="87"/>
      <c r="NRB16" s="87"/>
      <c r="NRC16" s="87"/>
      <c r="NRD16" s="87"/>
      <c r="NRE16" s="87"/>
      <c r="NRF16" s="87"/>
      <c r="NRG16" s="87"/>
      <c r="NRH16" s="87"/>
      <c r="NRI16" s="87"/>
      <c r="NRJ16" s="87"/>
      <c r="NRK16" s="87"/>
      <c r="NRL16" s="87"/>
      <c r="NRM16" s="87"/>
      <c r="NRN16" s="87"/>
      <c r="NRO16" s="87"/>
      <c r="NRP16" s="87"/>
      <c r="NRQ16" s="87"/>
      <c r="NRR16" s="87"/>
      <c r="NRS16" s="87"/>
      <c r="NRT16" s="87"/>
      <c r="NRU16" s="87"/>
      <c r="NRV16" s="87"/>
      <c r="NRW16" s="87"/>
      <c r="NRX16" s="87"/>
      <c r="NRY16" s="87"/>
      <c r="NRZ16" s="87"/>
      <c r="NSA16" s="87"/>
      <c r="NSB16" s="87"/>
      <c r="NSC16" s="87"/>
      <c r="NSD16" s="87"/>
      <c r="NSE16" s="87"/>
      <c r="NSF16" s="87"/>
      <c r="NSG16" s="87"/>
      <c r="NSH16" s="87"/>
      <c r="NSI16" s="87"/>
      <c r="NSJ16" s="87"/>
      <c r="NSK16" s="87"/>
      <c r="NSL16" s="87"/>
      <c r="NSM16" s="87"/>
      <c r="NSN16" s="87"/>
      <c r="NSO16" s="87"/>
      <c r="NSP16" s="87"/>
      <c r="NSQ16" s="87"/>
      <c r="NSR16" s="87"/>
      <c r="NSS16" s="87"/>
      <c r="NST16" s="87"/>
      <c r="NSU16" s="87"/>
      <c r="NSV16" s="87"/>
      <c r="NSW16" s="87"/>
      <c r="NSX16" s="87"/>
      <c r="NSY16" s="87"/>
      <c r="NSZ16" s="87"/>
      <c r="NTA16" s="87"/>
      <c r="NTB16" s="87"/>
      <c r="NTC16" s="87"/>
      <c r="NTD16" s="87"/>
      <c r="NTE16" s="87"/>
      <c r="NTF16" s="87"/>
      <c r="NTG16" s="87"/>
      <c r="NTH16" s="87"/>
      <c r="NTI16" s="87"/>
      <c r="NTJ16" s="87"/>
      <c r="NTK16" s="87"/>
      <c r="NTL16" s="87"/>
      <c r="NTM16" s="87"/>
      <c r="NTN16" s="87"/>
      <c r="NTO16" s="87"/>
      <c r="NTP16" s="87"/>
      <c r="NTQ16" s="87"/>
      <c r="NTR16" s="87"/>
      <c r="NTS16" s="87"/>
      <c r="NTT16" s="87"/>
      <c r="NTU16" s="87"/>
      <c r="NTV16" s="87"/>
      <c r="NTW16" s="87"/>
      <c r="NTX16" s="87"/>
      <c r="NTY16" s="87"/>
      <c r="NTZ16" s="87"/>
      <c r="NUA16" s="87"/>
      <c r="NUB16" s="87"/>
      <c r="NUC16" s="87"/>
      <c r="NUD16" s="87"/>
      <c r="NUE16" s="87"/>
      <c r="NUF16" s="87"/>
      <c r="NUG16" s="87"/>
      <c r="NUH16" s="87"/>
      <c r="NUI16" s="87"/>
      <c r="NUJ16" s="87"/>
      <c r="NUK16" s="87"/>
      <c r="NUL16" s="87"/>
      <c r="NUM16" s="87"/>
      <c r="NUN16" s="87"/>
      <c r="NUO16" s="87"/>
      <c r="NUP16" s="87"/>
      <c r="NUQ16" s="87"/>
      <c r="NUR16" s="87"/>
      <c r="NUS16" s="87"/>
      <c r="NUT16" s="87"/>
      <c r="NUU16" s="87"/>
      <c r="NUV16" s="87"/>
      <c r="NUW16" s="87"/>
      <c r="NUX16" s="87"/>
      <c r="NUY16" s="87"/>
      <c r="NUZ16" s="87"/>
      <c r="NVA16" s="87"/>
      <c r="NVB16" s="87"/>
      <c r="NVC16" s="87"/>
      <c r="NVD16" s="87"/>
      <c r="NVE16" s="87"/>
      <c r="NVF16" s="87"/>
      <c r="NVG16" s="87"/>
      <c r="NVH16" s="87"/>
      <c r="NVI16" s="87"/>
      <c r="NVJ16" s="87"/>
      <c r="NVK16" s="87"/>
      <c r="NVL16" s="87"/>
      <c r="NVM16" s="87"/>
      <c r="NVN16" s="87"/>
      <c r="NVO16" s="87"/>
      <c r="NVP16" s="87"/>
      <c r="NVQ16" s="87"/>
      <c r="NVR16" s="87"/>
      <c r="NVS16" s="87"/>
      <c r="NVT16" s="87"/>
      <c r="NVU16" s="87"/>
      <c r="NVV16" s="87"/>
      <c r="NVW16" s="87"/>
      <c r="NVX16" s="87"/>
      <c r="NVY16" s="87"/>
      <c r="NVZ16" s="87"/>
      <c r="NWA16" s="87"/>
      <c r="NWB16" s="87"/>
      <c r="NWC16" s="87"/>
      <c r="NWD16" s="87"/>
      <c r="NWE16" s="87"/>
      <c r="NWF16" s="87"/>
      <c r="NWG16" s="87"/>
      <c r="NWH16" s="87"/>
      <c r="NWI16" s="87"/>
      <c r="NWJ16" s="87"/>
      <c r="NWK16" s="87"/>
      <c r="NWL16" s="87"/>
      <c r="NWM16" s="87"/>
      <c r="NWN16" s="87"/>
      <c r="NWO16" s="87"/>
      <c r="NWP16" s="87"/>
      <c r="NWQ16" s="87"/>
      <c r="NWR16" s="87"/>
      <c r="NWS16" s="87"/>
      <c r="NWT16" s="87"/>
      <c r="NWU16" s="87"/>
      <c r="NWV16" s="87"/>
      <c r="NWW16" s="87"/>
      <c r="NWX16" s="87"/>
      <c r="NWY16" s="87"/>
      <c r="NWZ16" s="87"/>
      <c r="NXA16" s="87"/>
      <c r="NXB16" s="87"/>
      <c r="NXC16" s="87"/>
      <c r="NXD16" s="87"/>
      <c r="NXE16" s="87"/>
      <c r="NXF16" s="87"/>
      <c r="NXG16" s="87"/>
      <c r="NXH16" s="87"/>
      <c r="NXI16" s="87"/>
      <c r="NXJ16" s="87"/>
      <c r="NXK16" s="87"/>
      <c r="NXL16" s="87"/>
      <c r="NXM16" s="87"/>
      <c r="NXN16" s="87"/>
      <c r="NXO16" s="87"/>
      <c r="NXP16" s="87"/>
      <c r="NXQ16" s="87"/>
      <c r="NXR16" s="87"/>
      <c r="NXS16" s="87"/>
      <c r="NXT16" s="87"/>
      <c r="NXU16" s="87"/>
      <c r="NXV16" s="87"/>
      <c r="NXW16" s="87"/>
      <c r="NXX16" s="87"/>
      <c r="NXY16" s="87"/>
      <c r="NXZ16" s="87"/>
      <c r="NYA16" s="87"/>
      <c r="NYB16" s="87"/>
      <c r="NYC16" s="87"/>
      <c r="NYD16" s="87"/>
      <c r="NYE16" s="87"/>
      <c r="NYF16" s="87"/>
      <c r="NYG16" s="87"/>
      <c r="NYH16" s="87"/>
      <c r="NYI16" s="87"/>
      <c r="NYJ16" s="87"/>
      <c r="NYK16" s="87"/>
      <c r="NYL16" s="87"/>
      <c r="NYM16" s="87"/>
      <c r="NYN16" s="87"/>
      <c r="NYO16" s="87"/>
      <c r="NYP16" s="87"/>
      <c r="NYQ16" s="87"/>
      <c r="NYR16" s="87"/>
      <c r="NYS16" s="87"/>
      <c r="NYT16" s="87"/>
      <c r="NYU16" s="87"/>
      <c r="NYV16" s="87"/>
      <c r="NYW16" s="87"/>
      <c r="NYX16" s="87"/>
      <c r="NYY16" s="87"/>
      <c r="NYZ16" s="87"/>
      <c r="NZA16" s="87"/>
      <c r="NZB16" s="87"/>
      <c r="NZC16" s="87"/>
      <c r="NZD16" s="87"/>
      <c r="NZE16" s="87"/>
      <c r="NZF16" s="87"/>
      <c r="NZG16" s="87"/>
      <c r="NZH16" s="87"/>
      <c r="NZI16" s="87"/>
      <c r="NZJ16" s="87"/>
      <c r="NZK16" s="87"/>
      <c r="NZL16" s="87"/>
      <c r="NZM16" s="87"/>
      <c r="NZN16" s="87"/>
      <c r="NZO16" s="87"/>
      <c r="NZP16" s="87"/>
      <c r="NZQ16" s="87"/>
      <c r="NZR16" s="87"/>
      <c r="NZS16" s="87"/>
      <c r="NZT16" s="87"/>
      <c r="NZU16" s="87"/>
      <c r="NZV16" s="87"/>
      <c r="NZW16" s="87"/>
      <c r="NZX16" s="87"/>
      <c r="NZY16" s="87"/>
      <c r="NZZ16" s="87"/>
      <c r="OAA16" s="87"/>
      <c r="OAB16" s="87"/>
      <c r="OAC16" s="87"/>
      <c r="OAD16" s="87"/>
      <c r="OAE16" s="87"/>
      <c r="OAF16" s="87"/>
      <c r="OAG16" s="87"/>
      <c r="OAH16" s="87"/>
      <c r="OAI16" s="87"/>
      <c r="OAJ16" s="87"/>
      <c r="OAK16" s="87"/>
      <c r="OAL16" s="87"/>
      <c r="OAM16" s="87"/>
      <c r="OAN16" s="87"/>
      <c r="OAO16" s="87"/>
      <c r="OAP16" s="87"/>
      <c r="OAQ16" s="87"/>
      <c r="OAR16" s="87"/>
      <c r="OAS16" s="87"/>
      <c r="OAT16" s="87"/>
      <c r="OAU16" s="87"/>
      <c r="OAV16" s="87"/>
      <c r="OAW16" s="87"/>
      <c r="OAX16" s="87"/>
      <c r="OAY16" s="87"/>
      <c r="OAZ16" s="87"/>
      <c r="OBA16" s="87"/>
      <c r="OBB16" s="87"/>
      <c r="OBC16" s="87"/>
      <c r="OBD16" s="87"/>
      <c r="OBE16" s="87"/>
      <c r="OBF16" s="87"/>
      <c r="OBG16" s="87"/>
      <c r="OBH16" s="87"/>
      <c r="OBI16" s="87"/>
      <c r="OBJ16" s="87"/>
      <c r="OBK16" s="87"/>
      <c r="OBL16" s="87"/>
      <c r="OBM16" s="87"/>
      <c r="OBN16" s="87"/>
      <c r="OBO16" s="87"/>
      <c r="OBP16" s="87"/>
      <c r="OBQ16" s="87"/>
      <c r="OBR16" s="87"/>
      <c r="OBS16" s="87"/>
      <c r="OBT16" s="87"/>
      <c r="OBU16" s="87"/>
      <c r="OBV16" s="87"/>
      <c r="OBW16" s="87"/>
      <c r="OBX16" s="87"/>
      <c r="OBY16" s="87"/>
      <c r="OBZ16" s="87"/>
      <c r="OCA16" s="87"/>
      <c r="OCB16" s="87"/>
      <c r="OCC16" s="87"/>
      <c r="OCD16" s="87"/>
      <c r="OCE16" s="87"/>
      <c r="OCF16" s="87"/>
      <c r="OCG16" s="87"/>
      <c r="OCH16" s="87"/>
      <c r="OCI16" s="87"/>
      <c r="OCJ16" s="87"/>
      <c r="OCK16" s="87"/>
      <c r="OCL16" s="87"/>
      <c r="OCM16" s="87"/>
      <c r="OCN16" s="87"/>
      <c r="OCO16" s="87"/>
      <c r="OCP16" s="87"/>
      <c r="OCQ16" s="87"/>
      <c r="OCR16" s="87"/>
      <c r="OCS16" s="87"/>
      <c r="OCT16" s="87"/>
      <c r="OCU16" s="87"/>
      <c r="OCV16" s="87"/>
      <c r="OCW16" s="87"/>
      <c r="OCX16" s="87"/>
      <c r="OCY16" s="87"/>
      <c r="OCZ16" s="87"/>
      <c r="ODA16" s="87"/>
      <c r="ODB16" s="87"/>
      <c r="ODC16" s="87"/>
      <c r="ODD16" s="87"/>
      <c r="ODE16" s="87"/>
      <c r="ODF16" s="87"/>
      <c r="ODG16" s="87"/>
      <c r="ODH16" s="87"/>
      <c r="ODI16" s="87"/>
      <c r="ODJ16" s="87"/>
      <c r="ODK16" s="87"/>
      <c r="ODL16" s="87"/>
      <c r="ODM16" s="87"/>
      <c r="ODN16" s="87"/>
      <c r="ODO16" s="87"/>
      <c r="ODP16" s="87"/>
      <c r="ODQ16" s="87"/>
      <c r="ODR16" s="87"/>
      <c r="ODS16" s="87"/>
      <c r="ODT16" s="87"/>
      <c r="ODU16" s="87"/>
      <c r="ODV16" s="87"/>
      <c r="ODW16" s="87"/>
      <c r="ODX16" s="87"/>
      <c r="ODY16" s="87"/>
      <c r="ODZ16" s="87"/>
      <c r="OEA16" s="87"/>
      <c r="OEB16" s="87"/>
      <c r="OEC16" s="87"/>
      <c r="OED16" s="87"/>
      <c r="OEE16" s="87"/>
      <c r="OEF16" s="87"/>
      <c r="OEG16" s="87"/>
      <c r="OEH16" s="87"/>
      <c r="OEI16" s="87"/>
      <c r="OEJ16" s="87"/>
      <c r="OEK16" s="87"/>
      <c r="OEL16" s="87"/>
      <c r="OEM16" s="87"/>
      <c r="OEN16" s="87"/>
      <c r="OEO16" s="87"/>
      <c r="OEP16" s="87"/>
      <c r="OEQ16" s="87"/>
      <c r="OER16" s="87"/>
      <c r="OES16" s="87"/>
      <c r="OET16" s="87"/>
      <c r="OEU16" s="87"/>
      <c r="OEV16" s="87"/>
      <c r="OEW16" s="87"/>
      <c r="OEX16" s="87"/>
      <c r="OEY16" s="87"/>
      <c r="OEZ16" s="87"/>
      <c r="OFA16" s="87"/>
      <c r="OFB16" s="87"/>
      <c r="OFC16" s="87"/>
      <c r="OFD16" s="87"/>
      <c r="OFE16" s="87"/>
      <c r="OFF16" s="87"/>
      <c r="OFG16" s="87"/>
      <c r="OFH16" s="87"/>
      <c r="OFI16" s="87"/>
      <c r="OFJ16" s="87"/>
      <c r="OFK16" s="87"/>
      <c r="OFL16" s="87"/>
      <c r="OFM16" s="87"/>
      <c r="OFN16" s="87"/>
      <c r="OFO16" s="87"/>
      <c r="OFP16" s="87"/>
      <c r="OFQ16" s="87"/>
      <c r="OFR16" s="87"/>
      <c r="OFS16" s="87"/>
      <c r="OFT16" s="87"/>
      <c r="OFU16" s="87"/>
      <c r="OFV16" s="87"/>
      <c r="OFW16" s="87"/>
      <c r="OFX16" s="87"/>
      <c r="OFY16" s="87"/>
      <c r="OFZ16" s="87"/>
      <c r="OGA16" s="87"/>
      <c r="OGB16" s="87"/>
      <c r="OGC16" s="87"/>
      <c r="OGD16" s="87"/>
      <c r="OGE16" s="87"/>
      <c r="OGF16" s="87"/>
      <c r="OGG16" s="87"/>
      <c r="OGH16" s="87"/>
      <c r="OGI16" s="87"/>
      <c r="OGJ16" s="87"/>
      <c r="OGK16" s="87"/>
      <c r="OGL16" s="87"/>
      <c r="OGM16" s="87"/>
      <c r="OGN16" s="87"/>
      <c r="OGO16" s="87"/>
      <c r="OGP16" s="87"/>
      <c r="OGQ16" s="87"/>
      <c r="OGR16" s="87"/>
      <c r="OGS16" s="87"/>
      <c r="OGT16" s="87"/>
      <c r="OGU16" s="87"/>
      <c r="OGV16" s="87"/>
      <c r="OGW16" s="87"/>
      <c r="OGX16" s="87"/>
      <c r="OGY16" s="87"/>
      <c r="OGZ16" s="87"/>
      <c r="OHA16" s="87"/>
      <c r="OHB16" s="87"/>
      <c r="OHC16" s="87"/>
      <c r="OHD16" s="87"/>
      <c r="OHE16" s="87"/>
      <c r="OHF16" s="87"/>
      <c r="OHG16" s="87"/>
      <c r="OHH16" s="87"/>
      <c r="OHI16" s="87"/>
      <c r="OHJ16" s="87"/>
      <c r="OHK16" s="87"/>
      <c r="OHL16" s="87"/>
      <c r="OHM16" s="87"/>
      <c r="OHN16" s="87"/>
      <c r="OHO16" s="87"/>
      <c r="OHP16" s="87"/>
      <c r="OHQ16" s="87"/>
      <c r="OHR16" s="87"/>
      <c r="OHS16" s="87"/>
      <c r="OHT16" s="87"/>
      <c r="OHU16" s="87"/>
      <c r="OHV16" s="87"/>
      <c r="OHW16" s="87"/>
      <c r="OHX16" s="87"/>
      <c r="OHY16" s="87"/>
      <c r="OHZ16" s="87"/>
      <c r="OIA16" s="87"/>
      <c r="OIB16" s="87"/>
      <c r="OIC16" s="87"/>
      <c r="OID16" s="87"/>
      <c r="OIE16" s="87"/>
      <c r="OIF16" s="87"/>
      <c r="OIG16" s="87"/>
      <c r="OIH16" s="87"/>
      <c r="OII16" s="87"/>
      <c r="OIJ16" s="87"/>
      <c r="OIK16" s="87"/>
      <c r="OIL16" s="87"/>
      <c r="OIM16" s="87"/>
      <c r="OIN16" s="87"/>
      <c r="OIO16" s="87"/>
      <c r="OIP16" s="87"/>
      <c r="OIQ16" s="87"/>
      <c r="OIR16" s="87"/>
      <c r="OIS16" s="87"/>
      <c r="OIT16" s="87"/>
      <c r="OIU16" s="87"/>
      <c r="OIV16" s="87"/>
      <c r="OIW16" s="87"/>
      <c r="OIX16" s="87"/>
      <c r="OIY16" s="87"/>
      <c r="OIZ16" s="87"/>
      <c r="OJA16" s="87"/>
      <c r="OJB16" s="87"/>
      <c r="OJC16" s="87"/>
      <c r="OJD16" s="87"/>
      <c r="OJE16" s="87"/>
      <c r="OJF16" s="87"/>
      <c r="OJG16" s="87"/>
      <c r="OJH16" s="87"/>
      <c r="OJI16" s="87"/>
      <c r="OJJ16" s="87"/>
      <c r="OJK16" s="87"/>
      <c r="OJL16" s="87"/>
      <c r="OJM16" s="87"/>
      <c r="OJN16" s="87"/>
      <c r="OJO16" s="87"/>
      <c r="OJP16" s="87"/>
      <c r="OJQ16" s="87"/>
      <c r="OJR16" s="87"/>
      <c r="OJS16" s="87"/>
      <c r="OJT16" s="87"/>
      <c r="OJU16" s="87"/>
      <c r="OJV16" s="87"/>
      <c r="OJW16" s="87"/>
      <c r="OJX16" s="87"/>
      <c r="OJY16" s="87"/>
      <c r="OJZ16" s="87"/>
      <c r="OKA16" s="87"/>
      <c r="OKB16" s="87"/>
      <c r="OKC16" s="87"/>
      <c r="OKD16" s="87"/>
      <c r="OKE16" s="87"/>
      <c r="OKF16" s="87"/>
      <c r="OKG16" s="87"/>
      <c r="OKH16" s="87"/>
      <c r="OKI16" s="87"/>
      <c r="OKJ16" s="87"/>
      <c r="OKK16" s="87"/>
      <c r="OKL16" s="87"/>
      <c r="OKM16" s="87"/>
      <c r="OKN16" s="87"/>
      <c r="OKO16" s="87"/>
      <c r="OKP16" s="87"/>
      <c r="OKQ16" s="87"/>
      <c r="OKR16" s="87"/>
      <c r="OKS16" s="87"/>
      <c r="OKT16" s="87"/>
      <c r="OKU16" s="87"/>
      <c r="OKV16" s="87"/>
      <c r="OKW16" s="87"/>
      <c r="OKX16" s="87"/>
      <c r="OKY16" s="87"/>
      <c r="OKZ16" s="87"/>
      <c r="OLA16" s="87"/>
      <c r="OLB16" s="87"/>
      <c r="OLC16" s="87"/>
      <c r="OLD16" s="87"/>
      <c r="OLE16" s="87"/>
      <c r="OLF16" s="87"/>
      <c r="OLG16" s="87"/>
      <c r="OLH16" s="87"/>
      <c r="OLI16" s="87"/>
      <c r="OLJ16" s="87"/>
      <c r="OLK16" s="87"/>
      <c r="OLL16" s="87"/>
      <c r="OLM16" s="87"/>
      <c r="OLN16" s="87"/>
      <c r="OLO16" s="87"/>
      <c r="OLP16" s="87"/>
      <c r="OLQ16" s="87"/>
      <c r="OLR16" s="87"/>
      <c r="OLS16" s="87"/>
      <c r="OLT16" s="87"/>
      <c r="OLU16" s="87"/>
      <c r="OLV16" s="87"/>
      <c r="OLW16" s="87"/>
      <c r="OLX16" s="87"/>
      <c r="OLY16" s="87"/>
      <c r="OLZ16" s="87"/>
      <c r="OMA16" s="87"/>
      <c r="OMB16" s="87"/>
      <c r="OMC16" s="87"/>
      <c r="OMD16" s="87"/>
      <c r="OME16" s="87"/>
      <c r="OMF16" s="87"/>
      <c r="OMG16" s="87"/>
      <c r="OMH16" s="87"/>
      <c r="OMI16" s="87"/>
      <c r="OMJ16" s="87"/>
      <c r="OMK16" s="87"/>
      <c r="OML16" s="87"/>
      <c r="OMM16" s="87"/>
      <c r="OMN16" s="87"/>
      <c r="OMO16" s="87"/>
      <c r="OMP16" s="87"/>
      <c r="OMQ16" s="87"/>
      <c r="OMR16" s="87"/>
      <c r="OMS16" s="87"/>
      <c r="OMT16" s="87"/>
      <c r="OMU16" s="87"/>
      <c r="OMV16" s="87"/>
      <c r="OMW16" s="87"/>
      <c r="OMX16" s="87"/>
      <c r="OMY16" s="87"/>
      <c r="OMZ16" s="87"/>
      <c r="ONA16" s="87"/>
      <c r="ONB16" s="87"/>
      <c r="ONC16" s="87"/>
      <c r="OND16" s="87"/>
      <c r="ONE16" s="87"/>
      <c r="ONF16" s="87"/>
      <c r="ONG16" s="87"/>
      <c r="ONH16" s="87"/>
      <c r="ONI16" s="87"/>
      <c r="ONJ16" s="87"/>
      <c r="ONK16" s="87"/>
      <c r="ONL16" s="87"/>
      <c r="ONM16" s="87"/>
      <c r="ONN16" s="87"/>
      <c r="ONO16" s="87"/>
      <c r="ONP16" s="87"/>
      <c r="ONQ16" s="87"/>
      <c r="ONR16" s="87"/>
      <c r="ONS16" s="87"/>
      <c r="ONT16" s="87"/>
      <c r="ONU16" s="87"/>
      <c r="ONV16" s="87"/>
      <c r="ONW16" s="87"/>
      <c r="ONX16" s="87"/>
      <c r="ONY16" s="87"/>
      <c r="ONZ16" s="87"/>
      <c r="OOA16" s="87"/>
      <c r="OOB16" s="87"/>
      <c r="OOC16" s="87"/>
      <c r="OOD16" s="87"/>
      <c r="OOE16" s="87"/>
      <c r="OOF16" s="87"/>
      <c r="OOG16" s="87"/>
      <c r="OOH16" s="87"/>
      <c r="OOI16" s="87"/>
      <c r="OOJ16" s="87"/>
      <c r="OOK16" s="87"/>
      <c r="OOL16" s="87"/>
      <c r="OOM16" s="87"/>
      <c r="OON16" s="87"/>
      <c r="OOO16" s="87"/>
      <c r="OOP16" s="87"/>
      <c r="OOQ16" s="87"/>
      <c r="OOR16" s="87"/>
      <c r="OOS16" s="87"/>
      <c r="OOT16" s="87"/>
      <c r="OOU16" s="87"/>
      <c r="OOV16" s="87"/>
      <c r="OOW16" s="87"/>
      <c r="OOX16" s="87"/>
      <c r="OOY16" s="87"/>
      <c r="OOZ16" s="87"/>
      <c r="OPA16" s="87"/>
      <c r="OPB16" s="87"/>
      <c r="OPC16" s="87"/>
      <c r="OPD16" s="87"/>
      <c r="OPE16" s="87"/>
      <c r="OPF16" s="87"/>
      <c r="OPG16" s="87"/>
      <c r="OPH16" s="87"/>
      <c r="OPI16" s="87"/>
      <c r="OPJ16" s="87"/>
      <c r="OPK16" s="87"/>
      <c r="OPL16" s="87"/>
      <c r="OPM16" s="87"/>
      <c r="OPN16" s="87"/>
      <c r="OPO16" s="87"/>
      <c r="OPP16" s="87"/>
      <c r="OPQ16" s="87"/>
      <c r="OPR16" s="87"/>
      <c r="OPS16" s="87"/>
      <c r="OPT16" s="87"/>
      <c r="OPU16" s="87"/>
      <c r="OPV16" s="87"/>
      <c r="OPW16" s="87"/>
      <c r="OPX16" s="87"/>
      <c r="OPY16" s="87"/>
      <c r="OPZ16" s="87"/>
      <c r="OQA16" s="87"/>
      <c r="OQB16" s="87"/>
      <c r="OQC16" s="87"/>
      <c r="OQD16" s="87"/>
      <c r="OQE16" s="87"/>
      <c r="OQF16" s="87"/>
      <c r="OQG16" s="87"/>
      <c r="OQH16" s="87"/>
      <c r="OQI16" s="87"/>
      <c r="OQJ16" s="87"/>
      <c r="OQK16" s="87"/>
      <c r="OQL16" s="87"/>
      <c r="OQM16" s="87"/>
      <c r="OQN16" s="87"/>
      <c r="OQO16" s="87"/>
      <c r="OQP16" s="87"/>
      <c r="OQQ16" s="87"/>
      <c r="OQR16" s="87"/>
      <c r="OQS16" s="87"/>
      <c r="OQT16" s="87"/>
      <c r="OQU16" s="87"/>
      <c r="OQV16" s="87"/>
      <c r="OQW16" s="87"/>
      <c r="OQX16" s="87"/>
      <c r="OQY16" s="87"/>
      <c r="OQZ16" s="87"/>
      <c r="ORA16" s="87"/>
      <c r="ORB16" s="87"/>
      <c r="ORC16" s="87"/>
      <c r="ORD16" s="87"/>
      <c r="ORE16" s="87"/>
      <c r="ORF16" s="87"/>
      <c r="ORG16" s="87"/>
      <c r="ORH16" s="87"/>
      <c r="ORI16" s="87"/>
      <c r="ORJ16" s="87"/>
      <c r="ORK16" s="87"/>
      <c r="ORL16" s="87"/>
      <c r="ORM16" s="87"/>
      <c r="ORN16" s="87"/>
      <c r="ORO16" s="87"/>
      <c r="ORP16" s="87"/>
      <c r="ORQ16" s="87"/>
      <c r="ORR16" s="87"/>
      <c r="ORS16" s="87"/>
      <c r="ORT16" s="87"/>
      <c r="ORU16" s="87"/>
      <c r="ORV16" s="87"/>
      <c r="ORW16" s="87"/>
      <c r="ORX16" s="87"/>
      <c r="ORY16" s="87"/>
      <c r="ORZ16" s="87"/>
      <c r="OSA16" s="87"/>
      <c r="OSB16" s="87"/>
      <c r="OSC16" s="87"/>
      <c r="OSD16" s="87"/>
      <c r="OSE16" s="87"/>
      <c r="OSF16" s="87"/>
      <c r="OSG16" s="87"/>
      <c r="OSH16" s="87"/>
      <c r="OSI16" s="87"/>
      <c r="OSJ16" s="87"/>
      <c r="OSK16" s="87"/>
      <c r="OSL16" s="87"/>
      <c r="OSM16" s="87"/>
      <c r="OSN16" s="87"/>
      <c r="OSO16" s="87"/>
      <c r="OSP16" s="87"/>
      <c r="OSQ16" s="87"/>
      <c r="OSR16" s="87"/>
      <c r="OSS16" s="87"/>
      <c r="OST16" s="87"/>
      <c r="OSU16" s="87"/>
      <c r="OSV16" s="87"/>
      <c r="OSW16" s="87"/>
      <c r="OSX16" s="87"/>
      <c r="OSY16" s="87"/>
      <c r="OSZ16" s="87"/>
      <c r="OTA16" s="87"/>
      <c r="OTB16" s="87"/>
      <c r="OTC16" s="87"/>
      <c r="OTD16" s="87"/>
      <c r="OTE16" s="87"/>
      <c r="OTF16" s="87"/>
      <c r="OTG16" s="87"/>
      <c r="OTH16" s="87"/>
      <c r="OTI16" s="87"/>
      <c r="OTJ16" s="87"/>
      <c r="OTK16" s="87"/>
      <c r="OTL16" s="87"/>
      <c r="OTM16" s="87"/>
      <c r="OTN16" s="87"/>
      <c r="OTO16" s="87"/>
      <c r="OTP16" s="87"/>
      <c r="OTQ16" s="87"/>
      <c r="OTR16" s="87"/>
      <c r="OTS16" s="87"/>
      <c r="OTT16" s="87"/>
      <c r="OTU16" s="87"/>
      <c r="OTV16" s="87"/>
      <c r="OTW16" s="87"/>
      <c r="OTX16" s="87"/>
      <c r="OTY16" s="87"/>
      <c r="OTZ16" s="87"/>
      <c r="OUA16" s="87"/>
      <c r="OUB16" s="87"/>
      <c r="OUC16" s="87"/>
      <c r="OUD16" s="87"/>
      <c r="OUE16" s="87"/>
      <c r="OUF16" s="87"/>
      <c r="OUG16" s="87"/>
      <c r="OUH16" s="87"/>
      <c r="OUI16" s="87"/>
      <c r="OUJ16" s="87"/>
      <c r="OUK16" s="87"/>
      <c r="OUL16" s="87"/>
      <c r="OUM16" s="87"/>
      <c r="OUN16" s="87"/>
      <c r="OUO16" s="87"/>
      <c r="OUP16" s="87"/>
      <c r="OUQ16" s="87"/>
      <c r="OUR16" s="87"/>
      <c r="OUS16" s="87"/>
      <c r="OUT16" s="87"/>
      <c r="OUU16" s="87"/>
      <c r="OUV16" s="87"/>
      <c r="OUW16" s="87"/>
      <c r="OUX16" s="87"/>
      <c r="OUY16" s="87"/>
      <c r="OUZ16" s="87"/>
      <c r="OVA16" s="87"/>
      <c r="OVB16" s="87"/>
      <c r="OVC16" s="87"/>
      <c r="OVD16" s="87"/>
      <c r="OVE16" s="87"/>
      <c r="OVF16" s="87"/>
      <c r="OVG16" s="87"/>
      <c r="OVH16" s="87"/>
      <c r="OVI16" s="87"/>
      <c r="OVJ16" s="87"/>
      <c r="OVK16" s="87"/>
      <c r="OVL16" s="87"/>
      <c r="OVM16" s="87"/>
      <c r="OVN16" s="87"/>
      <c r="OVO16" s="87"/>
      <c r="OVP16" s="87"/>
      <c r="OVQ16" s="87"/>
      <c r="OVR16" s="87"/>
      <c r="OVS16" s="87"/>
      <c r="OVT16" s="87"/>
      <c r="OVU16" s="87"/>
      <c r="OVV16" s="87"/>
      <c r="OVW16" s="87"/>
      <c r="OVX16" s="87"/>
      <c r="OVY16" s="87"/>
      <c r="OVZ16" s="87"/>
      <c r="OWA16" s="87"/>
      <c r="OWB16" s="87"/>
      <c r="OWC16" s="87"/>
      <c r="OWD16" s="87"/>
      <c r="OWE16" s="87"/>
      <c r="OWF16" s="87"/>
      <c r="OWG16" s="87"/>
      <c r="OWH16" s="87"/>
      <c r="OWI16" s="87"/>
      <c r="OWJ16" s="87"/>
      <c r="OWK16" s="87"/>
      <c r="OWL16" s="87"/>
      <c r="OWM16" s="87"/>
      <c r="OWN16" s="87"/>
      <c r="OWO16" s="87"/>
      <c r="OWP16" s="87"/>
      <c r="OWQ16" s="87"/>
      <c r="OWR16" s="87"/>
      <c r="OWS16" s="87"/>
      <c r="OWT16" s="87"/>
      <c r="OWU16" s="87"/>
      <c r="OWV16" s="87"/>
      <c r="OWW16" s="87"/>
      <c r="OWX16" s="87"/>
      <c r="OWY16" s="87"/>
      <c r="OWZ16" s="87"/>
      <c r="OXA16" s="87"/>
      <c r="OXB16" s="87"/>
      <c r="OXC16" s="87"/>
      <c r="OXD16" s="87"/>
      <c r="OXE16" s="87"/>
      <c r="OXF16" s="87"/>
      <c r="OXG16" s="87"/>
      <c r="OXH16" s="87"/>
      <c r="OXI16" s="87"/>
      <c r="OXJ16" s="87"/>
      <c r="OXK16" s="87"/>
      <c r="OXL16" s="87"/>
      <c r="OXM16" s="87"/>
      <c r="OXN16" s="87"/>
      <c r="OXO16" s="87"/>
      <c r="OXP16" s="87"/>
      <c r="OXQ16" s="87"/>
      <c r="OXR16" s="87"/>
      <c r="OXS16" s="87"/>
      <c r="OXT16" s="87"/>
      <c r="OXU16" s="87"/>
      <c r="OXV16" s="87"/>
      <c r="OXW16" s="87"/>
      <c r="OXX16" s="87"/>
      <c r="OXY16" s="87"/>
      <c r="OXZ16" s="87"/>
      <c r="OYA16" s="87"/>
      <c r="OYB16" s="87"/>
      <c r="OYC16" s="87"/>
      <c r="OYD16" s="87"/>
      <c r="OYE16" s="87"/>
      <c r="OYF16" s="87"/>
      <c r="OYG16" s="87"/>
      <c r="OYH16" s="87"/>
      <c r="OYI16" s="87"/>
      <c r="OYJ16" s="87"/>
      <c r="OYK16" s="87"/>
      <c r="OYL16" s="87"/>
      <c r="OYM16" s="87"/>
      <c r="OYN16" s="87"/>
      <c r="OYO16" s="87"/>
      <c r="OYP16" s="87"/>
      <c r="OYQ16" s="87"/>
      <c r="OYR16" s="87"/>
      <c r="OYS16" s="87"/>
      <c r="OYT16" s="87"/>
      <c r="OYU16" s="87"/>
      <c r="OYV16" s="87"/>
      <c r="OYW16" s="87"/>
      <c r="OYX16" s="87"/>
      <c r="OYY16" s="87"/>
      <c r="OYZ16" s="87"/>
      <c r="OZA16" s="87"/>
      <c r="OZB16" s="87"/>
      <c r="OZC16" s="87"/>
      <c r="OZD16" s="87"/>
      <c r="OZE16" s="87"/>
      <c r="OZF16" s="87"/>
      <c r="OZG16" s="87"/>
      <c r="OZH16" s="87"/>
      <c r="OZI16" s="87"/>
      <c r="OZJ16" s="87"/>
      <c r="OZK16" s="87"/>
      <c r="OZL16" s="87"/>
      <c r="OZM16" s="87"/>
      <c r="OZN16" s="87"/>
      <c r="OZO16" s="87"/>
      <c r="OZP16" s="87"/>
      <c r="OZQ16" s="87"/>
      <c r="OZR16" s="87"/>
      <c r="OZS16" s="87"/>
      <c r="OZT16" s="87"/>
      <c r="OZU16" s="87"/>
      <c r="OZV16" s="87"/>
      <c r="OZW16" s="87"/>
      <c r="OZX16" s="87"/>
      <c r="OZY16" s="87"/>
      <c r="OZZ16" s="87"/>
      <c r="PAA16" s="87"/>
      <c r="PAB16" s="87"/>
      <c r="PAC16" s="87"/>
      <c r="PAD16" s="87"/>
      <c r="PAE16" s="87"/>
      <c r="PAF16" s="87"/>
      <c r="PAG16" s="87"/>
      <c r="PAH16" s="87"/>
      <c r="PAI16" s="87"/>
      <c r="PAJ16" s="87"/>
      <c r="PAK16" s="87"/>
      <c r="PAL16" s="87"/>
      <c r="PAM16" s="87"/>
      <c r="PAN16" s="87"/>
      <c r="PAO16" s="87"/>
      <c r="PAP16" s="87"/>
      <c r="PAQ16" s="87"/>
      <c r="PAR16" s="87"/>
      <c r="PAS16" s="87"/>
      <c r="PAT16" s="87"/>
      <c r="PAU16" s="87"/>
      <c r="PAV16" s="87"/>
      <c r="PAW16" s="87"/>
      <c r="PAX16" s="87"/>
      <c r="PAY16" s="87"/>
      <c r="PAZ16" s="87"/>
      <c r="PBA16" s="87"/>
      <c r="PBB16" s="87"/>
      <c r="PBC16" s="87"/>
      <c r="PBD16" s="87"/>
      <c r="PBE16" s="87"/>
      <c r="PBF16" s="87"/>
      <c r="PBG16" s="87"/>
      <c r="PBH16" s="87"/>
      <c r="PBI16" s="87"/>
      <c r="PBJ16" s="87"/>
      <c r="PBK16" s="87"/>
      <c r="PBL16" s="87"/>
      <c r="PBM16" s="87"/>
      <c r="PBN16" s="87"/>
      <c r="PBO16" s="87"/>
      <c r="PBP16" s="87"/>
      <c r="PBQ16" s="87"/>
      <c r="PBR16" s="87"/>
      <c r="PBS16" s="87"/>
      <c r="PBT16" s="87"/>
      <c r="PBU16" s="87"/>
      <c r="PBV16" s="87"/>
      <c r="PBW16" s="87"/>
      <c r="PBX16" s="87"/>
      <c r="PBY16" s="87"/>
      <c r="PBZ16" s="87"/>
      <c r="PCA16" s="87"/>
      <c r="PCB16" s="87"/>
      <c r="PCC16" s="87"/>
      <c r="PCD16" s="87"/>
      <c r="PCE16" s="87"/>
      <c r="PCF16" s="87"/>
      <c r="PCG16" s="87"/>
      <c r="PCH16" s="87"/>
      <c r="PCI16" s="87"/>
      <c r="PCJ16" s="87"/>
      <c r="PCK16" s="87"/>
      <c r="PCL16" s="87"/>
      <c r="PCM16" s="87"/>
      <c r="PCN16" s="87"/>
      <c r="PCO16" s="87"/>
      <c r="PCP16" s="87"/>
      <c r="PCQ16" s="87"/>
      <c r="PCR16" s="87"/>
      <c r="PCS16" s="87"/>
      <c r="PCT16" s="87"/>
      <c r="PCU16" s="87"/>
      <c r="PCV16" s="87"/>
      <c r="PCW16" s="87"/>
      <c r="PCX16" s="87"/>
      <c r="PCY16" s="87"/>
      <c r="PCZ16" s="87"/>
      <c r="PDA16" s="87"/>
      <c r="PDB16" s="87"/>
      <c r="PDC16" s="87"/>
      <c r="PDD16" s="87"/>
      <c r="PDE16" s="87"/>
      <c r="PDF16" s="87"/>
      <c r="PDG16" s="87"/>
      <c r="PDH16" s="87"/>
      <c r="PDI16" s="87"/>
      <c r="PDJ16" s="87"/>
      <c r="PDK16" s="87"/>
      <c r="PDL16" s="87"/>
      <c r="PDM16" s="87"/>
      <c r="PDN16" s="87"/>
      <c r="PDO16" s="87"/>
      <c r="PDP16" s="87"/>
      <c r="PDQ16" s="87"/>
      <c r="PDR16" s="87"/>
      <c r="PDS16" s="87"/>
      <c r="PDT16" s="87"/>
      <c r="PDU16" s="87"/>
      <c r="PDV16" s="87"/>
      <c r="PDW16" s="87"/>
      <c r="PDX16" s="87"/>
      <c r="PDY16" s="87"/>
      <c r="PDZ16" s="87"/>
      <c r="PEA16" s="87"/>
      <c r="PEB16" s="87"/>
      <c r="PEC16" s="87"/>
      <c r="PED16" s="87"/>
      <c r="PEE16" s="87"/>
      <c r="PEF16" s="87"/>
      <c r="PEG16" s="87"/>
      <c r="PEH16" s="87"/>
      <c r="PEI16" s="87"/>
      <c r="PEJ16" s="87"/>
      <c r="PEK16" s="87"/>
      <c r="PEL16" s="87"/>
      <c r="PEM16" s="87"/>
      <c r="PEN16" s="87"/>
      <c r="PEO16" s="87"/>
      <c r="PEP16" s="87"/>
      <c r="PEQ16" s="87"/>
      <c r="PER16" s="87"/>
      <c r="PES16" s="87"/>
      <c r="PET16" s="87"/>
      <c r="PEU16" s="87"/>
      <c r="PEV16" s="87"/>
      <c r="PEW16" s="87"/>
      <c r="PEX16" s="87"/>
      <c r="PEY16" s="87"/>
      <c r="PEZ16" s="87"/>
      <c r="PFA16" s="87"/>
      <c r="PFB16" s="87"/>
      <c r="PFC16" s="87"/>
      <c r="PFD16" s="87"/>
      <c r="PFE16" s="87"/>
      <c r="PFF16" s="87"/>
      <c r="PFG16" s="87"/>
      <c r="PFH16" s="87"/>
      <c r="PFI16" s="87"/>
      <c r="PFJ16" s="87"/>
      <c r="PFK16" s="87"/>
      <c r="PFL16" s="87"/>
      <c r="PFM16" s="87"/>
      <c r="PFN16" s="87"/>
      <c r="PFO16" s="87"/>
      <c r="PFP16" s="87"/>
      <c r="PFQ16" s="87"/>
      <c r="PFR16" s="87"/>
      <c r="PFS16" s="87"/>
      <c r="PFT16" s="87"/>
      <c r="PFU16" s="87"/>
      <c r="PFV16" s="87"/>
      <c r="PFW16" s="87"/>
      <c r="PFX16" s="87"/>
      <c r="PFY16" s="87"/>
      <c r="PFZ16" s="87"/>
      <c r="PGA16" s="87"/>
      <c r="PGB16" s="87"/>
      <c r="PGC16" s="87"/>
      <c r="PGD16" s="87"/>
      <c r="PGE16" s="87"/>
      <c r="PGF16" s="87"/>
      <c r="PGG16" s="87"/>
      <c r="PGH16" s="87"/>
      <c r="PGI16" s="87"/>
      <c r="PGJ16" s="87"/>
      <c r="PGK16" s="87"/>
      <c r="PGL16" s="87"/>
      <c r="PGM16" s="87"/>
      <c r="PGN16" s="87"/>
      <c r="PGO16" s="87"/>
      <c r="PGP16" s="87"/>
      <c r="PGQ16" s="87"/>
      <c r="PGR16" s="87"/>
      <c r="PGS16" s="87"/>
      <c r="PGT16" s="87"/>
      <c r="PGU16" s="87"/>
      <c r="PGV16" s="87"/>
      <c r="PGW16" s="87"/>
      <c r="PGX16" s="87"/>
      <c r="PGY16" s="87"/>
      <c r="PGZ16" s="87"/>
      <c r="PHA16" s="87"/>
      <c r="PHB16" s="87"/>
      <c r="PHC16" s="87"/>
      <c r="PHD16" s="87"/>
      <c r="PHE16" s="87"/>
      <c r="PHF16" s="87"/>
      <c r="PHG16" s="87"/>
      <c r="PHH16" s="87"/>
      <c r="PHI16" s="87"/>
      <c r="PHJ16" s="87"/>
      <c r="PHK16" s="87"/>
      <c r="PHL16" s="87"/>
      <c r="PHM16" s="87"/>
      <c r="PHN16" s="87"/>
      <c r="PHO16" s="87"/>
      <c r="PHP16" s="87"/>
      <c r="PHQ16" s="87"/>
      <c r="PHR16" s="87"/>
      <c r="PHS16" s="87"/>
      <c r="PHT16" s="87"/>
      <c r="PHU16" s="87"/>
      <c r="PHV16" s="87"/>
      <c r="PHW16" s="87"/>
      <c r="PHX16" s="87"/>
      <c r="PHY16" s="87"/>
      <c r="PHZ16" s="87"/>
      <c r="PIA16" s="87"/>
      <c r="PIB16" s="87"/>
      <c r="PIC16" s="87"/>
      <c r="PID16" s="87"/>
      <c r="PIE16" s="87"/>
      <c r="PIF16" s="87"/>
      <c r="PIG16" s="87"/>
      <c r="PIH16" s="87"/>
      <c r="PII16" s="87"/>
      <c r="PIJ16" s="87"/>
      <c r="PIK16" s="87"/>
      <c r="PIL16" s="87"/>
      <c r="PIM16" s="87"/>
      <c r="PIN16" s="87"/>
      <c r="PIO16" s="87"/>
      <c r="PIP16" s="87"/>
      <c r="PIQ16" s="87"/>
      <c r="PIR16" s="87"/>
      <c r="PIS16" s="87"/>
      <c r="PIT16" s="87"/>
      <c r="PIU16" s="87"/>
      <c r="PIV16" s="87"/>
      <c r="PIW16" s="87"/>
      <c r="PIX16" s="87"/>
      <c r="PIY16" s="87"/>
      <c r="PIZ16" s="87"/>
      <c r="PJA16" s="87"/>
      <c r="PJB16" s="87"/>
      <c r="PJC16" s="87"/>
      <c r="PJD16" s="87"/>
      <c r="PJE16" s="87"/>
      <c r="PJF16" s="87"/>
      <c r="PJG16" s="87"/>
      <c r="PJH16" s="87"/>
      <c r="PJI16" s="87"/>
      <c r="PJJ16" s="87"/>
      <c r="PJK16" s="87"/>
      <c r="PJL16" s="87"/>
      <c r="PJM16" s="87"/>
      <c r="PJN16" s="87"/>
      <c r="PJO16" s="87"/>
      <c r="PJP16" s="87"/>
      <c r="PJQ16" s="87"/>
      <c r="PJR16" s="87"/>
      <c r="PJS16" s="87"/>
      <c r="PJT16" s="87"/>
      <c r="PJU16" s="87"/>
      <c r="PJV16" s="87"/>
      <c r="PJW16" s="87"/>
      <c r="PJX16" s="87"/>
      <c r="PJY16" s="87"/>
      <c r="PJZ16" s="87"/>
      <c r="PKA16" s="87"/>
      <c r="PKB16" s="87"/>
      <c r="PKC16" s="87"/>
      <c r="PKD16" s="87"/>
      <c r="PKE16" s="87"/>
      <c r="PKF16" s="87"/>
      <c r="PKG16" s="87"/>
      <c r="PKH16" s="87"/>
      <c r="PKI16" s="87"/>
      <c r="PKJ16" s="87"/>
      <c r="PKK16" s="87"/>
      <c r="PKL16" s="87"/>
      <c r="PKM16" s="87"/>
      <c r="PKN16" s="87"/>
      <c r="PKO16" s="87"/>
      <c r="PKP16" s="87"/>
      <c r="PKQ16" s="87"/>
      <c r="PKR16" s="87"/>
      <c r="PKS16" s="87"/>
      <c r="PKT16" s="87"/>
      <c r="PKU16" s="87"/>
      <c r="PKV16" s="87"/>
      <c r="PKW16" s="87"/>
      <c r="PKX16" s="87"/>
      <c r="PKY16" s="87"/>
      <c r="PKZ16" s="87"/>
      <c r="PLA16" s="87"/>
      <c r="PLB16" s="87"/>
      <c r="PLC16" s="87"/>
      <c r="PLD16" s="87"/>
      <c r="PLE16" s="87"/>
      <c r="PLF16" s="87"/>
      <c r="PLG16" s="87"/>
      <c r="PLH16" s="87"/>
      <c r="PLI16" s="87"/>
      <c r="PLJ16" s="87"/>
      <c r="PLK16" s="87"/>
      <c r="PLL16" s="87"/>
      <c r="PLM16" s="87"/>
      <c r="PLN16" s="87"/>
      <c r="PLO16" s="87"/>
      <c r="PLP16" s="87"/>
      <c r="PLQ16" s="87"/>
      <c r="PLR16" s="87"/>
      <c r="PLS16" s="87"/>
      <c r="PLT16" s="87"/>
      <c r="PLU16" s="87"/>
      <c r="PLV16" s="87"/>
      <c r="PLW16" s="87"/>
      <c r="PLX16" s="87"/>
      <c r="PLY16" s="87"/>
      <c r="PLZ16" s="87"/>
      <c r="PMA16" s="87"/>
      <c r="PMB16" s="87"/>
      <c r="PMC16" s="87"/>
      <c r="PMD16" s="87"/>
      <c r="PME16" s="87"/>
      <c r="PMF16" s="87"/>
      <c r="PMG16" s="87"/>
      <c r="PMH16" s="87"/>
      <c r="PMI16" s="87"/>
      <c r="PMJ16" s="87"/>
      <c r="PMK16" s="87"/>
      <c r="PML16" s="87"/>
      <c r="PMM16" s="87"/>
      <c r="PMN16" s="87"/>
      <c r="PMO16" s="87"/>
      <c r="PMP16" s="87"/>
      <c r="PMQ16" s="87"/>
      <c r="PMR16" s="87"/>
      <c r="PMS16" s="87"/>
      <c r="PMT16" s="87"/>
      <c r="PMU16" s="87"/>
      <c r="PMV16" s="87"/>
      <c r="PMW16" s="87"/>
      <c r="PMX16" s="87"/>
      <c r="PMY16" s="87"/>
      <c r="PMZ16" s="87"/>
      <c r="PNA16" s="87"/>
      <c r="PNB16" s="87"/>
      <c r="PNC16" s="87"/>
      <c r="PND16" s="87"/>
      <c r="PNE16" s="87"/>
      <c r="PNF16" s="87"/>
      <c r="PNG16" s="87"/>
      <c r="PNH16" s="87"/>
      <c r="PNI16" s="87"/>
      <c r="PNJ16" s="87"/>
      <c r="PNK16" s="87"/>
      <c r="PNL16" s="87"/>
      <c r="PNM16" s="87"/>
      <c r="PNN16" s="87"/>
      <c r="PNO16" s="87"/>
      <c r="PNP16" s="87"/>
      <c r="PNQ16" s="87"/>
      <c r="PNR16" s="87"/>
      <c r="PNS16" s="87"/>
      <c r="PNT16" s="87"/>
      <c r="PNU16" s="87"/>
      <c r="PNV16" s="87"/>
      <c r="PNW16" s="87"/>
      <c r="PNX16" s="87"/>
      <c r="PNY16" s="87"/>
      <c r="PNZ16" s="87"/>
      <c r="POA16" s="87"/>
      <c r="POB16" s="87"/>
      <c r="POC16" s="87"/>
      <c r="POD16" s="87"/>
      <c r="POE16" s="87"/>
      <c r="POF16" s="87"/>
      <c r="POG16" s="87"/>
      <c r="POH16" s="87"/>
      <c r="POI16" s="87"/>
      <c r="POJ16" s="87"/>
      <c r="POK16" s="87"/>
      <c r="POL16" s="87"/>
      <c r="POM16" s="87"/>
      <c r="PON16" s="87"/>
      <c r="POO16" s="87"/>
      <c r="POP16" s="87"/>
      <c r="POQ16" s="87"/>
      <c r="POR16" s="87"/>
      <c r="POS16" s="87"/>
      <c r="POT16" s="87"/>
      <c r="POU16" s="87"/>
      <c r="POV16" s="87"/>
      <c r="POW16" s="87"/>
      <c r="POX16" s="87"/>
      <c r="POY16" s="87"/>
      <c r="POZ16" s="87"/>
      <c r="PPA16" s="87"/>
      <c r="PPB16" s="87"/>
      <c r="PPC16" s="87"/>
      <c r="PPD16" s="87"/>
      <c r="PPE16" s="87"/>
      <c r="PPF16" s="87"/>
      <c r="PPG16" s="87"/>
      <c r="PPH16" s="87"/>
      <c r="PPI16" s="87"/>
      <c r="PPJ16" s="87"/>
      <c r="PPK16" s="87"/>
      <c r="PPL16" s="87"/>
      <c r="PPM16" s="87"/>
      <c r="PPN16" s="87"/>
      <c r="PPO16" s="87"/>
      <c r="PPP16" s="87"/>
      <c r="PPQ16" s="87"/>
      <c r="PPR16" s="87"/>
      <c r="PPS16" s="87"/>
      <c r="PPT16" s="87"/>
      <c r="PPU16" s="87"/>
      <c r="PPV16" s="87"/>
      <c r="PPW16" s="87"/>
      <c r="PPX16" s="87"/>
      <c r="PPY16" s="87"/>
      <c r="PPZ16" s="87"/>
      <c r="PQA16" s="87"/>
      <c r="PQB16" s="87"/>
      <c r="PQC16" s="87"/>
      <c r="PQD16" s="87"/>
      <c r="PQE16" s="87"/>
      <c r="PQF16" s="87"/>
      <c r="PQG16" s="87"/>
      <c r="PQH16" s="87"/>
      <c r="PQI16" s="87"/>
      <c r="PQJ16" s="87"/>
      <c r="PQK16" s="87"/>
      <c r="PQL16" s="87"/>
      <c r="PQM16" s="87"/>
      <c r="PQN16" s="87"/>
      <c r="PQO16" s="87"/>
      <c r="PQP16" s="87"/>
      <c r="PQQ16" s="87"/>
      <c r="PQR16" s="87"/>
      <c r="PQS16" s="87"/>
      <c r="PQT16" s="87"/>
      <c r="PQU16" s="87"/>
      <c r="PQV16" s="87"/>
      <c r="PQW16" s="87"/>
      <c r="PQX16" s="87"/>
      <c r="PQY16" s="87"/>
      <c r="PQZ16" s="87"/>
      <c r="PRA16" s="87"/>
      <c r="PRB16" s="87"/>
      <c r="PRC16" s="87"/>
      <c r="PRD16" s="87"/>
      <c r="PRE16" s="87"/>
      <c r="PRF16" s="87"/>
      <c r="PRG16" s="87"/>
      <c r="PRH16" s="87"/>
      <c r="PRI16" s="87"/>
      <c r="PRJ16" s="87"/>
      <c r="PRK16" s="87"/>
      <c r="PRL16" s="87"/>
      <c r="PRM16" s="87"/>
      <c r="PRN16" s="87"/>
      <c r="PRO16" s="87"/>
      <c r="PRP16" s="87"/>
      <c r="PRQ16" s="87"/>
      <c r="PRR16" s="87"/>
      <c r="PRS16" s="87"/>
      <c r="PRT16" s="87"/>
      <c r="PRU16" s="87"/>
      <c r="PRV16" s="87"/>
      <c r="PRW16" s="87"/>
      <c r="PRX16" s="87"/>
      <c r="PRY16" s="87"/>
      <c r="PRZ16" s="87"/>
      <c r="PSA16" s="87"/>
      <c r="PSB16" s="87"/>
      <c r="PSC16" s="87"/>
      <c r="PSD16" s="87"/>
      <c r="PSE16" s="87"/>
      <c r="PSF16" s="87"/>
      <c r="PSG16" s="87"/>
      <c r="PSH16" s="87"/>
      <c r="PSI16" s="87"/>
      <c r="PSJ16" s="87"/>
      <c r="PSK16" s="87"/>
      <c r="PSL16" s="87"/>
      <c r="PSM16" s="87"/>
      <c r="PSN16" s="87"/>
      <c r="PSO16" s="87"/>
      <c r="PSP16" s="87"/>
      <c r="PSQ16" s="87"/>
      <c r="PSR16" s="87"/>
      <c r="PSS16" s="87"/>
      <c r="PST16" s="87"/>
      <c r="PSU16" s="87"/>
      <c r="PSV16" s="87"/>
      <c r="PSW16" s="87"/>
      <c r="PSX16" s="87"/>
      <c r="PSY16" s="87"/>
      <c r="PSZ16" s="87"/>
      <c r="PTA16" s="87"/>
      <c r="PTB16" s="87"/>
      <c r="PTC16" s="87"/>
      <c r="PTD16" s="87"/>
      <c r="PTE16" s="87"/>
      <c r="PTF16" s="87"/>
      <c r="PTG16" s="87"/>
      <c r="PTH16" s="87"/>
      <c r="PTI16" s="87"/>
      <c r="PTJ16" s="87"/>
      <c r="PTK16" s="87"/>
      <c r="PTL16" s="87"/>
      <c r="PTM16" s="87"/>
      <c r="PTN16" s="87"/>
      <c r="PTO16" s="87"/>
      <c r="PTP16" s="87"/>
      <c r="PTQ16" s="87"/>
      <c r="PTR16" s="87"/>
      <c r="PTS16" s="87"/>
      <c r="PTT16" s="87"/>
      <c r="PTU16" s="87"/>
      <c r="PTV16" s="87"/>
      <c r="PTW16" s="87"/>
      <c r="PTX16" s="87"/>
      <c r="PTY16" s="87"/>
      <c r="PTZ16" s="87"/>
      <c r="PUA16" s="87"/>
      <c r="PUB16" s="87"/>
      <c r="PUC16" s="87"/>
      <c r="PUD16" s="87"/>
      <c r="PUE16" s="87"/>
      <c r="PUF16" s="87"/>
      <c r="PUG16" s="87"/>
      <c r="PUH16" s="87"/>
      <c r="PUI16" s="87"/>
      <c r="PUJ16" s="87"/>
      <c r="PUK16" s="87"/>
      <c r="PUL16" s="87"/>
      <c r="PUM16" s="87"/>
      <c r="PUN16" s="87"/>
      <c r="PUO16" s="87"/>
      <c r="PUP16" s="87"/>
      <c r="PUQ16" s="87"/>
      <c r="PUR16" s="87"/>
      <c r="PUS16" s="87"/>
      <c r="PUT16" s="87"/>
      <c r="PUU16" s="87"/>
      <c r="PUV16" s="87"/>
      <c r="PUW16" s="87"/>
      <c r="PUX16" s="87"/>
      <c r="PUY16" s="87"/>
      <c r="PUZ16" s="87"/>
      <c r="PVA16" s="87"/>
      <c r="PVB16" s="87"/>
      <c r="PVC16" s="87"/>
      <c r="PVD16" s="87"/>
      <c r="PVE16" s="87"/>
      <c r="PVF16" s="87"/>
      <c r="PVG16" s="87"/>
      <c r="PVH16" s="87"/>
      <c r="PVI16" s="87"/>
      <c r="PVJ16" s="87"/>
      <c r="PVK16" s="87"/>
      <c r="PVL16" s="87"/>
      <c r="PVM16" s="87"/>
      <c r="PVN16" s="87"/>
      <c r="PVO16" s="87"/>
      <c r="PVP16" s="87"/>
      <c r="PVQ16" s="87"/>
      <c r="PVR16" s="87"/>
      <c r="PVS16" s="87"/>
      <c r="PVT16" s="87"/>
      <c r="PVU16" s="87"/>
      <c r="PVV16" s="87"/>
      <c r="PVW16" s="87"/>
      <c r="PVX16" s="87"/>
      <c r="PVY16" s="87"/>
      <c r="PVZ16" s="87"/>
      <c r="PWA16" s="87"/>
      <c r="PWB16" s="87"/>
      <c r="PWC16" s="87"/>
      <c r="PWD16" s="87"/>
      <c r="PWE16" s="87"/>
      <c r="PWF16" s="87"/>
      <c r="PWG16" s="87"/>
      <c r="PWH16" s="87"/>
      <c r="PWI16" s="87"/>
      <c r="PWJ16" s="87"/>
      <c r="PWK16" s="87"/>
      <c r="PWL16" s="87"/>
      <c r="PWM16" s="87"/>
      <c r="PWN16" s="87"/>
      <c r="PWO16" s="87"/>
      <c r="PWP16" s="87"/>
      <c r="PWQ16" s="87"/>
      <c r="PWR16" s="87"/>
      <c r="PWS16" s="87"/>
      <c r="PWT16" s="87"/>
      <c r="PWU16" s="87"/>
      <c r="PWV16" s="87"/>
      <c r="PWW16" s="87"/>
      <c r="PWX16" s="87"/>
      <c r="PWY16" s="87"/>
      <c r="PWZ16" s="87"/>
      <c r="PXA16" s="87"/>
      <c r="PXB16" s="87"/>
      <c r="PXC16" s="87"/>
      <c r="PXD16" s="87"/>
      <c r="PXE16" s="87"/>
      <c r="PXF16" s="87"/>
      <c r="PXG16" s="87"/>
      <c r="PXH16" s="87"/>
      <c r="PXI16" s="87"/>
      <c r="PXJ16" s="87"/>
      <c r="PXK16" s="87"/>
      <c r="PXL16" s="87"/>
      <c r="PXM16" s="87"/>
      <c r="PXN16" s="87"/>
      <c r="PXO16" s="87"/>
      <c r="PXP16" s="87"/>
      <c r="PXQ16" s="87"/>
      <c r="PXR16" s="87"/>
      <c r="PXS16" s="87"/>
      <c r="PXT16" s="87"/>
      <c r="PXU16" s="87"/>
      <c r="PXV16" s="87"/>
      <c r="PXW16" s="87"/>
      <c r="PXX16" s="87"/>
      <c r="PXY16" s="87"/>
      <c r="PXZ16" s="87"/>
      <c r="PYA16" s="87"/>
      <c r="PYB16" s="87"/>
      <c r="PYC16" s="87"/>
      <c r="PYD16" s="87"/>
      <c r="PYE16" s="87"/>
      <c r="PYF16" s="87"/>
      <c r="PYG16" s="87"/>
      <c r="PYH16" s="87"/>
      <c r="PYI16" s="87"/>
      <c r="PYJ16" s="87"/>
      <c r="PYK16" s="87"/>
      <c r="PYL16" s="87"/>
      <c r="PYM16" s="87"/>
      <c r="PYN16" s="87"/>
      <c r="PYO16" s="87"/>
      <c r="PYP16" s="87"/>
      <c r="PYQ16" s="87"/>
      <c r="PYR16" s="87"/>
      <c r="PYS16" s="87"/>
      <c r="PYT16" s="87"/>
      <c r="PYU16" s="87"/>
      <c r="PYV16" s="87"/>
      <c r="PYW16" s="87"/>
      <c r="PYX16" s="87"/>
      <c r="PYY16" s="87"/>
      <c r="PYZ16" s="87"/>
      <c r="PZA16" s="87"/>
      <c r="PZB16" s="87"/>
      <c r="PZC16" s="87"/>
      <c r="PZD16" s="87"/>
      <c r="PZE16" s="87"/>
      <c r="PZF16" s="87"/>
      <c r="PZG16" s="87"/>
      <c r="PZH16" s="87"/>
      <c r="PZI16" s="87"/>
      <c r="PZJ16" s="87"/>
      <c r="PZK16" s="87"/>
      <c r="PZL16" s="87"/>
      <c r="PZM16" s="87"/>
      <c r="PZN16" s="87"/>
      <c r="PZO16" s="87"/>
      <c r="PZP16" s="87"/>
      <c r="PZQ16" s="87"/>
      <c r="PZR16" s="87"/>
      <c r="PZS16" s="87"/>
      <c r="PZT16" s="87"/>
      <c r="PZU16" s="87"/>
      <c r="PZV16" s="87"/>
      <c r="PZW16" s="87"/>
      <c r="PZX16" s="87"/>
      <c r="PZY16" s="87"/>
      <c r="PZZ16" s="87"/>
      <c r="QAA16" s="87"/>
      <c r="QAB16" s="87"/>
      <c r="QAC16" s="87"/>
      <c r="QAD16" s="87"/>
      <c r="QAE16" s="87"/>
      <c r="QAF16" s="87"/>
      <c r="QAG16" s="87"/>
      <c r="QAH16" s="87"/>
      <c r="QAI16" s="87"/>
      <c r="QAJ16" s="87"/>
      <c r="QAK16" s="87"/>
      <c r="QAL16" s="87"/>
      <c r="QAM16" s="87"/>
      <c r="QAN16" s="87"/>
      <c r="QAO16" s="87"/>
      <c r="QAP16" s="87"/>
      <c r="QAQ16" s="87"/>
      <c r="QAR16" s="87"/>
      <c r="QAS16" s="87"/>
      <c r="QAT16" s="87"/>
      <c r="QAU16" s="87"/>
      <c r="QAV16" s="87"/>
      <c r="QAW16" s="87"/>
      <c r="QAX16" s="87"/>
      <c r="QAY16" s="87"/>
      <c r="QAZ16" s="87"/>
      <c r="QBA16" s="87"/>
      <c r="QBB16" s="87"/>
      <c r="QBC16" s="87"/>
      <c r="QBD16" s="87"/>
      <c r="QBE16" s="87"/>
      <c r="QBF16" s="87"/>
      <c r="QBG16" s="87"/>
      <c r="QBH16" s="87"/>
      <c r="QBI16" s="87"/>
      <c r="QBJ16" s="87"/>
      <c r="QBK16" s="87"/>
      <c r="QBL16" s="87"/>
      <c r="QBM16" s="87"/>
      <c r="QBN16" s="87"/>
      <c r="QBO16" s="87"/>
      <c r="QBP16" s="87"/>
      <c r="QBQ16" s="87"/>
      <c r="QBR16" s="87"/>
      <c r="QBS16" s="87"/>
      <c r="QBT16" s="87"/>
      <c r="QBU16" s="87"/>
      <c r="QBV16" s="87"/>
      <c r="QBW16" s="87"/>
      <c r="QBX16" s="87"/>
      <c r="QBY16" s="87"/>
      <c r="QBZ16" s="87"/>
      <c r="QCA16" s="87"/>
      <c r="QCB16" s="87"/>
      <c r="QCC16" s="87"/>
      <c r="QCD16" s="87"/>
      <c r="QCE16" s="87"/>
      <c r="QCF16" s="87"/>
      <c r="QCG16" s="87"/>
      <c r="QCH16" s="87"/>
      <c r="QCI16" s="87"/>
      <c r="QCJ16" s="87"/>
      <c r="QCK16" s="87"/>
      <c r="QCL16" s="87"/>
      <c r="QCM16" s="87"/>
      <c r="QCN16" s="87"/>
      <c r="QCO16" s="87"/>
      <c r="QCP16" s="87"/>
      <c r="QCQ16" s="87"/>
      <c r="QCR16" s="87"/>
      <c r="QCS16" s="87"/>
      <c r="QCT16" s="87"/>
      <c r="QCU16" s="87"/>
      <c r="QCV16" s="87"/>
      <c r="QCW16" s="87"/>
      <c r="QCX16" s="87"/>
      <c r="QCY16" s="87"/>
      <c r="QCZ16" s="87"/>
      <c r="QDA16" s="87"/>
      <c r="QDB16" s="87"/>
      <c r="QDC16" s="87"/>
      <c r="QDD16" s="87"/>
      <c r="QDE16" s="87"/>
      <c r="QDF16" s="87"/>
      <c r="QDG16" s="87"/>
      <c r="QDH16" s="87"/>
      <c r="QDI16" s="87"/>
      <c r="QDJ16" s="87"/>
      <c r="QDK16" s="87"/>
      <c r="QDL16" s="87"/>
      <c r="QDM16" s="87"/>
      <c r="QDN16" s="87"/>
      <c r="QDO16" s="87"/>
      <c r="QDP16" s="87"/>
      <c r="QDQ16" s="87"/>
      <c r="QDR16" s="87"/>
      <c r="QDS16" s="87"/>
      <c r="QDT16" s="87"/>
      <c r="QDU16" s="87"/>
      <c r="QDV16" s="87"/>
      <c r="QDW16" s="87"/>
      <c r="QDX16" s="87"/>
      <c r="QDY16" s="87"/>
      <c r="QDZ16" s="87"/>
      <c r="QEA16" s="87"/>
      <c r="QEB16" s="87"/>
      <c r="QEC16" s="87"/>
      <c r="QED16" s="87"/>
      <c r="QEE16" s="87"/>
      <c r="QEF16" s="87"/>
      <c r="QEG16" s="87"/>
      <c r="QEH16" s="87"/>
      <c r="QEI16" s="87"/>
      <c r="QEJ16" s="87"/>
      <c r="QEK16" s="87"/>
      <c r="QEL16" s="87"/>
      <c r="QEM16" s="87"/>
      <c r="QEN16" s="87"/>
      <c r="QEO16" s="87"/>
      <c r="QEP16" s="87"/>
      <c r="QEQ16" s="87"/>
      <c r="QER16" s="87"/>
      <c r="QES16" s="87"/>
      <c r="QET16" s="87"/>
      <c r="QEU16" s="87"/>
      <c r="QEV16" s="87"/>
      <c r="QEW16" s="87"/>
      <c r="QEX16" s="87"/>
      <c r="QEY16" s="87"/>
      <c r="QEZ16" s="87"/>
      <c r="QFA16" s="87"/>
      <c r="QFB16" s="87"/>
      <c r="QFC16" s="87"/>
      <c r="QFD16" s="87"/>
      <c r="QFE16" s="87"/>
      <c r="QFF16" s="87"/>
      <c r="QFG16" s="87"/>
      <c r="QFH16" s="87"/>
      <c r="QFI16" s="87"/>
      <c r="QFJ16" s="87"/>
      <c r="QFK16" s="87"/>
      <c r="QFL16" s="87"/>
      <c r="QFM16" s="87"/>
      <c r="QFN16" s="87"/>
      <c r="QFO16" s="87"/>
      <c r="QFP16" s="87"/>
      <c r="QFQ16" s="87"/>
      <c r="QFR16" s="87"/>
      <c r="QFS16" s="87"/>
      <c r="QFT16" s="87"/>
      <c r="QFU16" s="87"/>
      <c r="QFV16" s="87"/>
      <c r="QFW16" s="87"/>
      <c r="QFX16" s="87"/>
      <c r="QFY16" s="87"/>
      <c r="QFZ16" s="87"/>
      <c r="QGA16" s="87"/>
      <c r="QGB16" s="87"/>
      <c r="QGC16" s="87"/>
      <c r="QGD16" s="87"/>
      <c r="QGE16" s="87"/>
      <c r="QGF16" s="87"/>
      <c r="QGG16" s="87"/>
      <c r="QGH16" s="87"/>
      <c r="QGI16" s="87"/>
      <c r="QGJ16" s="87"/>
      <c r="QGK16" s="87"/>
      <c r="QGL16" s="87"/>
      <c r="QGM16" s="87"/>
      <c r="QGN16" s="87"/>
      <c r="QGO16" s="87"/>
      <c r="QGP16" s="87"/>
      <c r="QGQ16" s="87"/>
      <c r="QGR16" s="87"/>
      <c r="QGS16" s="87"/>
      <c r="QGT16" s="87"/>
      <c r="QGU16" s="87"/>
      <c r="QGV16" s="87"/>
      <c r="QGW16" s="87"/>
      <c r="QGX16" s="87"/>
      <c r="QGY16" s="87"/>
      <c r="QGZ16" s="87"/>
      <c r="QHA16" s="87"/>
      <c r="QHB16" s="87"/>
      <c r="QHC16" s="87"/>
      <c r="QHD16" s="87"/>
      <c r="QHE16" s="87"/>
      <c r="QHF16" s="87"/>
      <c r="QHG16" s="87"/>
      <c r="QHH16" s="87"/>
      <c r="QHI16" s="87"/>
      <c r="QHJ16" s="87"/>
      <c r="QHK16" s="87"/>
      <c r="QHL16" s="87"/>
      <c r="QHM16" s="87"/>
      <c r="QHN16" s="87"/>
      <c r="QHO16" s="87"/>
      <c r="QHP16" s="87"/>
      <c r="QHQ16" s="87"/>
      <c r="QHR16" s="87"/>
      <c r="QHS16" s="87"/>
      <c r="QHT16" s="87"/>
      <c r="QHU16" s="87"/>
      <c r="QHV16" s="87"/>
      <c r="QHW16" s="87"/>
      <c r="QHX16" s="87"/>
      <c r="QHY16" s="87"/>
      <c r="QHZ16" s="87"/>
      <c r="QIA16" s="87"/>
      <c r="QIB16" s="87"/>
      <c r="QIC16" s="87"/>
      <c r="QID16" s="87"/>
      <c r="QIE16" s="87"/>
      <c r="QIF16" s="87"/>
      <c r="QIG16" s="87"/>
      <c r="QIH16" s="87"/>
      <c r="QII16" s="87"/>
      <c r="QIJ16" s="87"/>
      <c r="QIK16" s="87"/>
      <c r="QIL16" s="87"/>
      <c r="QIM16" s="87"/>
      <c r="QIN16" s="87"/>
      <c r="QIO16" s="87"/>
      <c r="QIP16" s="87"/>
      <c r="QIQ16" s="87"/>
      <c r="QIR16" s="87"/>
      <c r="QIS16" s="87"/>
      <c r="QIT16" s="87"/>
      <c r="QIU16" s="87"/>
      <c r="QIV16" s="87"/>
      <c r="QIW16" s="87"/>
      <c r="QIX16" s="87"/>
      <c r="QIY16" s="87"/>
      <c r="QIZ16" s="87"/>
      <c r="QJA16" s="87"/>
      <c r="QJB16" s="87"/>
      <c r="QJC16" s="87"/>
      <c r="QJD16" s="87"/>
      <c r="QJE16" s="87"/>
      <c r="QJF16" s="87"/>
      <c r="QJG16" s="87"/>
      <c r="QJH16" s="87"/>
      <c r="QJI16" s="87"/>
      <c r="QJJ16" s="87"/>
      <c r="QJK16" s="87"/>
      <c r="QJL16" s="87"/>
      <c r="QJM16" s="87"/>
      <c r="QJN16" s="87"/>
      <c r="QJO16" s="87"/>
      <c r="QJP16" s="87"/>
      <c r="QJQ16" s="87"/>
      <c r="QJR16" s="87"/>
      <c r="QJS16" s="87"/>
      <c r="QJT16" s="87"/>
      <c r="QJU16" s="87"/>
      <c r="QJV16" s="87"/>
      <c r="QJW16" s="87"/>
      <c r="QJX16" s="87"/>
      <c r="QJY16" s="87"/>
      <c r="QJZ16" s="87"/>
      <c r="QKA16" s="87"/>
      <c r="QKB16" s="87"/>
      <c r="QKC16" s="87"/>
      <c r="QKD16" s="87"/>
      <c r="QKE16" s="87"/>
      <c r="QKF16" s="87"/>
      <c r="QKG16" s="87"/>
      <c r="QKH16" s="87"/>
      <c r="QKI16" s="87"/>
      <c r="QKJ16" s="87"/>
      <c r="QKK16" s="87"/>
      <c r="QKL16" s="87"/>
      <c r="QKM16" s="87"/>
      <c r="QKN16" s="87"/>
      <c r="QKO16" s="87"/>
      <c r="QKP16" s="87"/>
      <c r="QKQ16" s="87"/>
      <c r="QKR16" s="87"/>
      <c r="QKS16" s="87"/>
      <c r="QKT16" s="87"/>
      <c r="QKU16" s="87"/>
      <c r="QKV16" s="87"/>
      <c r="QKW16" s="87"/>
      <c r="QKX16" s="87"/>
      <c r="QKY16" s="87"/>
      <c r="QKZ16" s="87"/>
      <c r="QLA16" s="87"/>
      <c r="QLB16" s="87"/>
      <c r="QLC16" s="87"/>
      <c r="QLD16" s="87"/>
      <c r="QLE16" s="87"/>
      <c r="QLF16" s="87"/>
      <c r="QLG16" s="87"/>
      <c r="QLH16" s="87"/>
      <c r="QLI16" s="87"/>
      <c r="QLJ16" s="87"/>
      <c r="QLK16" s="87"/>
      <c r="QLL16" s="87"/>
      <c r="QLM16" s="87"/>
      <c r="QLN16" s="87"/>
      <c r="QLO16" s="87"/>
      <c r="QLP16" s="87"/>
      <c r="QLQ16" s="87"/>
      <c r="QLR16" s="87"/>
      <c r="QLS16" s="87"/>
      <c r="QLT16" s="87"/>
      <c r="QLU16" s="87"/>
      <c r="QLV16" s="87"/>
      <c r="QLW16" s="87"/>
      <c r="QLX16" s="87"/>
      <c r="QLY16" s="87"/>
      <c r="QLZ16" s="87"/>
      <c r="QMA16" s="87"/>
      <c r="QMB16" s="87"/>
      <c r="QMC16" s="87"/>
      <c r="QMD16" s="87"/>
      <c r="QME16" s="87"/>
      <c r="QMF16" s="87"/>
      <c r="QMG16" s="87"/>
      <c r="QMH16" s="87"/>
      <c r="QMI16" s="87"/>
      <c r="QMJ16" s="87"/>
      <c r="QMK16" s="87"/>
      <c r="QML16" s="87"/>
      <c r="QMM16" s="87"/>
      <c r="QMN16" s="87"/>
      <c r="QMO16" s="87"/>
      <c r="QMP16" s="87"/>
      <c r="QMQ16" s="87"/>
      <c r="QMR16" s="87"/>
      <c r="QMS16" s="87"/>
      <c r="QMT16" s="87"/>
      <c r="QMU16" s="87"/>
      <c r="QMV16" s="87"/>
      <c r="QMW16" s="87"/>
      <c r="QMX16" s="87"/>
      <c r="QMY16" s="87"/>
      <c r="QMZ16" s="87"/>
      <c r="QNA16" s="87"/>
      <c r="QNB16" s="87"/>
      <c r="QNC16" s="87"/>
      <c r="QND16" s="87"/>
      <c r="QNE16" s="87"/>
      <c r="QNF16" s="87"/>
      <c r="QNG16" s="87"/>
      <c r="QNH16" s="87"/>
      <c r="QNI16" s="87"/>
      <c r="QNJ16" s="87"/>
      <c r="QNK16" s="87"/>
      <c r="QNL16" s="87"/>
      <c r="QNM16" s="87"/>
      <c r="QNN16" s="87"/>
      <c r="QNO16" s="87"/>
      <c r="QNP16" s="87"/>
      <c r="QNQ16" s="87"/>
      <c r="QNR16" s="87"/>
      <c r="QNS16" s="87"/>
      <c r="QNT16" s="87"/>
      <c r="QNU16" s="87"/>
      <c r="QNV16" s="87"/>
      <c r="QNW16" s="87"/>
      <c r="QNX16" s="87"/>
      <c r="QNY16" s="87"/>
      <c r="QNZ16" s="87"/>
      <c r="QOA16" s="87"/>
      <c r="QOB16" s="87"/>
      <c r="QOC16" s="87"/>
      <c r="QOD16" s="87"/>
      <c r="QOE16" s="87"/>
      <c r="QOF16" s="87"/>
      <c r="QOG16" s="87"/>
      <c r="QOH16" s="87"/>
      <c r="QOI16" s="87"/>
      <c r="QOJ16" s="87"/>
      <c r="QOK16" s="87"/>
      <c r="QOL16" s="87"/>
      <c r="QOM16" s="87"/>
      <c r="QON16" s="87"/>
      <c r="QOO16" s="87"/>
      <c r="QOP16" s="87"/>
      <c r="QOQ16" s="87"/>
      <c r="QOR16" s="87"/>
      <c r="QOS16" s="87"/>
      <c r="QOT16" s="87"/>
      <c r="QOU16" s="87"/>
      <c r="QOV16" s="87"/>
      <c r="QOW16" s="87"/>
      <c r="QOX16" s="87"/>
      <c r="QOY16" s="87"/>
      <c r="QOZ16" s="87"/>
      <c r="QPA16" s="87"/>
      <c r="QPB16" s="87"/>
      <c r="QPC16" s="87"/>
      <c r="QPD16" s="87"/>
      <c r="QPE16" s="87"/>
      <c r="QPF16" s="87"/>
      <c r="QPG16" s="87"/>
      <c r="QPH16" s="87"/>
      <c r="QPI16" s="87"/>
      <c r="QPJ16" s="87"/>
      <c r="QPK16" s="87"/>
      <c r="QPL16" s="87"/>
      <c r="QPM16" s="87"/>
      <c r="QPN16" s="87"/>
      <c r="QPO16" s="87"/>
      <c r="QPP16" s="87"/>
      <c r="QPQ16" s="87"/>
      <c r="QPR16" s="87"/>
      <c r="QPS16" s="87"/>
      <c r="QPT16" s="87"/>
      <c r="QPU16" s="87"/>
      <c r="QPV16" s="87"/>
      <c r="QPW16" s="87"/>
      <c r="QPX16" s="87"/>
      <c r="QPY16" s="87"/>
      <c r="QPZ16" s="87"/>
      <c r="QQA16" s="87"/>
      <c r="QQB16" s="87"/>
      <c r="QQC16" s="87"/>
      <c r="QQD16" s="87"/>
      <c r="QQE16" s="87"/>
      <c r="QQF16" s="87"/>
      <c r="QQG16" s="87"/>
      <c r="QQH16" s="87"/>
      <c r="QQI16" s="87"/>
      <c r="QQJ16" s="87"/>
      <c r="QQK16" s="87"/>
      <c r="QQL16" s="87"/>
      <c r="QQM16" s="87"/>
      <c r="QQN16" s="87"/>
      <c r="QQO16" s="87"/>
      <c r="QQP16" s="87"/>
      <c r="QQQ16" s="87"/>
      <c r="QQR16" s="87"/>
      <c r="QQS16" s="87"/>
      <c r="QQT16" s="87"/>
      <c r="QQU16" s="87"/>
      <c r="QQV16" s="87"/>
      <c r="QQW16" s="87"/>
      <c r="QQX16" s="87"/>
      <c r="QQY16" s="87"/>
      <c r="QQZ16" s="87"/>
      <c r="QRA16" s="87"/>
      <c r="QRB16" s="87"/>
      <c r="QRC16" s="87"/>
      <c r="QRD16" s="87"/>
      <c r="QRE16" s="87"/>
      <c r="QRF16" s="87"/>
      <c r="QRG16" s="87"/>
      <c r="QRH16" s="87"/>
      <c r="QRI16" s="87"/>
      <c r="QRJ16" s="87"/>
      <c r="QRK16" s="87"/>
      <c r="QRL16" s="87"/>
      <c r="QRM16" s="87"/>
      <c r="QRN16" s="87"/>
      <c r="QRO16" s="87"/>
      <c r="QRP16" s="87"/>
      <c r="QRQ16" s="87"/>
      <c r="QRR16" s="87"/>
      <c r="QRS16" s="87"/>
      <c r="QRT16" s="87"/>
      <c r="QRU16" s="87"/>
      <c r="QRV16" s="87"/>
      <c r="QRW16" s="87"/>
      <c r="QRX16" s="87"/>
      <c r="QRY16" s="87"/>
      <c r="QRZ16" s="87"/>
      <c r="QSA16" s="87"/>
      <c r="QSB16" s="87"/>
      <c r="QSC16" s="87"/>
      <c r="QSD16" s="87"/>
      <c r="QSE16" s="87"/>
      <c r="QSF16" s="87"/>
      <c r="QSG16" s="87"/>
      <c r="QSH16" s="87"/>
      <c r="QSI16" s="87"/>
      <c r="QSJ16" s="87"/>
      <c r="QSK16" s="87"/>
      <c r="QSL16" s="87"/>
      <c r="QSM16" s="87"/>
      <c r="QSN16" s="87"/>
      <c r="QSO16" s="87"/>
      <c r="QSP16" s="87"/>
      <c r="QSQ16" s="87"/>
      <c r="QSR16" s="87"/>
      <c r="QSS16" s="87"/>
      <c r="QST16" s="87"/>
      <c r="QSU16" s="87"/>
      <c r="QSV16" s="87"/>
      <c r="QSW16" s="87"/>
      <c r="QSX16" s="87"/>
      <c r="QSY16" s="87"/>
      <c r="QSZ16" s="87"/>
      <c r="QTA16" s="87"/>
      <c r="QTB16" s="87"/>
      <c r="QTC16" s="87"/>
      <c r="QTD16" s="87"/>
      <c r="QTE16" s="87"/>
      <c r="QTF16" s="87"/>
      <c r="QTG16" s="87"/>
      <c r="QTH16" s="87"/>
      <c r="QTI16" s="87"/>
      <c r="QTJ16" s="87"/>
      <c r="QTK16" s="87"/>
      <c r="QTL16" s="87"/>
      <c r="QTM16" s="87"/>
      <c r="QTN16" s="87"/>
      <c r="QTO16" s="87"/>
      <c r="QTP16" s="87"/>
      <c r="QTQ16" s="87"/>
      <c r="QTR16" s="87"/>
      <c r="QTS16" s="87"/>
      <c r="QTT16" s="87"/>
      <c r="QTU16" s="87"/>
      <c r="QTV16" s="87"/>
      <c r="QTW16" s="87"/>
      <c r="QTX16" s="87"/>
      <c r="QTY16" s="87"/>
      <c r="QTZ16" s="87"/>
      <c r="QUA16" s="87"/>
      <c r="QUB16" s="87"/>
      <c r="QUC16" s="87"/>
      <c r="QUD16" s="87"/>
      <c r="QUE16" s="87"/>
      <c r="QUF16" s="87"/>
      <c r="QUG16" s="87"/>
      <c r="QUH16" s="87"/>
      <c r="QUI16" s="87"/>
      <c r="QUJ16" s="87"/>
      <c r="QUK16" s="87"/>
      <c r="QUL16" s="87"/>
      <c r="QUM16" s="87"/>
      <c r="QUN16" s="87"/>
      <c r="QUO16" s="87"/>
      <c r="QUP16" s="87"/>
      <c r="QUQ16" s="87"/>
      <c r="QUR16" s="87"/>
      <c r="QUS16" s="87"/>
      <c r="QUT16" s="87"/>
      <c r="QUU16" s="87"/>
      <c r="QUV16" s="87"/>
      <c r="QUW16" s="87"/>
      <c r="QUX16" s="87"/>
      <c r="QUY16" s="87"/>
      <c r="QUZ16" s="87"/>
      <c r="QVA16" s="87"/>
      <c r="QVB16" s="87"/>
      <c r="QVC16" s="87"/>
      <c r="QVD16" s="87"/>
      <c r="QVE16" s="87"/>
      <c r="QVF16" s="87"/>
      <c r="QVG16" s="87"/>
      <c r="QVH16" s="87"/>
      <c r="QVI16" s="87"/>
      <c r="QVJ16" s="87"/>
      <c r="QVK16" s="87"/>
      <c r="QVL16" s="87"/>
      <c r="QVM16" s="87"/>
      <c r="QVN16" s="87"/>
      <c r="QVO16" s="87"/>
      <c r="QVP16" s="87"/>
      <c r="QVQ16" s="87"/>
      <c r="QVR16" s="87"/>
      <c r="QVS16" s="87"/>
      <c r="QVT16" s="87"/>
      <c r="QVU16" s="87"/>
      <c r="QVV16" s="87"/>
      <c r="QVW16" s="87"/>
      <c r="QVX16" s="87"/>
      <c r="QVY16" s="87"/>
      <c r="QVZ16" s="87"/>
      <c r="QWA16" s="87"/>
      <c r="QWB16" s="87"/>
      <c r="QWC16" s="87"/>
      <c r="QWD16" s="87"/>
      <c r="QWE16" s="87"/>
      <c r="QWF16" s="87"/>
      <c r="QWG16" s="87"/>
      <c r="QWH16" s="87"/>
      <c r="QWI16" s="87"/>
      <c r="QWJ16" s="87"/>
      <c r="QWK16" s="87"/>
      <c r="QWL16" s="87"/>
      <c r="QWM16" s="87"/>
      <c r="QWN16" s="87"/>
      <c r="QWO16" s="87"/>
      <c r="QWP16" s="87"/>
      <c r="QWQ16" s="87"/>
      <c r="QWR16" s="87"/>
      <c r="QWS16" s="87"/>
      <c r="QWT16" s="87"/>
      <c r="QWU16" s="87"/>
      <c r="QWV16" s="87"/>
      <c r="QWW16" s="87"/>
      <c r="QWX16" s="87"/>
      <c r="QWY16" s="87"/>
      <c r="QWZ16" s="87"/>
      <c r="QXA16" s="87"/>
      <c r="QXB16" s="87"/>
      <c r="QXC16" s="87"/>
      <c r="QXD16" s="87"/>
      <c r="QXE16" s="87"/>
      <c r="QXF16" s="87"/>
      <c r="QXG16" s="87"/>
      <c r="QXH16" s="87"/>
      <c r="QXI16" s="87"/>
      <c r="QXJ16" s="87"/>
      <c r="QXK16" s="87"/>
      <c r="QXL16" s="87"/>
      <c r="QXM16" s="87"/>
      <c r="QXN16" s="87"/>
      <c r="QXO16" s="87"/>
      <c r="QXP16" s="87"/>
      <c r="QXQ16" s="87"/>
      <c r="QXR16" s="87"/>
      <c r="QXS16" s="87"/>
      <c r="QXT16" s="87"/>
      <c r="QXU16" s="87"/>
      <c r="QXV16" s="87"/>
      <c r="QXW16" s="87"/>
      <c r="QXX16" s="87"/>
      <c r="QXY16" s="87"/>
      <c r="QXZ16" s="87"/>
      <c r="QYA16" s="87"/>
      <c r="QYB16" s="87"/>
      <c r="QYC16" s="87"/>
      <c r="QYD16" s="87"/>
      <c r="QYE16" s="87"/>
      <c r="QYF16" s="87"/>
      <c r="QYG16" s="87"/>
      <c r="QYH16" s="87"/>
      <c r="QYI16" s="87"/>
      <c r="QYJ16" s="87"/>
      <c r="QYK16" s="87"/>
      <c r="QYL16" s="87"/>
      <c r="QYM16" s="87"/>
      <c r="QYN16" s="87"/>
      <c r="QYO16" s="87"/>
      <c r="QYP16" s="87"/>
      <c r="QYQ16" s="87"/>
      <c r="QYR16" s="87"/>
      <c r="QYS16" s="87"/>
      <c r="QYT16" s="87"/>
      <c r="QYU16" s="87"/>
      <c r="QYV16" s="87"/>
      <c r="QYW16" s="87"/>
      <c r="QYX16" s="87"/>
      <c r="QYY16" s="87"/>
      <c r="QYZ16" s="87"/>
      <c r="QZA16" s="87"/>
      <c r="QZB16" s="87"/>
      <c r="QZC16" s="87"/>
      <c r="QZD16" s="87"/>
      <c r="QZE16" s="87"/>
      <c r="QZF16" s="87"/>
      <c r="QZG16" s="87"/>
      <c r="QZH16" s="87"/>
      <c r="QZI16" s="87"/>
      <c r="QZJ16" s="87"/>
      <c r="QZK16" s="87"/>
      <c r="QZL16" s="87"/>
      <c r="QZM16" s="87"/>
      <c r="QZN16" s="87"/>
      <c r="QZO16" s="87"/>
      <c r="QZP16" s="87"/>
      <c r="QZQ16" s="87"/>
      <c r="QZR16" s="87"/>
      <c r="QZS16" s="87"/>
      <c r="QZT16" s="87"/>
      <c r="QZU16" s="87"/>
      <c r="QZV16" s="87"/>
      <c r="QZW16" s="87"/>
      <c r="QZX16" s="87"/>
      <c r="QZY16" s="87"/>
      <c r="QZZ16" s="87"/>
      <c r="RAA16" s="87"/>
      <c r="RAB16" s="87"/>
      <c r="RAC16" s="87"/>
      <c r="RAD16" s="87"/>
      <c r="RAE16" s="87"/>
      <c r="RAF16" s="87"/>
      <c r="RAG16" s="87"/>
      <c r="RAH16" s="87"/>
      <c r="RAI16" s="87"/>
      <c r="RAJ16" s="87"/>
      <c r="RAK16" s="87"/>
      <c r="RAL16" s="87"/>
      <c r="RAM16" s="87"/>
      <c r="RAN16" s="87"/>
      <c r="RAO16" s="87"/>
      <c r="RAP16" s="87"/>
      <c r="RAQ16" s="87"/>
      <c r="RAR16" s="87"/>
      <c r="RAS16" s="87"/>
      <c r="RAT16" s="87"/>
      <c r="RAU16" s="87"/>
      <c r="RAV16" s="87"/>
      <c r="RAW16" s="87"/>
      <c r="RAX16" s="87"/>
      <c r="RAY16" s="87"/>
      <c r="RAZ16" s="87"/>
      <c r="RBA16" s="87"/>
      <c r="RBB16" s="87"/>
      <c r="RBC16" s="87"/>
      <c r="RBD16" s="87"/>
      <c r="RBE16" s="87"/>
      <c r="RBF16" s="87"/>
      <c r="RBG16" s="87"/>
      <c r="RBH16" s="87"/>
      <c r="RBI16" s="87"/>
      <c r="RBJ16" s="87"/>
      <c r="RBK16" s="87"/>
      <c r="RBL16" s="87"/>
      <c r="RBM16" s="87"/>
      <c r="RBN16" s="87"/>
      <c r="RBO16" s="87"/>
      <c r="RBP16" s="87"/>
      <c r="RBQ16" s="87"/>
      <c r="RBR16" s="87"/>
      <c r="RBS16" s="87"/>
      <c r="RBT16" s="87"/>
      <c r="RBU16" s="87"/>
      <c r="RBV16" s="87"/>
      <c r="RBW16" s="87"/>
      <c r="RBX16" s="87"/>
      <c r="RBY16" s="87"/>
      <c r="RBZ16" s="87"/>
      <c r="RCA16" s="87"/>
      <c r="RCB16" s="87"/>
      <c r="RCC16" s="87"/>
      <c r="RCD16" s="87"/>
      <c r="RCE16" s="87"/>
      <c r="RCF16" s="87"/>
      <c r="RCG16" s="87"/>
      <c r="RCH16" s="87"/>
      <c r="RCI16" s="87"/>
      <c r="RCJ16" s="87"/>
      <c r="RCK16" s="87"/>
      <c r="RCL16" s="87"/>
      <c r="RCM16" s="87"/>
      <c r="RCN16" s="87"/>
      <c r="RCO16" s="87"/>
      <c r="RCP16" s="87"/>
      <c r="RCQ16" s="87"/>
      <c r="RCR16" s="87"/>
      <c r="RCS16" s="87"/>
      <c r="RCT16" s="87"/>
      <c r="RCU16" s="87"/>
      <c r="RCV16" s="87"/>
      <c r="RCW16" s="87"/>
      <c r="RCX16" s="87"/>
      <c r="RCY16" s="87"/>
      <c r="RCZ16" s="87"/>
      <c r="RDA16" s="87"/>
      <c r="RDB16" s="87"/>
      <c r="RDC16" s="87"/>
      <c r="RDD16" s="87"/>
      <c r="RDE16" s="87"/>
      <c r="RDF16" s="87"/>
      <c r="RDG16" s="87"/>
      <c r="RDH16" s="87"/>
      <c r="RDI16" s="87"/>
      <c r="RDJ16" s="87"/>
      <c r="RDK16" s="87"/>
      <c r="RDL16" s="87"/>
      <c r="RDM16" s="87"/>
      <c r="RDN16" s="87"/>
      <c r="RDO16" s="87"/>
      <c r="RDP16" s="87"/>
      <c r="RDQ16" s="87"/>
      <c r="RDR16" s="87"/>
      <c r="RDS16" s="87"/>
      <c r="RDT16" s="87"/>
      <c r="RDU16" s="87"/>
      <c r="RDV16" s="87"/>
      <c r="RDW16" s="87"/>
      <c r="RDX16" s="87"/>
      <c r="RDY16" s="87"/>
      <c r="RDZ16" s="87"/>
      <c r="REA16" s="87"/>
      <c r="REB16" s="87"/>
      <c r="REC16" s="87"/>
      <c r="RED16" s="87"/>
      <c r="REE16" s="87"/>
      <c r="REF16" s="87"/>
      <c r="REG16" s="87"/>
      <c r="REH16" s="87"/>
      <c r="REI16" s="87"/>
      <c r="REJ16" s="87"/>
      <c r="REK16" s="87"/>
      <c r="REL16" s="87"/>
      <c r="REM16" s="87"/>
      <c r="REN16" s="87"/>
      <c r="REO16" s="87"/>
      <c r="REP16" s="87"/>
      <c r="REQ16" s="87"/>
      <c r="RER16" s="87"/>
      <c r="RES16" s="87"/>
      <c r="RET16" s="87"/>
      <c r="REU16" s="87"/>
      <c r="REV16" s="87"/>
      <c r="REW16" s="87"/>
      <c r="REX16" s="87"/>
      <c r="REY16" s="87"/>
      <c r="REZ16" s="87"/>
      <c r="RFA16" s="87"/>
      <c r="RFB16" s="87"/>
      <c r="RFC16" s="87"/>
      <c r="RFD16" s="87"/>
      <c r="RFE16" s="87"/>
      <c r="RFF16" s="87"/>
      <c r="RFG16" s="87"/>
      <c r="RFH16" s="87"/>
      <c r="RFI16" s="87"/>
      <c r="RFJ16" s="87"/>
      <c r="RFK16" s="87"/>
      <c r="RFL16" s="87"/>
      <c r="RFM16" s="87"/>
      <c r="RFN16" s="87"/>
      <c r="RFO16" s="87"/>
      <c r="RFP16" s="87"/>
      <c r="RFQ16" s="87"/>
      <c r="RFR16" s="87"/>
      <c r="RFS16" s="87"/>
      <c r="RFT16" s="87"/>
      <c r="RFU16" s="87"/>
      <c r="RFV16" s="87"/>
      <c r="RFW16" s="87"/>
      <c r="RFX16" s="87"/>
      <c r="RFY16" s="87"/>
      <c r="RFZ16" s="87"/>
      <c r="RGA16" s="87"/>
      <c r="RGB16" s="87"/>
      <c r="RGC16" s="87"/>
      <c r="RGD16" s="87"/>
      <c r="RGE16" s="87"/>
      <c r="RGF16" s="87"/>
      <c r="RGG16" s="87"/>
      <c r="RGH16" s="87"/>
      <c r="RGI16" s="87"/>
      <c r="RGJ16" s="87"/>
      <c r="RGK16" s="87"/>
      <c r="RGL16" s="87"/>
      <c r="RGM16" s="87"/>
      <c r="RGN16" s="87"/>
      <c r="RGO16" s="87"/>
      <c r="RGP16" s="87"/>
      <c r="RGQ16" s="87"/>
      <c r="RGR16" s="87"/>
      <c r="RGS16" s="87"/>
      <c r="RGT16" s="87"/>
      <c r="RGU16" s="87"/>
      <c r="RGV16" s="87"/>
      <c r="RGW16" s="87"/>
      <c r="RGX16" s="87"/>
      <c r="RGY16" s="87"/>
      <c r="RGZ16" s="87"/>
      <c r="RHA16" s="87"/>
      <c r="RHB16" s="87"/>
      <c r="RHC16" s="87"/>
      <c r="RHD16" s="87"/>
      <c r="RHE16" s="87"/>
      <c r="RHF16" s="87"/>
      <c r="RHG16" s="87"/>
      <c r="RHH16" s="87"/>
      <c r="RHI16" s="87"/>
      <c r="RHJ16" s="87"/>
      <c r="RHK16" s="87"/>
      <c r="RHL16" s="87"/>
      <c r="RHM16" s="87"/>
      <c r="RHN16" s="87"/>
      <c r="RHO16" s="87"/>
      <c r="RHP16" s="87"/>
      <c r="RHQ16" s="87"/>
      <c r="RHR16" s="87"/>
      <c r="RHS16" s="87"/>
      <c r="RHT16" s="87"/>
      <c r="RHU16" s="87"/>
      <c r="RHV16" s="87"/>
      <c r="RHW16" s="87"/>
      <c r="RHX16" s="87"/>
      <c r="RHY16" s="87"/>
      <c r="RHZ16" s="87"/>
      <c r="RIA16" s="87"/>
      <c r="RIB16" s="87"/>
      <c r="RIC16" s="87"/>
      <c r="RID16" s="87"/>
      <c r="RIE16" s="87"/>
      <c r="RIF16" s="87"/>
      <c r="RIG16" s="87"/>
      <c r="RIH16" s="87"/>
      <c r="RII16" s="87"/>
      <c r="RIJ16" s="87"/>
      <c r="RIK16" s="87"/>
      <c r="RIL16" s="87"/>
      <c r="RIM16" s="87"/>
      <c r="RIN16" s="87"/>
      <c r="RIO16" s="87"/>
      <c r="RIP16" s="87"/>
      <c r="RIQ16" s="87"/>
      <c r="RIR16" s="87"/>
      <c r="RIS16" s="87"/>
      <c r="RIT16" s="87"/>
      <c r="RIU16" s="87"/>
      <c r="RIV16" s="87"/>
      <c r="RIW16" s="87"/>
      <c r="RIX16" s="87"/>
      <c r="RIY16" s="87"/>
      <c r="RIZ16" s="87"/>
      <c r="RJA16" s="87"/>
      <c r="RJB16" s="87"/>
      <c r="RJC16" s="87"/>
      <c r="RJD16" s="87"/>
      <c r="RJE16" s="87"/>
      <c r="RJF16" s="87"/>
      <c r="RJG16" s="87"/>
      <c r="RJH16" s="87"/>
      <c r="RJI16" s="87"/>
      <c r="RJJ16" s="87"/>
      <c r="RJK16" s="87"/>
      <c r="RJL16" s="87"/>
      <c r="RJM16" s="87"/>
      <c r="RJN16" s="87"/>
      <c r="RJO16" s="87"/>
      <c r="RJP16" s="87"/>
      <c r="RJQ16" s="87"/>
      <c r="RJR16" s="87"/>
      <c r="RJS16" s="87"/>
      <c r="RJT16" s="87"/>
      <c r="RJU16" s="87"/>
      <c r="RJV16" s="87"/>
      <c r="RJW16" s="87"/>
      <c r="RJX16" s="87"/>
      <c r="RJY16" s="87"/>
      <c r="RJZ16" s="87"/>
      <c r="RKA16" s="87"/>
      <c r="RKB16" s="87"/>
      <c r="RKC16" s="87"/>
      <c r="RKD16" s="87"/>
      <c r="RKE16" s="87"/>
      <c r="RKF16" s="87"/>
      <c r="RKG16" s="87"/>
      <c r="RKH16" s="87"/>
      <c r="RKI16" s="87"/>
      <c r="RKJ16" s="87"/>
      <c r="RKK16" s="87"/>
      <c r="RKL16" s="87"/>
      <c r="RKM16" s="87"/>
      <c r="RKN16" s="87"/>
      <c r="RKO16" s="87"/>
      <c r="RKP16" s="87"/>
      <c r="RKQ16" s="87"/>
      <c r="RKR16" s="87"/>
      <c r="RKS16" s="87"/>
      <c r="RKT16" s="87"/>
      <c r="RKU16" s="87"/>
      <c r="RKV16" s="87"/>
      <c r="RKW16" s="87"/>
      <c r="RKX16" s="87"/>
      <c r="RKY16" s="87"/>
      <c r="RKZ16" s="87"/>
      <c r="RLA16" s="87"/>
      <c r="RLB16" s="87"/>
      <c r="RLC16" s="87"/>
      <c r="RLD16" s="87"/>
      <c r="RLE16" s="87"/>
      <c r="RLF16" s="87"/>
      <c r="RLG16" s="87"/>
      <c r="RLH16" s="87"/>
      <c r="RLI16" s="87"/>
      <c r="RLJ16" s="87"/>
      <c r="RLK16" s="87"/>
      <c r="RLL16" s="87"/>
      <c r="RLM16" s="87"/>
      <c r="RLN16" s="87"/>
      <c r="RLO16" s="87"/>
      <c r="RLP16" s="87"/>
      <c r="RLQ16" s="87"/>
      <c r="RLR16" s="87"/>
      <c r="RLS16" s="87"/>
      <c r="RLT16" s="87"/>
      <c r="RLU16" s="87"/>
      <c r="RLV16" s="87"/>
      <c r="RLW16" s="87"/>
      <c r="RLX16" s="87"/>
      <c r="RLY16" s="87"/>
      <c r="RLZ16" s="87"/>
      <c r="RMA16" s="87"/>
      <c r="RMB16" s="87"/>
      <c r="RMC16" s="87"/>
      <c r="RMD16" s="87"/>
      <c r="RME16" s="87"/>
      <c r="RMF16" s="87"/>
      <c r="RMG16" s="87"/>
      <c r="RMH16" s="87"/>
      <c r="RMI16" s="87"/>
      <c r="RMJ16" s="87"/>
      <c r="RMK16" s="87"/>
      <c r="RML16" s="87"/>
      <c r="RMM16" s="87"/>
      <c r="RMN16" s="87"/>
      <c r="RMO16" s="87"/>
      <c r="RMP16" s="87"/>
      <c r="RMQ16" s="87"/>
      <c r="RMR16" s="87"/>
      <c r="RMS16" s="87"/>
      <c r="RMT16" s="87"/>
      <c r="RMU16" s="87"/>
      <c r="RMV16" s="87"/>
      <c r="RMW16" s="87"/>
      <c r="RMX16" s="87"/>
      <c r="RMY16" s="87"/>
      <c r="RMZ16" s="87"/>
      <c r="RNA16" s="87"/>
      <c r="RNB16" s="87"/>
      <c r="RNC16" s="87"/>
      <c r="RND16" s="87"/>
      <c r="RNE16" s="87"/>
      <c r="RNF16" s="87"/>
      <c r="RNG16" s="87"/>
      <c r="RNH16" s="87"/>
      <c r="RNI16" s="87"/>
      <c r="RNJ16" s="87"/>
      <c r="RNK16" s="87"/>
      <c r="RNL16" s="87"/>
      <c r="RNM16" s="87"/>
      <c r="RNN16" s="87"/>
      <c r="RNO16" s="87"/>
      <c r="RNP16" s="87"/>
      <c r="RNQ16" s="87"/>
      <c r="RNR16" s="87"/>
      <c r="RNS16" s="87"/>
      <c r="RNT16" s="87"/>
      <c r="RNU16" s="87"/>
      <c r="RNV16" s="87"/>
      <c r="RNW16" s="87"/>
      <c r="RNX16" s="87"/>
      <c r="RNY16" s="87"/>
      <c r="RNZ16" s="87"/>
      <c r="ROA16" s="87"/>
      <c r="ROB16" s="87"/>
      <c r="ROC16" s="87"/>
      <c r="ROD16" s="87"/>
      <c r="ROE16" s="87"/>
      <c r="ROF16" s="87"/>
      <c r="ROG16" s="87"/>
      <c r="ROH16" s="87"/>
      <c r="ROI16" s="87"/>
      <c r="ROJ16" s="87"/>
      <c r="ROK16" s="87"/>
      <c r="ROL16" s="87"/>
      <c r="ROM16" s="87"/>
      <c r="RON16" s="87"/>
      <c r="ROO16" s="87"/>
      <c r="ROP16" s="87"/>
      <c r="ROQ16" s="87"/>
      <c r="ROR16" s="87"/>
      <c r="ROS16" s="87"/>
      <c r="ROT16" s="87"/>
      <c r="ROU16" s="87"/>
      <c r="ROV16" s="87"/>
      <c r="ROW16" s="87"/>
      <c r="ROX16" s="87"/>
      <c r="ROY16" s="87"/>
      <c r="ROZ16" s="87"/>
      <c r="RPA16" s="87"/>
      <c r="RPB16" s="87"/>
      <c r="RPC16" s="87"/>
      <c r="RPD16" s="87"/>
      <c r="RPE16" s="87"/>
      <c r="RPF16" s="87"/>
      <c r="RPG16" s="87"/>
      <c r="RPH16" s="87"/>
      <c r="RPI16" s="87"/>
      <c r="RPJ16" s="87"/>
      <c r="RPK16" s="87"/>
      <c r="RPL16" s="87"/>
      <c r="RPM16" s="87"/>
      <c r="RPN16" s="87"/>
      <c r="RPO16" s="87"/>
      <c r="RPP16" s="87"/>
      <c r="RPQ16" s="87"/>
      <c r="RPR16" s="87"/>
      <c r="RPS16" s="87"/>
      <c r="RPT16" s="87"/>
      <c r="RPU16" s="87"/>
      <c r="RPV16" s="87"/>
      <c r="RPW16" s="87"/>
      <c r="RPX16" s="87"/>
      <c r="RPY16" s="87"/>
      <c r="RPZ16" s="87"/>
      <c r="RQA16" s="87"/>
      <c r="RQB16" s="87"/>
      <c r="RQC16" s="87"/>
      <c r="RQD16" s="87"/>
      <c r="RQE16" s="87"/>
      <c r="RQF16" s="87"/>
      <c r="RQG16" s="87"/>
      <c r="RQH16" s="87"/>
      <c r="RQI16" s="87"/>
      <c r="RQJ16" s="87"/>
      <c r="RQK16" s="87"/>
      <c r="RQL16" s="87"/>
      <c r="RQM16" s="87"/>
      <c r="RQN16" s="87"/>
      <c r="RQO16" s="87"/>
      <c r="RQP16" s="87"/>
      <c r="RQQ16" s="87"/>
      <c r="RQR16" s="87"/>
      <c r="RQS16" s="87"/>
      <c r="RQT16" s="87"/>
      <c r="RQU16" s="87"/>
      <c r="RQV16" s="87"/>
      <c r="RQW16" s="87"/>
      <c r="RQX16" s="87"/>
      <c r="RQY16" s="87"/>
      <c r="RQZ16" s="87"/>
      <c r="RRA16" s="87"/>
      <c r="RRB16" s="87"/>
      <c r="RRC16" s="87"/>
      <c r="RRD16" s="87"/>
      <c r="RRE16" s="87"/>
      <c r="RRF16" s="87"/>
      <c r="RRG16" s="87"/>
      <c r="RRH16" s="87"/>
      <c r="RRI16" s="87"/>
      <c r="RRJ16" s="87"/>
      <c r="RRK16" s="87"/>
      <c r="RRL16" s="87"/>
      <c r="RRM16" s="87"/>
      <c r="RRN16" s="87"/>
      <c r="RRO16" s="87"/>
      <c r="RRP16" s="87"/>
      <c r="RRQ16" s="87"/>
      <c r="RRR16" s="87"/>
      <c r="RRS16" s="87"/>
      <c r="RRT16" s="87"/>
      <c r="RRU16" s="87"/>
      <c r="RRV16" s="87"/>
      <c r="RRW16" s="87"/>
      <c r="RRX16" s="87"/>
      <c r="RRY16" s="87"/>
      <c r="RRZ16" s="87"/>
      <c r="RSA16" s="87"/>
      <c r="RSB16" s="87"/>
      <c r="RSC16" s="87"/>
      <c r="RSD16" s="87"/>
      <c r="RSE16" s="87"/>
      <c r="RSF16" s="87"/>
      <c r="RSG16" s="87"/>
      <c r="RSH16" s="87"/>
      <c r="RSI16" s="87"/>
      <c r="RSJ16" s="87"/>
      <c r="RSK16" s="87"/>
      <c r="RSL16" s="87"/>
      <c r="RSM16" s="87"/>
      <c r="RSN16" s="87"/>
      <c r="RSO16" s="87"/>
      <c r="RSP16" s="87"/>
      <c r="RSQ16" s="87"/>
      <c r="RSR16" s="87"/>
      <c r="RSS16" s="87"/>
      <c r="RST16" s="87"/>
      <c r="RSU16" s="87"/>
      <c r="RSV16" s="87"/>
      <c r="RSW16" s="87"/>
      <c r="RSX16" s="87"/>
      <c r="RSY16" s="87"/>
      <c r="RSZ16" s="87"/>
      <c r="RTA16" s="87"/>
      <c r="RTB16" s="87"/>
      <c r="RTC16" s="87"/>
      <c r="RTD16" s="87"/>
      <c r="RTE16" s="87"/>
      <c r="RTF16" s="87"/>
      <c r="RTG16" s="87"/>
      <c r="RTH16" s="87"/>
      <c r="RTI16" s="87"/>
      <c r="RTJ16" s="87"/>
      <c r="RTK16" s="87"/>
      <c r="RTL16" s="87"/>
      <c r="RTM16" s="87"/>
      <c r="RTN16" s="87"/>
      <c r="RTO16" s="87"/>
      <c r="RTP16" s="87"/>
      <c r="RTQ16" s="87"/>
      <c r="RTR16" s="87"/>
      <c r="RTS16" s="87"/>
      <c r="RTT16" s="87"/>
      <c r="RTU16" s="87"/>
      <c r="RTV16" s="87"/>
      <c r="RTW16" s="87"/>
      <c r="RTX16" s="87"/>
      <c r="RTY16" s="87"/>
      <c r="RTZ16" s="87"/>
      <c r="RUA16" s="87"/>
      <c r="RUB16" s="87"/>
      <c r="RUC16" s="87"/>
      <c r="RUD16" s="87"/>
      <c r="RUE16" s="87"/>
      <c r="RUF16" s="87"/>
      <c r="RUG16" s="87"/>
      <c r="RUH16" s="87"/>
      <c r="RUI16" s="87"/>
      <c r="RUJ16" s="87"/>
      <c r="RUK16" s="87"/>
      <c r="RUL16" s="87"/>
      <c r="RUM16" s="87"/>
      <c r="RUN16" s="87"/>
      <c r="RUO16" s="87"/>
      <c r="RUP16" s="87"/>
      <c r="RUQ16" s="87"/>
      <c r="RUR16" s="87"/>
      <c r="RUS16" s="87"/>
      <c r="RUT16" s="87"/>
      <c r="RUU16" s="87"/>
      <c r="RUV16" s="87"/>
      <c r="RUW16" s="87"/>
      <c r="RUX16" s="87"/>
      <c r="RUY16" s="87"/>
      <c r="RUZ16" s="87"/>
      <c r="RVA16" s="87"/>
      <c r="RVB16" s="87"/>
      <c r="RVC16" s="87"/>
      <c r="RVD16" s="87"/>
      <c r="RVE16" s="87"/>
      <c r="RVF16" s="87"/>
      <c r="RVG16" s="87"/>
      <c r="RVH16" s="87"/>
      <c r="RVI16" s="87"/>
      <c r="RVJ16" s="87"/>
      <c r="RVK16" s="87"/>
      <c r="RVL16" s="87"/>
      <c r="RVM16" s="87"/>
      <c r="RVN16" s="87"/>
      <c r="RVO16" s="87"/>
      <c r="RVP16" s="87"/>
      <c r="RVQ16" s="87"/>
      <c r="RVR16" s="87"/>
      <c r="RVS16" s="87"/>
      <c r="RVT16" s="87"/>
      <c r="RVU16" s="87"/>
      <c r="RVV16" s="87"/>
      <c r="RVW16" s="87"/>
      <c r="RVX16" s="87"/>
      <c r="RVY16" s="87"/>
      <c r="RVZ16" s="87"/>
      <c r="RWA16" s="87"/>
      <c r="RWB16" s="87"/>
      <c r="RWC16" s="87"/>
      <c r="RWD16" s="87"/>
      <c r="RWE16" s="87"/>
      <c r="RWF16" s="87"/>
      <c r="RWG16" s="87"/>
      <c r="RWH16" s="87"/>
      <c r="RWI16" s="87"/>
      <c r="RWJ16" s="87"/>
      <c r="RWK16" s="87"/>
      <c r="RWL16" s="87"/>
      <c r="RWM16" s="87"/>
      <c r="RWN16" s="87"/>
      <c r="RWO16" s="87"/>
      <c r="RWP16" s="87"/>
      <c r="RWQ16" s="87"/>
      <c r="RWR16" s="87"/>
      <c r="RWS16" s="87"/>
      <c r="RWT16" s="87"/>
      <c r="RWU16" s="87"/>
      <c r="RWV16" s="87"/>
      <c r="RWW16" s="87"/>
      <c r="RWX16" s="87"/>
      <c r="RWY16" s="87"/>
      <c r="RWZ16" s="87"/>
      <c r="RXA16" s="87"/>
      <c r="RXB16" s="87"/>
      <c r="RXC16" s="87"/>
      <c r="RXD16" s="87"/>
      <c r="RXE16" s="87"/>
      <c r="RXF16" s="87"/>
      <c r="RXG16" s="87"/>
      <c r="RXH16" s="87"/>
      <c r="RXI16" s="87"/>
      <c r="RXJ16" s="87"/>
      <c r="RXK16" s="87"/>
      <c r="RXL16" s="87"/>
      <c r="RXM16" s="87"/>
      <c r="RXN16" s="87"/>
      <c r="RXO16" s="87"/>
      <c r="RXP16" s="87"/>
      <c r="RXQ16" s="87"/>
      <c r="RXR16" s="87"/>
      <c r="RXS16" s="87"/>
      <c r="RXT16" s="87"/>
      <c r="RXU16" s="87"/>
      <c r="RXV16" s="87"/>
      <c r="RXW16" s="87"/>
      <c r="RXX16" s="87"/>
      <c r="RXY16" s="87"/>
      <c r="RXZ16" s="87"/>
      <c r="RYA16" s="87"/>
      <c r="RYB16" s="87"/>
      <c r="RYC16" s="87"/>
      <c r="RYD16" s="87"/>
      <c r="RYE16" s="87"/>
      <c r="RYF16" s="87"/>
      <c r="RYG16" s="87"/>
      <c r="RYH16" s="87"/>
      <c r="RYI16" s="87"/>
      <c r="RYJ16" s="87"/>
      <c r="RYK16" s="87"/>
      <c r="RYL16" s="87"/>
      <c r="RYM16" s="87"/>
      <c r="RYN16" s="87"/>
      <c r="RYO16" s="87"/>
      <c r="RYP16" s="87"/>
      <c r="RYQ16" s="87"/>
      <c r="RYR16" s="87"/>
      <c r="RYS16" s="87"/>
      <c r="RYT16" s="87"/>
      <c r="RYU16" s="87"/>
      <c r="RYV16" s="87"/>
      <c r="RYW16" s="87"/>
      <c r="RYX16" s="87"/>
      <c r="RYY16" s="87"/>
      <c r="RYZ16" s="87"/>
      <c r="RZA16" s="87"/>
      <c r="RZB16" s="87"/>
      <c r="RZC16" s="87"/>
      <c r="RZD16" s="87"/>
      <c r="RZE16" s="87"/>
      <c r="RZF16" s="87"/>
      <c r="RZG16" s="87"/>
      <c r="RZH16" s="87"/>
      <c r="RZI16" s="87"/>
      <c r="RZJ16" s="87"/>
      <c r="RZK16" s="87"/>
      <c r="RZL16" s="87"/>
      <c r="RZM16" s="87"/>
      <c r="RZN16" s="87"/>
      <c r="RZO16" s="87"/>
      <c r="RZP16" s="87"/>
      <c r="RZQ16" s="87"/>
      <c r="RZR16" s="87"/>
      <c r="RZS16" s="87"/>
      <c r="RZT16" s="87"/>
      <c r="RZU16" s="87"/>
      <c r="RZV16" s="87"/>
      <c r="RZW16" s="87"/>
      <c r="RZX16" s="87"/>
      <c r="RZY16" s="87"/>
      <c r="RZZ16" s="87"/>
      <c r="SAA16" s="87"/>
      <c r="SAB16" s="87"/>
      <c r="SAC16" s="87"/>
      <c r="SAD16" s="87"/>
      <c r="SAE16" s="87"/>
      <c r="SAF16" s="87"/>
      <c r="SAG16" s="87"/>
      <c r="SAH16" s="87"/>
      <c r="SAI16" s="87"/>
      <c r="SAJ16" s="87"/>
      <c r="SAK16" s="87"/>
      <c r="SAL16" s="87"/>
      <c r="SAM16" s="87"/>
      <c r="SAN16" s="87"/>
      <c r="SAO16" s="87"/>
      <c r="SAP16" s="87"/>
      <c r="SAQ16" s="87"/>
      <c r="SAR16" s="87"/>
      <c r="SAS16" s="87"/>
      <c r="SAT16" s="87"/>
      <c r="SAU16" s="87"/>
      <c r="SAV16" s="87"/>
      <c r="SAW16" s="87"/>
      <c r="SAX16" s="87"/>
      <c r="SAY16" s="87"/>
      <c r="SAZ16" s="87"/>
      <c r="SBA16" s="87"/>
      <c r="SBB16" s="87"/>
      <c r="SBC16" s="87"/>
      <c r="SBD16" s="87"/>
      <c r="SBE16" s="87"/>
      <c r="SBF16" s="87"/>
      <c r="SBG16" s="87"/>
      <c r="SBH16" s="87"/>
      <c r="SBI16" s="87"/>
      <c r="SBJ16" s="87"/>
      <c r="SBK16" s="87"/>
      <c r="SBL16" s="87"/>
      <c r="SBM16" s="87"/>
      <c r="SBN16" s="87"/>
      <c r="SBO16" s="87"/>
      <c r="SBP16" s="87"/>
      <c r="SBQ16" s="87"/>
      <c r="SBR16" s="87"/>
      <c r="SBS16" s="87"/>
      <c r="SBT16" s="87"/>
      <c r="SBU16" s="87"/>
      <c r="SBV16" s="87"/>
      <c r="SBW16" s="87"/>
      <c r="SBX16" s="87"/>
      <c r="SBY16" s="87"/>
      <c r="SBZ16" s="87"/>
      <c r="SCA16" s="87"/>
      <c r="SCB16" s="87"/>
      <c r="SCC16" s="87"/>
      <c r="SCD16" s="87"/>
      <c r="SCE16" s="87"/>
      <c r="SCF16" s="87"/>
      <c r="SCG16" s="87"/>
      <c r="SCH16" s="87"/>
      <c r="SCI16" s="87"/>
      <c r="SCJ16" s="87"/>
      <c r="SCK16" s="87"/>
      <c r="SCL16" s="87"/>
      <c r="SCM16" s="87"/>
      <c r="SCN16" s="87"/>
      <c r="SCO16" s="87"/>
      <c r="SCP16" s="87"/>
      <c r="SCQ16" s="87"/>
      <c r="SCR16" s="87"/>
      <c r="SCS16" s="87"/>
      <c r="SCT16" s="87"/>
      <c r="SCU16" s="87"/>
      <c r="SCV16" s="87"/>
      <c r="SCW16" s="87"/>
      <c r="SCX16" s="87"/>
      <c r="SCY16" s="87"/>
      <c r="SCZ16" s="87"/>
      <c r="SDA16" s="87"/>
      <c r="SDB16" s="87"/>
      <c r="SDC16" s="87"/>
      <c r="SDD16" s="87"/>
      <c r="SDE16" s="87"/>
      <c r="SDF16" s="87"/>
      <c r="SDG16" s="87"/>
      <c r="SDH16" s="87"/>
      <c r="SDI16" s="87"/>
      <c r="SDJ16" s="87"/>
      <c r="SDK16" s="87"/>
      <c r="SDL16" s="87"/>
      <c r="SDM16" s="87"/>
      <c r="SDN16" s="87"/>
      <c r="SDO16" s="87"/>
      <c r="SDP16" s="87"/>
      <c r="SDQ16" s="87"/>
      <c r="SDR16" s="87"/>
      <c r="SDS16" s="87"/>
      <c r="SDT16" s="87"/>
      <c r="SDU16" s="87"/>
      <c r="SDV16" s="87"/>
      <c r="SDW16" s="87"/>
      <c r="SDX16" s="87"/>
      <c r="SDY16" s="87"/>
      <c r="SDZ16" s="87"/>
      <c r="SEA16" s="87"/>
      <c r="SEB16" s="87"/>
      <c r="SEC16" s="87"/>
      <c r="SED16" s="87"/>
      <c r="SEE16" s="87"/>
      <c r="SEF16" s="87"/>
      <c r="SEG16" s="87"/>
      <c r="SEH16" s="87"/>
      <c r="SEI16" s="87"/>
      <c r="SEJ16" s="87"/>
      <c r="SEK16" s="87"/>
      <c r="SEL16" s="87"/>
      <c r="SEM16" s="87"/>
      <c r="SEN16" s="87"/>
      <c r="SEO16" s="87"/>
      <c r="SEP16" s="87"/>
      <c r="SEQ16" s="87"/>
      <c r="SER16" s="87"/>
      <c r="SES16" s="87"/>
      <c r="SET16" s="87"/>
      <c r="SEU16" s="87"/>
      <c r="SEV16" s="87"/>
      <c r="SEW16" s="87"/>
      <c r="SEX16" s="87"/>
      <c r="SEY16" s="87"/>
      <c r="SEZ16" s="87"/>
      <c r="SFA16" s="87"/>
      <c r="SFB16" s="87"/>
      <c r="SFC16" s="87"/>
      <c r="SFD16" s="87"/>
      <c r="SFE16" s="87"/>
      <c r="SFF16" s="87"/>
      <c r="SFG16" s="87"/>
      <c r="SFH16" s="87"/>
      <c r="SFI16" s="87"/>
      <c r="SFJ16" s="87"/>
      <c r="SFK16" s="87"/>
      <c r="SFL16" s="87"/>
      <c r="SFM16" s="87"/>
      <c r="SFN16" s="87"/>
      <c r="SFO16" s="87"/>
      <c r="SFP16" s="87"/>
      <c r="SFQ16" s="87"/>
      <c r="SFR16" s="87"/>
      <c r="SFS16" s="87"/>
      <c r="SFT16" s="87"/>
      <c r="SFU16" s="87"/>
      <c r="SFV16" s="87"/>
      <c r="SFW16" s="87"/>
      <c r="SFX16" s="87"/>
      <c r="SFY16" s="87"/>
      <c r="SFZ16" s="87"/>
      <c r="SGA16" s="87"/>
      <c r="SGB16" s="87"/>
      <c r="SGC16" s="87"/>
      <c r="SGD16" s="87"/>
      <c r="SGE16" s="87"/>
      <c r="SGF16" s="87"/>
      <c r="SGG16" s="87"/>
      <c r="SGH16" s="87"/>
      <c r="SGI16" s="87"/>
      <c r="SGJ16" s="87"/>
      <c r="SGK16" s="87"/>
      <c r="SGL16" s="87"/>
      <c r="SGM16" s="87"/>
      <c r="SGN16" s="87"/>
      <c r="SGO16" s="87"/>
      <c r="SGP16" s="87"/>
      <c r="SGQ16" s="87"/>
      <c r="SGR16" s="87"/>
      <c r="SGS16" s="87"/>
      <c r="SGT16" s="87"/>
      <c r="SGU16" s="87"/>
      <c r="SGV16" s="87"/>
      <c r="SGW16" s="87"/>
      <c r="SGX16" s="87"/>
      <c r="SGY16" s="87"/>
      <c r="SGZ16" s="87"/>
      <c r="SHA16" s="87"/>
      <c r="SHB16" s="87"/>
      <c r="SHC16" s="87"/>
      <c r="SHD16" s="87"/>
      <c r="SHE16" s="87"/>
      <c r="SHF16" s="87"/>
      <c r="SHG16" s="87"/>
      <c r="SHH16" s="87"/>
      <c r="SHI16" s="87"/>
      <c r="SHJ16" s="87"/>
      <c r="SHK16" s="87"/>
      <c r="SHL16" s="87"/>
      <c r="SHM16" s="87"/>
      <c r="SHN16" s="87"/>
      <c r="SHO16" s="87"/>
      <c r="SHP16" s="87"/>
      <c r="SHQ16" s="87"/>
      <c r="SHR16" s="87"/>
      <c r="SHS16" s="87"/>
      <c r="SHT16" s="87"/>
      <c r="SHU16" s="87"/>
      <c r="SHV16" s="87"/>
      <c r="SHW16" s="87"/>
      <c r="SHX16" s="87"/>
      <c r="SHY16" s="87"/>
      <c r="SHZ16" s="87"/>
      <c r="SIA16" s="87"/>
      <c r="SIB16" s="87"/>
      <c r="SIC16" s="87"/>
      <c r="SID16" s="87"/>
      <c r="SIE16" s="87"/>
      <c r="SIF16" s="87"/>
      <c r="SIG16" s="87"/>
      <c r="SIH16" s="87"/>
      <c r="SII16" s="87"/>
      <c r="SIJ16" s="87"/>
      <c r="SIK16" s="87"/>
      <c r="SIL16" s="87"/>
      <c r="SIM16" s="87"/>
      <c r="SIN16" s="87"/>
      <c r="SIO16" s="87"/>
      <c r="SIP16" s="87"/>
      <c r="SIQ16" s="87"/>
      <c r="SIR16" s="87"/>
      <c r="SIS16" s="87"/>
      <c r="SIT16" s="87"/>
      <c r="SIU16" s="87"/>
      <c r="SIV16" s="87"/>
      <c r="SIW16" s="87"/>
      <c r="SIX16" s="87"/>
      <c r="SIY16" s="87"/>
      <c r="SIZ16" s="87"/>
      <c r="SJA16" s="87"/>
      <c r="SJB16" s="87"/>
      <c r="SJC16" s="87"/>
      <c r="SJD16" s="87"/>
      <c r="SJE16" s="87"/>
      <c r="SJF16" s="87"/>
      <c r="SJG16" s="87"/>
      <c r="SJH16" s="87"/>
      <c r="SJI16" s="87"/>
      <c r="SJJ16" s="87"/>
      <c r="SJK16" s="87"/>
      <c r="SJL16" s="87"/>
      <c r="SJM16" s="87"/>
      <c r="SJN16" s="87"/>
      <c r="SJO16" s="87"/>
      <c r="SJP16" s="87"/>
      <c r="SJQ16" s="87"/>
      <c r="SJR16" s="87"/>
      <c r="SJS16" s="87"/>
      <c r="SJT16" s="87"/>
      <c r="SJU16" s="87"/>
      <c r="SJV16" s="87"/>
      <c r="SJW16" s="87"/>
      <c r="SJX16" s="87"/>
      <c r="SJY16" s="87"/>
      <c r="SJZ16" s="87"/>
      <c r="SKA16" s="87"/>
      <c r="SKB16" s="87"/>
      <c r="SKC16" s="87"/>
      <c r="SKD16" s="87"/>
      <c r="SKE16" s="87"/>
      <c r="SKF16" s="87"/>
      <c r="SKG16" s="87"/>
      <c r="SKH16" s="87"/>
      <c r="SKI16" s="87"/>
      <c r="SKJ16" s="87"/>
      <c r="SKK16" s="87"/>
      <c r="SKL16" s="87"/>
      <c r="SKM16" s="87"/>
      <c r="SKN16" s="87"/>
      <c r="SKO16" s="87"/>
      <c r="SKP16" s="87"/>
      <c r="SKQ16" s="87"/>
      <c r="SKR16" s="87"/>
      <c r="SKS16" s="87"/>
      <c r="SKT16" s="87"/>
      <c r="SKU16" s="87"/>
      <c r="SKV16" s="87"/>
      <c r="SKW16" s="87"/>
      <c r="SKX16" s="87"/>
      <c r="SKY16" s="87"/>
      <c r="SKZ16" s="87"/>
      <c r="SLA16" s="87"/>
      <c r="SLB16" s="87"/>
      <c r="SLC16" s="87"/>
      <c r="SLD16" s="87"/>
      <c r="SLE16" s="87"/>
      <c r="SLF16" s="87"/>
      <c r="SLG16" s="87"/>
      <c r="SLH16" s="87"/>
      <c r="SLI16" s="87"/>
      <c r="SLJ16" s="87"/>
      <c r="SLK16" s="87"/>
      <c r="SLL16" s="87"/>
      <c r="SLM16" s="87"/>
      <c r="SLN16" s="87"/>
      <c r="SLO16" s="87"/>
      <c r="SLP16" s="87"/>
      <c r="SLQ16" s="87"/>
      <c r="SLR16" s="87"/>
      <c r="SLS16" s="87"/>
      <c r="SLT16" s="87"/>
      <c r="SLU16" s="87"/>
      <c r="SLV16" s="87"/>
      <c r="SLW16" s="87"/>
      <c r="SLX16" s="87"/>
      <c r="SLY16" s="87"/>
      <c r="SLZ16" s="87"/>
      <c r="SMA16" s="87"/>
      <c r="SMB16" s="87"/>
      <c r="SMC16" s="87"/>
      <c r="SMD16" s="87"/>
      <c r="SME16" s="87"/>
      <c r="SMF16" s="87"/>
      <c r="SMG16" s="87"/>
      <c r="SMH16" s="87"/>
      <c r="SMI16" s="87"/>
      <c r="SMJ16" s="87"/>
      <c r="SMK16" s="87"/>
      <c r="SML16" s="87"/>
      <c r="SMM16" s="87"/>
      <c r="SMN16" s="87"/>
      <c r="SMO16" s="87"/>
      <c r="SMP16" s="87"/>
      <c r="SMQ16" s="87"/>
      <c r="SMR16" s="87"/>
      <c r="SMS16" s="87"/>
      <c r="SMT16" s="87"/>
      <c r="SMU16" s="87"/>
      <c r="SMV16" s="87"/>
      <c r="SMW16" s="87"/>
      <c r="SMX16" s="87"/>
      <c r="SMY16" s="87"/>
      <c r="SMZ16" s="87"/>
      <c r="SNA16" s="87"/>
      <c r="SNB16" s="87"/>
      <c r="SNC16" s="87"/>
      <c r="SND16" s="87"/>
      <c r="SNE16" s="87"/>
      <c r="SNF16" s="87"/>
      <c r="SNG16" s="87"/>
      <c r="SNH16" s="87"/>
      <c r="SNI16" s="87"/>
      <c r="SNJ16" s="87"/>
      <c r="SNK16" s="87"/>
      <c r="SNL16" s="87"/>
      <c r="SNM16" s="87"/>
      <c r="SNN16" s="87"/>
      <c r="SNO16" s="87"/>
      <c r="SNP16" s="87"/>
      <c r="SNQ16" s="87"/>
      <c r="SNR16" s="87"/>
      <c r="SNS16" s="87"/>
      <c r="SNT16" s="87"/>
      <c r="SNU16" s="87"/>
      <c r="SNV16" s="87"/>
      <c r="SNW16" s="87"/>
      <c r="SNX16" s="87"/>
      <c r="SNY16" s="87"/>
      <c r="SNZ16" s="87"/>
      <c r="SOA16" s="87"/>
      <c r="SOB16" s="87"/>
      <c r="SOC16" s="87"/>
      <c r="SOD16" s="87"/>
      <c r="SOE16" s="87"/>
      <c r="SOF16" s="87"/>
      <c r="SOG16" s="87"/>
      <c r="SOH16" s="87"/>
      <c r="SOI16" s="87"/>
      <c r="SOJ16" s="87"/>
      <c r="SOK16" s="87"/>
      <c r="SOL16" s="87"/>
      <c r="SOM16" s="87"/>
      <c r="SON16" s="87"/>
      <c r="SOO16" s="87"/>
      <c r="SOP16" s="87"/>
      <c r="SOQ16" s="87"/>
      <c r="SOR16" s="87"/>
      <c r="SOS16" s="87"/>
      <c r="SOT16" s="87"/>
      <c r="SOU16" s="87"/>
      <c r="SOV16" s="87"/>
      <c r="SOW16" s="87"/>
      <c r="SOX16" s="87"/>
      <c r="SOY16" s="87"/>
      <c r="SOZ16" s="87"/>
      <c r="SPA16" s="87"/>
      <c r="SPB16" s="87"/>
      <c r="SPC16" s="87"/>
      <c r="SPD16" s="87"/>
      <c r="SPE16" s="87"/>
      <c r="SPF16" s="87"/>
      <c r="SPG16" s="87"/>
      <c r="SPH16" s="87"/>
      <c r="SPI16" s="87"/>
      <c r="SPJ16" s="87"/>
      <c r="SPK16" s="87"/>
      <c r="SPL16" s="87"/>
      <c r="SPM16" s="87"/>
      <c r="SPN16" s="87"/>
      <c r="SPO16" s="87"/>
      <c r="SPP16" s="87"/>
      <c r="SPQ16" s="87"/>
      <c r="SPR16" s="87"/>
      <c r="SPS16" s="87"/>
      <c r="SPT16" s="87"/>
      <c r="SPU16" s="87"/>
      <c r="SPV16" s="87"/>
      <c r="SPW16" s="87"/>
      <c r="SPX16" s="87"/>
      <c r="SPY16" s="87"/>
      <c r="SPZ16" s="87"/>
      <c r="SQA16" s="87"/>
      <c r="SQB16" s="87"/>
      <c r="SQC16" s="87"/>
      <c r="SQD16" s="87"/>
      <c r="SQE16" s="87"/>
      <c r="SQF16" s="87"/>
      <c r="SQG16" s="87"/>
      <c r="SQH16" s="87"/>
      <c r="SQI16" s="87"/>
      <c r="SQJ16" s="87"/>
      <c r="SQK16" s="87"/>
      <c r="SQL16" s="87"/>
      <c r="SQM16" s="87"/>
      <c r="SQN16" s="87"/>
      <c r="SQO16" s="87"/>
      <c r="SQP16" s="87"/>
      <c r="SQQ16" s="87"/>
      <c r="SQR16" s="87"/>
      <c r="SQS16" s="87"/>
      <c r="SQT16" s="87"/>
      <c r="SQU16" s="87"/>
      <c r="SQV16" s="87"/>
      <c r="SQW16" s="87"/>
      <c r="SQX16" s="87"/>
      <c r="SQY16" s="87"/>
      <c r="SQZ16" s="87"/>
      <c r="SRA16" s="87"/>
      <c r="SRB16" s="87"/>
      <c r="SRC16" s="87"/>
      <c r="SRD16" s="87"/>
      <c r="SRE16" s="87"/>
      <c r="SRF16" s="87"/>
      <c r="SRG16" s="87"/>
      <c r="SRH16" s="87"/>
      <c r="SRI16" s="87"/>
      <c r="SRJ16" s="87"/>
      <c r="SRK16" s="87"/>
      <c r="SRL16" s="87"/>
      <c r="SRM16" s="87"/>
      <c r="SRN16" s="87"/>
      <c r="SRO16" s="87"/>
      <c r="SRP16" s="87"/>
      <c r="SRQ16" s="87"/>
      <c r="SRR16" s="87"/>
      <c r="SRS16" s="87"/>
      <c r="SRT16" s="87"/>
      <c r="SRU16" s="87"/>
      <c r="SRV16" s="87"/>
      <c r="SRW16" s="87"/>
      <c r="SRX16" s="87"/>
      <c r="SRY16" s="87"/>
      <c r="SRZ16" s="87"/>
      <c r="SSA16" s="87"/>
      <c r="SSB16" s="87"/>
      <c r="SSC16" s="87"/>
      <c r="SSD16" s="87"/>
      <c r="SSE16" s="87"/>
      <c r="SSF16" s="87"/>
      <c r="SSG16" s="87"/>
      <c r="SSH16" s="87"/>
      <c r="SSI16" s="87"/>
      <c r="SSJ16" s="87"/>
      <c r="SSK16" s="87"/>
      <c r="SSL16" s="87"/>
      <c r="SSM16" s="87"/>
      <c r="SSN16" s="87"/>
      <c r="SSO16" s="87"/>
      <c r="SSP16" s="87"/>
      <c r="SSQ16" s="87"/>
      <c r="SSR16" s="87"/>
      <c r="SSS16" s="87"/>
      <c r="SST16" s="87"/>
      <c r="SSU16" s="87"/>
      <c r="SSV16" s="87"/>
      <c r="SSW16" s="87"/>
      <c r="SSX16" s="87"/>
      <c r="SSY16" s="87"/>
      <c r="SSZ16" s="87"/>
      <c r="STA16" s="87"/>
      <c r="STB16" s="87"/>
      <c r="STC16" s="87"/>
      <c r="STD16" s="87"/>
      <c r="STE16" s="87"/>
      <c r="STF16" s="87"/>
      <c r="STG16" s="87"/>
      <c r="STH16" s="87"/>
      <c r="STI16" s="87"/>
      <c r="STJ16" s="87"/>
      <c r="STK16" s="87"/>
      <c r="STL16" s="87"/>
      <c r="STM16" s="87"/>
      <c r="STN16" s="87"/>
      <c r="STO16" s="87"/>
      <c r="STP16" s="87"/>
      <c r="STQ16" s="87"/>
      <c r="STR16" s="87"/>
      <c r="STS16" s="87"/>
      <c r="STT16" s="87"/>
      <c r="STU16" s="87"/>
      <c r="STV16" s="87"/>
      <c r="STW16" s="87"/>
      <c r="STX16" s="87"/>
      <c r="STY16" s="87"/>
      <c r="STZ16" s="87"/>
      <c r="SUA16" s="87"/>
      <c r="SUB16" s="87"/>
      <c r="SUC16" s="87"/>
      <c r="SUD16" s="87"/>
      <c r="SUE16" s="87"/>
      <c r="SUF16" s="87"/>
      <c r="SUG16" s="87"/>
      <c r="SUH16" s="87"/>
      <c r="SUI16" s="87"/>
      <c r="SUJ16" s="87"/>
      <c r="SUK16" s="87"/>
      <c r="SUL16" s="87"/>
      <c r="SUM16" s="87"/>
      <c r="SUN16" s="87"/>
      <c r="SUO16" s="87"/>
      <c r="SUP16" s="87"/>
      <c r="SUQ16" s="87"/>
      <c r="SUR16" s="87"/>
      <c r="SUS16" s="87"/>
      <c r="SUT16" s="87"/>
      <c r="SUU16" s="87"/>
      <c r="SUV16" s="87"/>
      <c r="SUW16" s="87"/>
      <c r="SUX16" s="87"/>
      <c r="SUY16" s="87"/>
      <c r="SUZ16" s="87"/>
      <c r="SVA16" s="87"/>
      <c r="SVB16" s="87"/>
      <c r="SVC16" s="87"/>
      <c r="SVD16" s="87"/>
      <c r="SVE16" s="87"/>
      <c r="SVF16" s="87"/>
      <c r="SVG16" s="87"/>
      <c r="SVH16" s="87"/>
      <c r="SVI16" s="87"/>
      <c r="SVJ16" s="87"/>
      <c r="SVK16" s="87"/>
      <c r="SVL16" s="87"/>
      <c r="SVM16" s="87"/>
      <c r="SVN16" s="87"/>
      <c r="SVO16" s="87"/>
      <c r="SVP16" s="87"/>
      <c r="SVQ16" s="87"/>
      <c r="SVR16" s="87"/>
      <c r="SVS16" s="87"/>
      <c r="SVT16" s="87"/>
      <c r="SVU16" s="87"/>
      <c r="SVV16" s="87"/>
      <c r="SVW16" s="87"/>
      <c r="SVX16" s="87"/>
      <c r="SVY16" s="87"/>
      <c r="SVZ16" s="87"/>
      <c r="SWA16" s="87"/>
      <c r="SWB16" s="87"/>
      <c r="SWC16" s="87"/>
      <c r="SWD16" s="87"/>
      <c r="SWE16" s="87"/>
      <c r="SWF16" s="87"/>
      <c r="SWG16" s="87"/>
      <c r="SWH16" s="87"/>
      <c r="SWI16" s="87"/>
      <c r="SWJ16" s="87"/>
      <c r="SWK16" s="87"/>
      <c r="SWL16" s="87"/>
      <c r="SWM16" s="87"/>
      <c r="SWN16" s="87"/>
      <c r="SWO16" s="87"/>
      <c r="SWP16" s="87"/>
      <c r="SWQ16" s="87"/>
      <c r="SWR16" s="87"/>
      <c r="SWS16" s="87"/>
      <c r="SWT16" s="87"/>
      <c r="SWU16" s="87"/>
      <c r="SWV16" s="87"/>
      <c r="SWW16" s="87"/>
      <c r="SWX16" s="87"/>
      <c r="SWY16" s="87"/>
      <c r="SWZ16" s="87"/>
      <c r="SXA16" s="87"/>
      <c r="SXB16" s="87"/>
      <c r="SXC16" s="87"/>
      <c r="SXD16" s="87"/>
      <c r="SXE16" s="87"/>
      <c r="SXF16" s="87"/>
      <c r="SXG16" s="87"/>
      <c r="SXH16" s="87"/>
      <c r="SXI16" s="87"/>
      <c r="SXJ16" s="87"/>
      <c r="SXK16" s="87"/>
      <c r="SXL16" s="87"/>
      <c r="SXM16" s="87"/>
      <c r="SXN16" s="87"/>
      <c r="SXO16" s="87"/>
      <c r="SXP16" s="87"/>
      <c r="SXQ16" s="87"/>
      <c r="SXR16" s="87"/>
      <c r="SXS16" s="87"/>
      <c r="SXT16" s="87"/>
      <c r="SXU16" s="87"/>
      <c r="SXV16" s="87"/>
      <c r="SXW16" s="87"/>
      <c r="SXX16" s="87"/>
      <c r="SXY16" s="87"/>
      <c r="SXZ16" s="87"/>
      <c r="SYA16" s="87"/>
      <c r="SYB16" s="87"/>
      <c r="SYC16" s="87"/>
      <c r="SYD16" s="87"/>
      <c r="SYE16" s="87"/>
      <c r="SYF16" s="87"/>
      <c r="SYG16" s="87"/>
      <c r="SYH16" s="87"/>
      <c r="SYI16" s="87"/>
      <c r="SYJ16" s="87"/>
      <c r="SYK16" s="87"/>
      <c r="SYL16" s="87"/>
      <c r="SYM16" s="87"/>
      <c r="SYN16" s="87"/>
      <c r="SYO16" s="87"/>
      <c r="SYP16" s="87"/>
      <c r="SYQ16" s="87"/>
      <c r="SYR16" s="87"/>
      <c r="SYS16" s="87"/>
      <c r="SYT16" s="87"/>
      <c r="SYU16" s="87"/>
      <c r="SYV16" s="87"/>
      <c r="SYW16" s="87"/>
      <c r="SYX16" s="87"/>
      <c r="SYY16" s="87"/>
      <c r="SYZ16" s="87"/>
      <c r="SZA16" s="87"/>
      <c r="SZB16" s="87"/>
      <c r="SZC16" s="87"/>
      <c r="SZD16" s="87"/>
      <c r="SZE16" s="87"/>
      <c r="SZF16" s="87"/>
      <c r="SZG16" s="87"/>
      <c r="SZH16" s="87"/>
      <c r="SZI16" s="87"/>
      <c r="SZJ16" s="87"/>
      <c r="SZK16" s="87"/>
      <c r="SZL16" s="87"/>
      <c r="SZM16" s="87"/>
      <c r="SZN16" s="87"/>
      <c r="SZO16" s="87"/>
      <c r="SZP16" s="87"/>
      <c r="SZQ16" s="87"/>
      <c r="SZR16" s="87"/>
      <c r="SZS16" s="87"/>
      <c r="SZT16" s="87"/>
      <c r="SZU16" s="87"/>
      <c r="SZV16" s="87"/>
      <c r="SZW16" s="87"/>
      <c r="SZX16" s="87"/>
      <c r="SZY16" s="87"/>
      <c r="SZZ16" s="87"/>
      <c r="TAA16" s="87"/>
      <c r="TAB16" s="87"/>
      <c r="TAC16" s="87"/>
      <c r="TAD16" s="87"/>
      <c r="TAE16" s="87"/>
      <c r="TAF16" s="87"/>
      <c r="TAG16" s="87"/>
      <c r="TAH16" s="87"/>
      <c r="TAI16" s="87"/>
      <c r="TAJ16" s="87"/>
      <c r="TAK16" s="87"/>
      <c r="TAL16" s="87"/>
      <c r="TAM16" s="87"/>
      <c r="TAN16" s="87"/>
      <c r="TAO16" s="87"/>
      <c r="TAP16" s="87"/>
      <c r="TAQ16" s="87"/>
      <c r="TAR16" s="87"/>
      <c r="TAS16" s="87"/>
      <c r="TAT16" s="87"/>
      <c r="TAU16" s="87"/>
      <c r="TAV16" s="87"/>
      <c r="TAW16" s="87"/>
      <c r="TAX16" s="87"/>
      <c r="TAY16" s="87"/>
      <c r="TAZ16" s="87"/>
      <c r="TBA16" s="87"/>
      <c r="TBB16" s="87"/>
      <c r="TBC16" s="87"/>
      <c r="TBD16" s="87"/>
      <c r="TBE16" s="87"/>
      <c r="TBF16" s="87"/>
      <c r="TBG16" s="87"/>
      <c r="TBH16" s="87"/>
      <c r="TBI16" s="87"/>
      <c r="TBJ16" s="87"/>
      <c r="TBK16" s="87"/>
      <c r="TBL16" s="87"/>
      <c r="TBM16" s="87"/>
      <c r="TBN16" s="87"/>
      <c r="TBO16" s="87"/>
      <c r="TBP16" s="87"/>
      <c r="TBQ16" s="87"/>
      <c r="TBR16" s="87"/>
      <c r="TBS16" s="87"/>
      <c r="TBT16" s="87"/>
      <c r="TBU16" s="87"/>
      <c r="TBV16" s="87"/>
      <c r="TBW16" s="87"/>
      <c r="TBX16" s="87"/>
      <c r="TBY16" s="87"/>
      <c r="TBZ16" s="87"/>
      <c r="TCA16" s="87"/>
      <c r="TCB16" s="87"/>
      <c r="TCC16" s="87"/>
      <c r="TCD16" s="87"/>
      <c r="TCE16" s="87"/>
      <c r="TCF16" s="87"/>
      <c r="TCG16" s="87"/>
      <c r="TCH16" s="87"/>
      <c r="TCI16" s="87"/>
      <c r="TCJ16" s="87"/>
      <c r="TCK16" s="87"/>
      <c r="TCL16" s="87"/>
      <c r="TCM16" s="87"/>
      <c r="TCN16" s="87"/>
      <c r="TCO16" s="87"/>
      <c r="TCP16" s="87"/>
      <c r="TCQ16" s="87"/>
      <c r="TCR16" s="87"/>
      <c r="TCS16" s="87"/>
      <c r="TCT16" s="87"/>
      <c r="TCU16" s="87"/>
      <c r="TCV16" s="87"/>
      <c r="TCW16" s="87"/>
      <c r="TCX16" s="87"/>
      <c r="TCY16" s="87"/>
      <c r="TCZ16" s="87"/>
      <c r="TDA16" s="87"/>
      <c r="TDB16" s="87"/>
      <c r="TDC16" s="87"/>
      <c r="TDD16" s="87"/>
      <c r="TDE16" s="87"/>
      <c r="TDF16" s="87"/>
      <c r="TDG16" s="87"/>
      <c r="TDH16" s="87"/>
      <c r="TDI16" s="87"/>
      <c r="TDJ16" s="87"/>
      <c r="TDK16" s="87"/>
      <c r="TDL16" s="87"/>
      <c r="TDM16" s="87"/>
      <c r="TDN16" s="87"/>
      <c r="TDO16" s="87"/>
      <c r="TDP16" s="87"/>
      <c r="TDQ16" s="87"/>
      <c r="TDR16" s="87"/>
      <c r="TDS16" s="87"/>
      <c r="TDT16" s="87"/>
      <c r="TDU16" s="87"/>
      <c r="TDV16" s="87"/>
      <c r="TDW16" s="87"/>
      <c r="TDX16" s="87"/>
      <c r="TDY16" s="87"/>
      <c r="TDZ16" s="87"/>
      <c r="TEA16" s="87"/>
      <c r="TEB16" s="87"/>
      <c r="TEC16" s="87"/>
      <c r="TED16" s="87"/>
      <c r="TEE16" s="87"/>
      <c r="TEF16" s="87"/>
      <c r="TEG16" s="87"/>
      <c r="TEH16" s="87"/>
      <c r="TEI16" s="87"/>
      <c r="TEJ16" s="87"/>
      <c r="TEK16" s="87"/>
      <c r="TEL16" s="87"/>
      <c r="TEM16" s="87"/>
      <c r="TEN16" s="87"/>
      <c r="TEO16" s="87"/>
      <c r="TEP16" s="87"/>
      <c r="TEQ16" s="87"/>
      <c r="TER16" s="87"/>
      <c r="TES16" s="87"/>
      <c r="TET16" s="87"/>
      <c r="TEU16" s="87"/>
      <c r="TEV16" s="87"/>
      <c r="TEW16" s="87"/>
      <c r="TEX16" s="87"/>
      <c r="TEY16" s="87"/>
      <c r="TEZ16" s="87"/>
      <c r="TFA16" s="87"/>
      <c r="TFB16" s="87"/>
      <c r="TFC16" s="87"/>
      <c r="TFD16" s="87"/>
      <c r="TFE16" s="87"/>
      <c r="TFF16" s="87"/>
      <c r="TFG16" s="87"/>
      <c r="TFH16" s="87"/>
      <c r="TFI16" s="87"/>
      <c r="TFJ16" s="87"/>
      <c r="TFK16" s="87"/>
      <c r="TFL16" s="87"/>
      <c r="TFM16" s="87"/>
      <c r="TFN16" s="87"/>
      <c r="TFO16" s="87"/>
      <c r="TFP16" s="87"/>
      <c r="TFQ16" s="87"/>
      <c r="TFR16" s="87"/>
      <c r="TFS16" s="87"/>
      <c r="TFT16" s="87"/>
      <c r="TFU16" s="87"/>
      <c r="TFV16" s="87"/>
      <c r="TFW16" s="87"/>
      <c r="TFX16" s="87"/>
      <c r="TFY16" s="87"/>
      <c r="TFZ16" s="87"/>
      <c r="TGA16" s="87"/>
      <c r="TGB16" s="87"/>
      <c r="TGC16" s="87"/>
      <c r="TGD16" s="87"/>
      <c r="TGE16" s="87"/>
      <c r="TGF16" s="87"/>
      <c r="TGG16" s="87"/>
      <c r="TGH16" s="87"/>
      <c r="TGI16" s="87"/>
      <c r="TGJ16" s="87"/>
      <c r="TGK16" s="87"/>
      <c r="TGL16" s="87"/>
      <c r="TGM16" s="87"/>
      <c r="TGN16" s="87"/>
      <c r="TGO16" s="87"/>
      <c r="TGP16" s="87"/>
      <c r="TGQ16" s="87"/>
      <c r="TGR16" s="87"/>
      <c r="TGS16" s="87"/>
      <c r="TGT16" s="87"/>
      <c r="TGU16" s="87"/>
      <c r="TGV16" s="87"/>
      <c r="TGW16" s="87"/>
      <c r="TGX16" s="87"/>
      <c r="TGY16" s="87"/>
      <c r="TGZ16" s="87"/>
      <c r="THA16" s="87"/>
      <c r="THB16" s="87"/>
      <c r="THC16" s="87"/>
      <c r="THD16" s="87"/>
      <c r="THE16" s="87"/>
      <c r="THF16" s="87"/>
      <c r="THG16" s="87"/>
      <c r="THH16" s="87"/>
      <c r="THI16" s="87"/>
      <c r="THJ16" s="87"/>
      <c r="THK16" s="87"/>
      <c r="THL16" s="87"/>
      <c r="THM16" s="87"/>
      <c r="THN16" s="87"/>
      <c r="THO16" s="87"/>
      <c r="THP16" s="87"/>
      <c r="THQ16" s="87"/>
      <c r="THR16" s="87"/>
      <c r="THS16" s="87"/>
      <c r="THT16" s="87"/>
      <c r="THU16" s="87"/>
      <c r="THV16" s="87"/>
      <c r="THW16" s="87"/>
      <c r="THX16" s="87"/>
      <c r="THY16" s="87"/>
      <c r="THZ16" s="87"/>
      <c r="TIA16" s="87"/>
      <c r="TIB16" s="87"/>
      <c r="TIC16" s="87"/>
      <c r="TID16" s="87"/>
      <c r="TIE16" s="87"/>
      <c r="TIF16" s="87"/>
      <c r="TIG16" s="87"/>
      <c r="TIH16" s="87"/>
      <c r="TII16" s="87"/>
      <c r="TIJ16" s="87"/>
      <c r="TIK16" s="87"/>
      <c r="TIL16" s="87"/>
      <c r="TIM16" s="87"/>
      <c r="TIN16" s="87"/>
      <c r="TIO16" s="87"/>
      <c r="TIP16" s="87"/>
      <c r="TIQ16" s="87"/>
      <c r="TIR16" s="87"/>
      <c r="TIS16" s="87"/>
      <c r="TIT16" s="87"/>
      <c r="TIU16" s="87"/>
      <c r="TIV16" s="87"/>
      <c r="TIW16" s="87"/>
      <c r="TIX16" s="87"/>
      <c r="TIY16" s="87"/>
      <c r="TIZ16" s="87"/>
      <c r="TJA16" s="87"/>
      <c r="TJB16" s="87"/>
      <c r="TJC16" s="87"/>
      <c r="TJD16" s="87"/>
      <c r="TJE16" s="87"/>
      <c r="TJF16" s="87"/>
      <c r="TJG16" s="87"/>
      <c r="TJH16" s="87"/>
      <c r="TJI16" s="87"/>
      <c r="TJJ16" s="87"/>
      <c r="TJK16" s="87"/>
      <c r="TJL16" s="87"/>
      <c r="TJM16" s="87"/>
      <c r="TJN16" s="87"/>
      <c r="TJO16" s="87"/>
      <c r="TJP16" s="87"/>
      <c r="TJQ16" s="87"/>
      <c r="TJR16" s="87"/>
      <c r="TJS16" s="87"/>
      <c r="TJT16" s="87"/>
      <c r="TJU16" s="87"/>
      <c r="TJV16" s="87"/>
      <c r="TJW16" s="87"/>
      <c r="TJX16" s="87"/>
      <c r="TJY16" s="87"/>
      <c r="TJZ16" s="87"/>
      <c r="TKA16" s="87"/>
      <c r="TKB16" s="87"/>
      <c r="TKC16" s="87"/>
      <c r="TKD16" s="87"/>
      <c r="TKE16" s="87"/>
      <c r="TKF16" s="87"/>
      <c r="TKG16" s="87"/>
      <c r="TKH16" s="87"/>
      <c r="TKI16" s="87"/>
      <c r="TKJ16" s="87"/>
      <c r="TKK16" s="87"/>
      <c r="TKL16" s="87"/>
      <c r="TKM16" s="87"/>
      <c r="TKN16" s="87"/>
      <c r="TKO16" s="87"/>
      <c r="TKP16" s="87"/>
      <c r="TKQ16" s="87"/>
      <c r="TKR16" s="87"/>
      <c r="TKS16" s="87"/>
      <c r="TKT16" s="87"/>
      <c r="TKU16" s="87"/>
      <c r="TKV16" s="87"/>
      <c r="TKW16" s="87"/>
      <c r="TKX16" s="87"/>
      <c r="TKY16" s="87"/>
      <c r="TKZ16" s="87"/>
      <c r="TLA16" s="87"/>
      <c r="TLB16" s="87"/>
      <c r="TLC16" s="87"/>
      <c r="TLD16" s="87"/>
      <c r="TLE16" s="87"/>
      <c r="TLF16" s="87"/>
      <c r="TLG16" s="87"/>
      <c r="TLH16" s="87"/>
      <c r="TLI16" s="87"/>
      <c r="TLJ16" s="87"/>
      <c r="TLK16" s="87"/>
      <c r="TLL16" s="87"/>
      <c r="TLM16" s="87"/>
      <c r="TLN16" s="87"/>
      <c r="TLO16" s="87"/>
      <c r="TLP16" s="87"/>
      <c r="TLQ16" s="87"/>
      <c r="TLR16" s="87"/>
      <c r="TLS16" s="87"/>
      <c r="TLT16" s="87"/>
      <c r="TLU16" s="87"/>
      <c r="TLV16" s="87"/>
      <c r="TLW16" s="87"/>
      <c r="TLX16" s="87"/>
      <c r="TLY16" s="87"/>
      <c r="TLZ16" s="87"/>
      <c r="TMA16" s="87"/>
      <c r="TMB16" s="87"/>
      <c r="TMC16" s="87"/>
      <c r="TMD16" s="87"/>
      <c r="TME16" s="87"/>
      <c r="TMF16" s="87"/>
      <c r="TMG16" s="87"/>
      <c r="TMH16" s="87"/>
      <c r="TMI16" s="87"/>
      <c r="TMJ16" s="87"/>
      <c r="TMK16" s="87"/>
      <c r="TML16" s="87"/>
      <c r="TMM16" s="87"/>
      <c r="TMN16" s="87"/>
      <c r="TMO16" s="87"/>
      <c r="TMP16" s="87"/>
      <c r="TMQ16" s="87"/>
      <c r="TMR16" s="87"/>
      <c r="TMS16" s="87"/>
      <c r="TMT16" s="87"/>
      <c r="TMU16" s="87"/>
      <c r="TMV16" s="87"/>
      <c r="TMW16" s="87"/>
      <c r="TMX16" s="87"/>
      <c r="TMY16" s="87"/>
      <c r="TMZ16" s="87"/>
      <c r="TNA16" s="87"/>
      <c r="TNB16" s="87"/>
      <c r="TNC16" s="87"/>
      <c r="TND16" s="87"/>
      <c r="TNE16" s="87"/>
      <c r="TNF16" s="87"/>
      <c r="TNG16" s="87"/>
      <c r="TNH16" s="87"/>
      <c r="TNI16" s="87"/>
      <c r="TNJ16" s="87"/>
      <c r="TNK16" s="87"/>
      <c r="TNL16" s="87"/>
      <c r="TNM16" s="87"/>
      <c r="TNN16" s="87"/>
      <c r="TNO16" s="87"/>
      <c r="TNP16" s="87"/>
      <c r="TNQ16" s="87"/>
      <c r="TNR16" s="87"/>
      <c r="TNS16" s="87"/>
      <c r="TNT16" s="87"/>
      <c r="TNU16" s="87"/>
      <c r="TNV16" s="87"/>
      <c r="TNW16" s="87"/>
      <c r="TNX16" s="87"/>
      <c r="TNY16" s="87"/>
      <c r="TNZ16" s="87"/>
      <c r="TOA16" s="87"/>
      <c r="TOB16" s="87"/>
      <c r="TOC16" s="87"/>
      <c r="TOD16" s="87"/>
      <c r="TOE16" s="87"/>
      <c r="TOF16" s="87"/>
      <c r="TOG16" s="87"/>
      <c r="TOH16" s="87"/>
      <c r="TOI16" s="87"/>
      <c r="TOJ16" s="87"/>
      <c r="TOK16" s="87"/>
      <c r="TOL16" s="87"/>
      <c r="TOM16" s="87"/>
      <c r="TON16" s="87"/>
      <c r="TOO16" s="87"/>
      <c r="TOP16" s="87"/>
      <c r="TOQ16" s="87"/>
      <c r="TOR16" s="87"/>
      <c r="TOS16" s="87"/>
      <c r="TOT16" s="87"/>
      <c r="TOU16" s="87"/>
      <c r="TOV16" s="87"/>
      <c r="TOW16" s="87"/>
      <c r="TOX16" s="87"/>
      <c r="TOY16" s="87"/>
      <c r="TOZ16" s="87"/>
      <c r="TPA16" s="87"/>
      <c r="TPB16" s="87"/>
      <c r="TPC16" s="87"/>
      <c r="TPD16" s="87"/>
      <c r="TPE16" s="87"/>
      <c r="TPF16" s="87"/>
      <c r="TPG16" s="87"/>
      <c r="TPH16" s="87"/>
      <c r="TPI16" s="87"/>
      <c r="TPJ16" s="87"/>
      <c r="TPK16" s="87"/>
      <c r="TPL16" s="87"/>
      <c r="TPM16" s="87"/>
      <c r="TPN16" s="87"/>
      <c r="TPO16" s="87"/>
      <c r="TPP16" s="87"/>
      <c r="TPQ16" s="87"/>
      <c r="TPR16" s="87"/>
      <c r="TPS16" s="87"/>
      <c r="TPT16" s="87"/>
      <c r="TPU16" s="87"/>
      <c r="TPV16" s="87"/>
      <c r="TPW16" s="87"/>
      <c r="TPX16" s="87"/>
      <c r="TPY16" s="87"/>
      <c r="TPZ16" s="87"/>
      <c r="TQA16" s="87"/>
      <c r="TQB16" s="87"/>
      <c r="TQC16" s="87"/>
      <c r="TQD16" s="87"/>
      <c r="TQE16" s="87"/>
      <c r="TQF16" s="87"/>
      <c r="TQG16" s="87"/>
      <c r="TQH16" s="87"/>
      <c r="TQI16" s="87"/>
      <c r="TQJ16" s="87"/>
      <c r="TQK16" s="87"/>
      <c r="TQL16" s="87"/>
      <c r="TQM16" s="87"/>
      <c r="TQN16" s="87"/>
      <c r="TQO16" s="87"/>
      <c r="TQP16" s="87"/>
      <c r="TQQ16" s="87"/>
      <c r="TQR16" s="87"/>
      <c r="TQS16" s="87"/>
      <c r="TQT16" s="87"/>
      <c r="TQU16" s="87"/>
      <c r="TQV16" s="87"/>
      <c r="TQW16" s="87"/>
      <c r="TQX16" s="87"/>
      <c r="TQY16" s="87"/>
      <c r="TQZ16" s="87"/>
      <c r="TRA16" s="87"/>
      <c r="TRB16" s="87"/>
      <c r="TRC16" s="87"/>
      <c r="TRD16" s="87"/>
      <c r="TRE16" s="87"/>
      <c r="TRF16" s="87"/>
      <c r="TRG16" s="87"/>
      <c r="TRH16" s="87"/>
      <c r="TRI16" s="87"/>
      <c r="TRJ16" s="87"/>
      <c r="TRK16" s="87"/>
      <c r="TRL16" s="87"/>
      <c r="TRM16" s="87"/>
      <c r="TRN16" s="87"/>
      <c r="TRO16" s="87"/>
      <c r="TRP16" s="87"/>
      <c r="TRQ16" s="87"/>
      <c r="TRR16" s="87"/>
      <c r="TRS16" s="87"/>
      <c r="TRT16" s="87"/>
      <c r="TRU16" s="87"/>
      <c r="TRV16" s="87"/>
      <c r="TRW16" s="87"/>
      <c r="TRX16" s="87"/>
      <c r="TRY16" s="87"/>
      <c r="TRZ16" s="87"/>
      <c r="TSA16" s="87"/>
      <c r="TSB16" s="87"/>
      <c r="TSC16" s="87"/>
      <c r="TSD16" s="87"/>
      <c r="TSE16" s="87"/>
      <c r="TSF16" s="87"/>
      <c r="TSG16" s="87"/>
      <c r="TSH16" s="87"/>
      <c r="TSI16" s="87"/>
      <c r="TSJ16" s="87"/>
      <c r="TSK16" s="87"/>
      <c r="TSL16" s="87"/>
      <c r="TSM16" s="87"/>
      <c r="TSN16" s="87"/>
      <c r="TSO16" s="87"/>
      <c r="TSP16" s="87"/>
      <c r="TSQ16" s="87"/>
      <c r="TSR16" s="87"/>
      <c r="TSS16" s="87"/>
      <c r="TST16" s="87"/>
      <c r="TSU16" s="87"/>
      <c r="TSV16" s="87"/>
      <c r="TSW16" s="87"/>
      <c r="TSX16" s="87"/>
      <c r="TSY16" s="87"/>
      <c r="TSZ16" s="87"/>
      <c r="TTA16" s="87"/>
      <c r="TTB16" s="87"/>
      <c r="TTC16" s="87"/>
      <c r="TTD16" s="87"/>
      <c r="TTE16" s="87"/>
      <c r="TTF16" s="87"/>
      <c r="TTG16" s="87"/>
      <c r="TTH16" s="87"/>
      <c r="TTI16" s="87"/>
      <c r="TTJ16" s="87"/>
      <c r="TTK16" s="87"/>
      <c r="TTL16" s="87"/>
      <c r="TTM16" s="87"/>
      <c r="TTN16" s="87"/>
      <c r="TTO16" s="87"/>
      <c r="TTP16" s="87"/>
      <c r="TTQ16" s="87"/>
      <c r="TTR16" s="87"/>
      <c r="TTS16" s="87"/>
      <c r="TTT16" s="87"/>
      <c r="TTU16" s="87"/>
      <c r="TTV16" s="87"/>
      <c r="TTW16" s="87"/>
      <c r="TTX16" s="87"/>
      <c r="TTY16" s="87"/>
      <c r="TTZ16" s="87"/>
      <c r="TUA16" s="87"/>
      <c r="TUB16" s="87"/>
      <c r="TUC16" s="87"/>
      <c r="TUD16" s="87"/>
      <c r="TUE16" s="87"/>
      <c r="TUF16" s="87"/>
      <c r="TUG16" s="87"/>
      <c r="TUH16" s="87"/>
      <c r="TUI16" s="87"/>
      <c r="TUJ16" s="87"/>
      <c r="TUK16" s="87"/>
      <c r="TUL16" s="87"/>
      <c r="TUM16" s="87"/>
      <c r="TUN16" s="87"/>
      <c r="TUO16" s="87"/>
      <c r="TUP16" s="87"/>
      <c r="TUQ16" s="87"/>
      <c r="TUR16" s="87"/>
      <c r="TUS16" s="87"/>
      <c r="TUT16" s="87"/>
      <c r="TUU16" s="87"/>
      <c r="TUV16" s="87"/>
      <c r="TUW16" s="87"/>
      <c r="TUX16" s="87"/>
      <c r="TUY16" s="87"/>
      <c r="TUZ16" s="87"/>
      <c r="TVA16" s="87"/>
      <c r="TVB16" s="87"/>
      <c r="TVC16" s="87"/>
      <c r="TVD16" s="87"/>
      <c r="TVE16" s="87"/>
      <c r="TVF16" s="87"/>
      <c r="TVG16" s="87"/>
      <c r="TVH16" s="87"/>
      <c r="TVI16" s="87"/>
      <c r="TVJ16" s="87"/>
      <c r="TVK16" s="87"/>
      <c r="TVL16" s="87"/>
      <c r="TVM16" s="87"/>
      <c r="TVN16" s="87"/>
      <c r="TVO16" s="87"/>
      <c r="TVP16" s="87"/>
      <c r="TVQ16" s="87"/>
      <c r="TVR16" s="87"/>
      <c r="TVS16" s="87"/>
      <c r="TVT16" s="87"/>
      <c r="TVU16" s="87"/>
      <c r="TVV16" s="87"/>
      <c r="TVW16" s="87"/>
      <c r="TVX16" s="87"/>
      <c r="TVY16" s="87"/>
      <c r="TVZ16" s="87"/>
      <c r="TWA16" s="87"/>
      <c r="TWB16" s="87"/>
      <c r="TWC16" s="87"/>
      <c r="TWD16" s="87"/>
      <c r="TWE16" s="87"/>
      <c r="TWF16" s="87"/>
      <c r="TWG16" s="87"/>
      <c r="TWH16" s="87"/>
      <c r="TWI16" s="87"/>
      <c r="TWJ16" s="87"/>
      <c r="TWK16" s="87"/>
      <c r="TWL16" s="87"/>
      <c r="TWM16" s="87"/>
      <c r="TWN16" s="87"/>
      <c r="TWO16" s="87"/>
      <c r="TWP16" s="87"/>
      <c r="TWQ16" s="87"/>
      <c r="TWR16" s="87"/>
      <c r="TWS16" s="87"/>
      <c r="TWT16" s="87"/>
      <c r="TWU16" s="87"/>
      <c r="TWV16" s="87"/>
      <c r="TWW16" s="87"/>
      <c r="TWX16" s="87"/>
      <c r="TWY16" s="87"/>
      <c r="TWZ16" s="87"/>
      <c r="TXA16" s="87"/>
      <c r="TXB16" s="87"/>
      <c r="TXC16" s="87"/>
      <c r="TXD16" s="87"/>
      <c r="TXE16" s="87"/>
      <c r="TXF16" s="87"/>
      <c r="TXG16" s="87"/>
      <c r="TXH16" s="87"/>
      <c r="TXI16" s="87"/>
      <c r="TXJ16" s="87"/>
      <c r="TXK16" s="87"/>
      <c r="TXL16" s="87"/>
      <c r="TXM16" s="87"/>
      <c r="TXN16" s="87"/>
      <c r="TXO16" s="87"/>
      <c r="TXP16" s="87"/>
      <c r="TXQ16" s="87"/>
      <c r="TXR16" s="87"/>
      <c r="TXS16" s="87"/>
      <c r="TXT16" s="87"/>
      <c r="TXU16" s="87"/>
      <c r="TXV16" s="87"/>
      <c r="TXW16" s="87"/>
      <c r="TXX16" s="87"/>
      <c r="TXY16" s="87"/>
      <c r="TXZ16" s="87"/>
      <c r="TYA16" s="87"/>
      <c r="TYB16" s="87"/>
      <c r="TYC16" s="87"/>
      <c r="TYD16" s="87"/>
      <c r="TYE16" s="87"/>
      <c r="TYF16" s="87"/>
      <c r="TYG16" s="87"/>
      <c r="TYH16" s="87"/>
      <c r="TYI16" s="87"/>
      <c r="TYJ16" s="87"/>
      <c r="TYK16" s="87"/>
      <c r="TYL16" s="87"/>
      <c r="TYM16" s="87"/>
      <c r="TYN16" s="87"/>
      <c r="TYO16" s="87"/>
      <c r="TYP16" s="87"/>
      <c r="TYQ16" s="87"/>
      <c r="TYR16" s="87"/>
      <c r="TYS16" s="87"/>
      <c r="TYT16" s="87"/>
      <c r="TYU16" s="87"/>
      <c r="TYV16" s="87"/>
      <c r="TYW16" s="87"/>
      <c r="TYX16" s="87"/>
      <c r="TYY16" s="87"/>
      <c r="TYZ16" s="87"/>
      <c r="TZA16" s="87"/>
      <c r="TZB16" s="87"/>
      <c r="TZC16" s="87"/>
      <c r="TZD16" s="87"/>
      <c r="TZE16" s="87"/>
      <c r="TZF16" s="87"/>
      <c r="TZG16" s="87"/>
      <c r="TZH16" s="87"/>
      <c r="TZI16" s="87"/>
      <c r="TZJ16" s="87"/>
      <c r="TZK16" s="87"/>
      <c r="TZL16" s="87"/>
      <c r="TZM16" s="87"/>
      <c r="TZN16" s="87"/>
      <c r="TZO16" s="87"/>
      <c r="TZP16" s="87"/>
      <c r="TZQ16" s="87"/>
      <c r="TZR16" s="87"/>
      <c r="TZS16" s="87"/>
      <c r="TZT16" s="87"/>
      <c r="TZU16" s="87"/>
      <c r="TZV16" s="87"/>
      <c r="TZW16" s="87"/>
      <c r="TZX16" s="87"/>
      <c r="TZY16" s="87"/>
      <c r="TZZ16" s="87"/>
      <c r="UAA16" s="87"/>
      <c r="UAB16" s="87"/>
      <c r="UAC16" s="87"/>
      <c r="UAD16" s="87"/>
      <c r="UAE16" s="87"/>
      <c r="UAF16" s="87"/>
      <c r="UAG16" s="87"/>
      <c r="UAH16" s="87"/>
      <c r="UAI16" s="87"/>
      <c r="UAJ16" s="87"/>
      <c r="UAK16" s="87"/>
      <c r="UAL16" s="87"/>
      <c r="UAM16" s="87"/>
      <c r="UAN16" s="87"/>
      <c r="UAO16" s="87"/>
      <c r="UAP16" s="87"/>
      <c r="UAQ16" s="87"/>
      <c r="UAR16" s="87"/>
      <c r="UAS16" s="87"/>
      <c r="UAT16" s="87"/>
      <c r="UAU16" s="87"/>
      <c r="UAV16" s="87"/>
      <c r="UAW16" s="87"/>
      <c r="UAX16" s="87"/>
      <c r="UAY16" s="87"/>
      <c r="UAZ16" s="87"/>
      <c r="UBA16" s="87"/>
      <c r="UBB16" s="87"/>
      <c r="UBC16" s="87"/>
      <c r="UBD16" s="87"/>
      <c r="UBE16" s="87"/>
      <c r="UBF16" s="87"/>
      <c r="UBG16" s="87"/>
      <c r="UBH16" s="87"/>
      <c r="UBI16" s="87"/>
      <c r="UBJ16" s="87"/>
      <c r="UBK16" s="87"/>
      <c r="UBL16" s="87"/>
      <c r="UBM16" s="87"/>
      <c r="UBN16" s="87"/>
      <c r="UBO16" s="87"/>
      <c r="UBP16" s="87"/>
      <c r="UBQ16" s="87"/>
      <c r="UBR16" s="87"/>
      <c r="UBS16" s="87"/>
      <c r="UBT16" s="87"/>
      <c r="UBU16" s="87"/>
      <c r="UBV16" s="87"/>
      <c r="UBW16" s="87"/>
      <c r="UBX16" s="87"/>
      <c r="UBY16" s="87"/>
      <c r="UBZ16" s="87"/>
      <c r="UCA16" s="87"/>
      <c r="UCB16" s="87"/>
      <c r="UCC16" s="87"/>
      <c r="UCD16" s="87"/>
      <c r="UCE16" s="87"/>
      <c r="UCF16" s="87"/>
      <c r="UCG16" s="87"/>
      <c r="UCH16" s="87"/>
      <c r="UCI16" s="87"/>
      <c r="UCJ16" s="87"/>
      <c r="UCK16" s="87"/>
      <c r="UCL16" s="87"/>
      <c r="UCM16" s="87"/>
      <c r="UCN16" s="87"/>
      <c r="UCO16" s="87"/>
      <c r="UCP16" s="87"/>
      <c r="UCQ16" s="87"/>
      <c r="UCR16" s="87"/>
      <c r="UCS16" s="87"/>
      <c r="UCT16" s="87"/>
      <c r="UCU16" s="87"/>
      <c r="UCV16" s="87"/>
      <c r="UCW16" s="87"/>
      <c r="UCX16" s="87"/>
      <c r="UCY16" s="87"/>
      <c r="UCZ16" s="87"/>
      <c r="UDA16" s="87"/>
      <c r="UDB16" s="87"/>
      <c r="UDC16" s="87"/>
      <c r="UDD16" s="87"/>
      <c r="UDE16" s="87"/>
      <c r="UDF16" s="87"/>
      <c r="UDG16" s="87"/>
      <c r="UDH16" s="87"/>
      <c r="UDI16" s="87"/>
      <c r="UDJ16" s="87"/>
      <c r="UDK16" s="87"/>
      <c r="UDL16" s="87"/>
      <c r="UDM16" s="87"/>
      <c r="UDN16" s="87"/>
      <c r="UDO16" s="87"/>
      <c r="UDP16" s="87"/>
      <c r="UDQ16" s="87"/>
      <c r="UDR16" s="87"/>
      <c r="UDS16" s="87"/>
      <c r="UDT16" s="87"/>
      <c r="UDU16" s="87"/>
      <c r="UDV16" s="87"/>
      <c r="UDW16" s="87"/>
      <c r="UDX16" s="87"/>
      <c r="UDY16" s="87"/>
      <c r="UDZ16" s="87"/>
      <c r="UEA16" s="87"/>
      <c r="UEB16" s="87"/>
      <c r="UEC16" s="87"/>
      <c r="UED16" s="87"/>
      <c r="UEE16" s="87"/>
      <c r="UEF16" s="87"/>
      <c r="UEG16" s="87"/>
      <c r="UEH16" s="87"/>
      <c r="UEI16" s="87"/>
      <c r="UEJ16" s="87"/>
      <c r="UEK16" s="87"/>
      <c r="UEL16" s="87"/>
      <c r="UEM16" s="87"/>
      <c r="UEN16" s="87"/>
      <c r="UEO16" s="87"/>
      <c r="UEP16" s="87"/>
      <c r="UEQ16" s="87"/>
      <c r="UER16" s="87"/>
      <c r="UES16" s="87"/>
      <c r="UET16" s="87"/>
      <c r="UEU16" s="87"/>
      <c r="UEV16" s="87"/>
      <c r="UEW16" s="87"/>
      <c r="UEX16" s="87"/>
      <c r="UEY16" s="87"/>
      <c r="UEZ16" s="87"/>
      <c r="UFA16" s="87"/>
      <c r="UFB16" s="87"/>
      <c r="UFC16" s="87"/>
      <c r="UFD16" s="87"/>
      <c r="UFE16" s="87"/>
      <c r="UFF16" s="87"/>
      <c r="UFG16" s="87"/>
      <c r="UFH16" s="87"/>
      <c r="UFI16" s="87"/>
      <c r="UFJ16" s="87"/>
      <c r="UFK16" s="87"/>
      <c r="UFL16" s="87"/>
      <c r="UFM16" s="87"/>
      <c r="UFN16" s="87"/>
      <c r="UFO16" s="87"/>
      <c r="UFP16" s="87"/>
      <c r="UFQ16" s="87"/>
      <c r="UFR16" s="87"/>
      <c r="UFS16" s="87"/>
      <c r="UFT16" s="87"/>
      <c r="UFU16" s="87"/>
      <c r="UFV16" s="87"/>
      <c r="UFW16" s="87"/>
      <c r="UFX16" s="87"/>
      <c r="UFY16" s="87"/>
      <c r="UFZ16" s="87"/>
      <c r="UGA16" s="87"/>
      <c r="UGB16" s="87"/>
      <c r="UGC16" s="87"/>
      <c r="UGD16" s="87"/>
      <c r="UGE16" s="87"/>
      <c r="UGF16" s="87"/>
      <c r="UGG16" s="87"/>
      <c r="UGH16" s="87"/>
      <c r="UGI16" s="87"/>
      <c r="UGJ16" s="87"/>
      <c r="UGK16" s="87"/>
      <c r="UGL16" s="87"/>
      <c r="UGM16" s="87"/>
      <c r="UGN16" s="87"/>
      <c r="UGO16" s="87"/>
      <c r="UGP16" s="87"/>
      <c r="UGQ16" s="87"/>
      <c r="UGR16" s="87"/>
      <c r="UGS16" s="87"/>
      <c r="UGT16" s="87"/>
      <c r="UGU16" s="87"/>
      <c r="UGV16" s="87"/>
      <c r="UGW16" s="87"/>
      <c r="UGX16" s="87"/>
      <c r="UGY16" s="87"/>
      <c r="UGZ16" s="87"/>
      <c r="UHA16" s="87"/>
      <c r="UHB16" s="87"/>
      <c r="UHC16" s="87"/>
      <c r="UHD16" s="87"/>
      <c r="UHE16" s="87"/>
      <c r="UHF16" s="87"/>
      <c r="UHG16" s="87"/>
      <c r="UHH16" s="87"/>
      <c r="UHI16" s="87"/>
      <c r="UHJ16" s="87"/>
      <c r="UHK16" s="87"/>
      <c r="UHL16" s="87"/>
      <c r="UHM16" s="87"/>
      <c r="UHN16" s="87"/>
      <c r="UHO16" s="87"/>
      <c r="UHP16" s="87"/>
      <c r="UHQ16" s="87"/>
      <c r="UHR16" s="87"/>
      <c r="UHS16" s="87"/>
      <c r="UHT16" s="87"/>
      <c r="UHU16" s="87"/>
      <c r="UHV16" s="87"/>
      <c r="UHW16" s="87"/>
      <c r="UHX16" s="87"/>
      <c r="UHY16" s="87"/>
      <c r="UHZ16" s="87"/>
      <c r="UIA16" s="87"/>
      <c r="UIB16" s="87"/>
      <c r="UIC16" s="87"/>
      <c r="UID16" s="87"/>
      <c r="UIE16" s="87"/>
      <c r="UIF16" s="87"/>
      <c r="UIG16" s="87"/>
      <c r="UIH16" s="87"/>
      <c r="UII16" s="87"/>
      <c r="UIJ16" s="87"/>
      <c r="UIK16" s="87"/>
      <c r="UIL16" s="87"/>
      <c r="UIM16" s="87"/>
      <c r="UIN16" s="87"/>
      <c r="UIO16" s="87"/>
      <c r="UIP16" s="87"/>
      <c r="UIQ16" s="87"/>
      <c r="UIR16" s="87"/>
      <c r="UIS16" s="87"/>
      <c r="UIT16" s="87"/>
      <c r="UIU16" s="87"/>
      <c r="UIV16" s="87"/>
      <c r="UIW16" s="87"/>
      <c r="UIX16" s="87"/>
      <c r="UIY16" s="87"/>
      <c r="UIZ16" s="87"/>
      <c r="UJA16" s="87"/>
      <c r="UJB16" s="87"/>
      <c r="UJC16" s="87"/>
      <c r="UJD16" s="87"/>
      <c r="UJE16" s="87"/>
      <c r="UJF16" s="87"/>
      <c r="UJG16" s="87"/>
      <c r="UJH16" s="87"/>
      <c r="UJI16" s="87"/>
      <c r="UJJ16" s="87"/>
      <c r="UJK16" s="87"/>
      <c r="UJL16" s="87"/>
      <c r="UJM16" s="87"/>
      <c r="UJN16" s="87"/>
      <c r="UJO16" s="87"/>
      <c r="UJP16" s="87"/>
      <c r="UJQ16" s="87"/>
      <c r="UJR16" s="87"/>
      <c r="UJS16" s="87"/>
      <c r="UJT16" s="87"/>
      <c r="UJU16" s="87"/>
      <c r="UJV16" s="87"/>
      <c r="UJW16" s="87"/>
      <c r="UJX16" s="87"/>
      <c r="UJY16" s="87"/>
      <c r="UJZ16" s="87"/>
      <c r="UKA16" s="87"/>
      <c r="UKB16" s="87"/>
      <c r="UKC16" s="87"/>
      <c r="UKD16" s="87"/>
      <c r="UKE16" s="87"/>
      <c r="UKF16" s="87"/>
      <c r="UKG16" s="87"/>
      <c r="UKH16" s="87"/>
      <c r="UKI16" s="87"/>
      <c r="UKJ16" s="87"/>
      <c r="UKK16" s="87"/>
      <c r="UKL16" s="87"/>
      <c r="UKM16" s="87"/>
      <c r="UKN16" s="87"/>
      <c r="UKO16" s="87"/>
      <c r="UKP16" s="87"/>
      <c r="UKQ16" s="87"/>
      <c r="UKR16" s="87"/>
      <c r="UKS16" s="87"/>
      <c r="UKT16" s="87"/>
      <c r="UKU16" s="87"/>
      <c r="UKV16" s="87"/>
      <c r="UKW16" s="87"/>
      <c r="UKX16" s="87"/>
      <c r="UKY16" s="87"/>
      <c r="UKZ16" s="87"/>
      <c r="ULA16" s="87"/>
      <c r="ULB16" s="87"/>
      <c r="ULC16" s="87"/>
      <c r="ULD16" s="87"/>
      <c r="ULE16" s="87"/>
      <c r="ULF16" s="87"/>
      <c r="ULG16" s="87"/>
      <c r="ULH16" s="87"/>
      <c r="ULI16" s="87"/>
      <c r="ULJ16" s="87"/>
      <c r="ULK16" s="87"/>
      <c r="ULL16" s="87"/>
      <c r="ULM16" s="87"/>
      <c r="ULN16" s="87"/>
      <c r="ULO16" s="87"/>
      <c r="ULP16" s="87"/>
      <c r="ULQ16" s="87"/>
      <c r="ULR16" s="87"/>
      <c r="ULS16" s="87"/>
      <c r="ULT16" s="87"/>
      <c r="ULU16" s="87"/>
      <c r="ULV16" s="87"/>
      <c r="ULW16" s="87"/>
      <c r="ULX16" s="87"/>
      <c r="ULY16" s="87"/>
      <c r="ULZ16" s="87"/>
      <c r="UMA16" s="87"/>
      <c r="UMB16" s="87"/>
      <c r="UMC16" s="87"/>
      <c r="UMD16" s="87"/>
      <c r="UME16" s="87"/>
      <c r="UMF16" s="87"/>
      <c r="UMG16" s="87"/>
      <c r="UMH16" s="87"/>
      <c r="UMI16" s="87"/>
      <c r="UMJ16" s="87"/>
      <c r="UMK16" s="87"/>
      <c r="UML16" s="87"/>
      <c r="UMM16" s="87"/>
      <c r="UMN16" s="87"/>
      <c r="UMO16" s="87"/>
      <c r="UMP16" s="87"/>
      <c r="UMQ16" s="87"/>
      <c r="UMR16" s="87"/>
      <c r="UMS16" s="87"/>
      <c r="UMT16" s="87"/>
      <c r="UMU16" s="87"/>
      <c r="UMV16" s="87"/>
      <c r="UMW16" s="87"/>
      <c r="UMX16" s="87"/>
      <c r="UMY16" s="87"/>
      <c r="UMZ16" s="87"/>
      <c r="UNA16" s="87"/>
      <c r="UNB16" s="87"/>
      <c r="UNC16" s="87"/>
      <c r="UND16" s="87"/>
      <c r="UNE16" s="87"/>
      <c r="UNF16" s="87"/>
      <c r="UNG16" s="87"/>
      <c r="UNH16" s="87"/>
      <c r="UNI16" s="87"/>
      <c r="UNJ16" s="87"/>
      <c r="UNK16" s="87"/>
      <c r="UNL16" s="87"/>
      <c r="UNM16" s="87"/>
      <c r="UNN16" s="87"/>
      <c r="UNO16" s="87"/>
      <c r="UNP16" s="87"/>
      <c r="UNQ16" s="87"/>
      <c r="UNR16" s="87"/>
      <c r="UNS16" s="87"/>
      <c r="UNT16" s="87"/>
      <c r="UNU16" s="87"/>
      <c r="UNV16" s="87"/>
      <c r="UNW16" s="87"/>
      <c r="UNX16" s="87"/>
      <c r="UNY16" s="87"/>
      <c r="UNZ16" s="87"/>
      <c r="UOA16" s="87"/>
      <c r="UOB16" s="87"/>
      <c r="UOC16" s="87"/>
      <c r="UOD16" s="87"/>
      <c r="UOE16" s="87"/>
      <c r="UOF16" s="87"/>
      <c r="UOG16" s="87"/>
      <c r="UOH16" s="87"/>
      <c r="UOI16" s="87"/>
      <c r="UOJ16" s="87"/>
      <c r="UOK16" s="87"/>
      <c r="UOL16" s="87"/>
      <c r="UOM16" s="87"/>
      <c r="UON16" s="87"/>
      <c r="UOO16" s="87"/>
      <c r="UOP16" s="87"/>
      <c r="UOQ16" s="87"/>
      <c r="UOR16" s="87"/>
      <c r="UOS16" s="87"/>
      <c r="UOT16" s="87"/>
      <c r="UOU16" s="87"/>
      <c r="UOV16" s="87"/>
      <c r="UOW16" s="87"/>
      <c r="UOX16" s="87"/>
      <c r="UOY16" s="87"/>
      <c r="UOZ16" s="87"/>
      <c r="UPA16" s="87"/>
      <c r="UPB16" s="87"/>
      <c r="UPC16" s="87"/>
      <c r="UPD16" s="87"/>
      <c r="UPE16" s="87"/>
      <c r="UPF16" s="87"/>
      <c r="UPG16" s="87"/>
      <c r="UPH16" s="87"/>
      <c r="UPI16" s="87"/>
      <c r="UPJ16" s="87"/>
      <c r="UPK16" s="87"/>
      <c r="UPL16" s="87"/>
      <c r="UPM16" s="87"/>
      <c r="UPN16" s="87"/>
      <c r="UPO16" s="87"/>
      <c r="UPP16" s="87"/>
      <c r="UPQ16" s="87"/>
      <c r="UPR16" s="87"/>
      <c r="UPS16" s="87"/>
      <c r="UPT16" s="87"/>
      <c r="UPU16" s="87"/>
      <c r="UPV16" s="87"/>
      <c r="UPW16" s="87"/>
      <c r="UPX16" s="87"/>
      <c r="UPY16" s="87"/>
      <c r="UPZ16" s="87"/>
      <c r="UQA16" s="87"/>
      <c r="UQB16" s="87"/>
      <c r="UQC16" s="87"/>
      <c r="UQD16" s="87"/>
      <c r="UQE16" s="87"/>
      <c r="UQF16" s="87"/>
      <c r="UQG16" s="87"/>
      <c r="UQH16" s="87"/>
      <c r="UQI16" s="87"/>
      <c r="UQJ16" s="87"/>
      <c r="UQK16" s="87"/>
      <c r="UQL16" s="87"/>
      <c r="UQM16" s="87"/>
      <c r="UQN16" s="87"/>
      <c r="UQO16" s="87"/>
      <c r="UQP16" s="87"/>
      <c r="UQQ16" s="87"/>
      <c r="UQR16" s="87"/>
      <c r="UQS16" s="87"/>
      <c r="UQT16" s="87"/>
      <c r="UQU16" s="87"/>
      <c r="UQV16" s="87"/>
      <c r="UQW16" s="87"/>
      <c r="UQX16" s="87"/>
      <c r="UQY16" s="87"/>
      <c r="UQZ16" s="87"/>
      <c r="URA16" s="87"/>
      <c r="URB16" s="87"/>
      <c r="URC16" s="87"/>
      <c r="URD16" s="87"/>
      <c r="URE16" s="87"/>
      <c r="URF16" s="87"/>
      <c r="URG16" s="87"/>
      <c r="URH16" s="87"/>
      <c r="URI16" s="87"/>
      <c r="URJ16" s="87"/>
      <c r="URK16" s="87"/>
      <c r="URL16" s="87"/>
      <c r="URM16" s="87"/>
      <c r="URN16" s="87"/>
      <c r="URO16" s="87"/>
      <c r="URP16" s="87"/>
      <c r="URQ16" s="87"/>
      <c r="URR16" s="87"/>
      <c r="URS16" s="87"/>
      <c r="URT16" s="87"/>
      <c r="URU16" s="87"/>
      <c r="URV16" s="87"/>
      <c r="URW16" s="87"/>
      <c r="URX16" s="87"/>
      <c r="URY16" s="87"/>
      <c r="URZ16" s="87"/>
      <c r="USA16" s="87"/>
      <c r="USB16" s="87"/>
      <c r="USC16" s="87"/>
      <c r="USD16" s="87"/>
      <c r="USE16" s="87"/>
      <c r="USF16" s="87"/>
      <c r="USG16" s="87"/>
      <c r="USH16" s="87"/>
      <c r="USI16" s="87"/>
      <c r="USJ16" s="87"/>
      <c r="USK16" s="87"/>
      <c r="USL16" s="87"/>
      <c r="USM16" s="87"/>
      <c r="USN16" s="87"/>
      <c r="USO16" s="87"/>
      <c r="USP16" s="87"/>
      <c r="USQ16" s="87"/>
      <c r="USR16" s="87"/>
      <c r="USS16" s="87"/>
      <c r="UST16" s="87"/>
      <c r="USU16" s="87"/>
      <c r="USV16" s="87"/>
      <c r="USW16" s="87"/>
      <c r="USX16" s="87"/>
      <c r="USY16" s="87"/>
      <c r="USZ16" s="87"/>
      <c r="UTA16" s="87"/>
      <c r="UTB16" s="87"/>
      <c r="UTC16" s="87"/>
      <c r="UTD16" s="87"/>
      <c r="UTE16" s="87"/>
      <c r="UTF16" s="87"/>
      <c r="UTG16" s="87"/>
      <c r="UTH16" s="87"/>
      <c r="UTI16" s="87"/>
      <c r="UTJ16" s="87"/>
      <c r="UTK16" s="87"/>
      <c r="UTL16" s="87"/>
      <c r="UTM16" s="87"/>
      <c r="UTN16" s="87"/>
      <c r="UTO16" s="87"/>
      <c r="UTP16" s="87"/>
      <c r="UTQ16" s="87"/>
      <c r="UTR16" s="87"/>
      <c r="UTS16" s="87"/>
      <c r="UTT16" s="87"/>
      <c r="UTU16" s="87"/>
      <c r="UTV16" s="87"/>
      <c r="UTW16" s="87"/>
      <c r="UTX16" s="87"/>
      <c r="UTY16" s="87"/>
      <c r="UTZ16" s="87"/>
      <c r="UUA16" s="87"/>
      <c r="UUB16" s="87"/>
      <c r="UUC16" s="87"/>
      <c r="UUD16" s="87"/>
      <c r="UUE16" s="87"/>
      <c r="UUF16" s="87"/>
      <c r="UUG16" s="87"/>
      <c r="UUH16" s="87"/>
      <c r="UUI16" s="87"/>
      <c r="UUJ16" s="87"/>
      <c r="UUK16" s="87"/>
      <c r="UUL16" s="87"/>
      <c r="UUM16" s="87"/>
      <c r="UUN16" s="87"/>
      <c r="UUO16" s="87"/>
      <c r="UUP16" s="87"/>
      <c r="UUQ16" s="87"/>
      <c r="UUR16" s="87"/>
      <c r="UUS16" s="87"/>
      <c r="UUT16" s="87"/>
      <c r="UUU16" s="87"/>
      <c r="UUV16" s="87"/>
      <c r="UUW16" s="87"/>
      <c r="UUX16" s="87"/>
      <c r="UUY16" s="87"/>
      <c r="UUZ16" s="87"/>
      <c r="UVA16" s="87"/>
      <c r="UVB16" s="87"/>
      <c r="UVC16" s="87"/>
      <c r="UVD16" s="87"/>
      <c r="UVE16" s="87"/>
      <c r="UVF16" s="87"/>
      <c r="UVG16" s="87"/>
      <c r="UVH16" s="87"/>
      <c r="UVI16" s="87"/>
      <c r="UVJ16" s="87"/>
      <c r="UVK16" s="87"/>
      <c r="UVL16" s="87"/>
      <c r="UVM16" s="87"/>
      <c r="UVN16" s="87"/>
      <c r="UVO16" s="87"/>
      <c r="UVP16" s="87"/>
      <c r="UVQ16" s="87"/>
      <c r="UVR16" s="87"/>
      <c r="UVS16" s="87"/>
      <c r="UVT16" s="87"/>
      <c r="UVU16" s="87"/>
      <c r="UVV16" s="87"/>
      <c r="UVW16" s="87"/>
      <c r="UVX16" s="87"/>
      <c r="UVY16" s="87"/>
      <c r="UVZ16" s="87"/>
      <c r="UWA16" s="87"/>
      <c r="UWB16" s="87"/>
      <c r="UWC16" s="87"/>
      <c r="UWD16" s="87"/>
      <c r="UWE16" s="87"/>
      <c r="UWF16" s="87"/>
      <c r="UWG16" s="87"/>
      <c r="UWH16" s="87"/>
      <c r="UWI16" s="87"/>
      <c r="UWJ16" s="87"/>
      <c r="UWK16" s="87"/>
      <c r="UWL16" s="87"/>
      <c r="UWM16" s="87"/>
      <c r="UWN16" s="87"/>
      <c r="UWO16" s="87"/>
      <c r="UWP16" s="87"/>
      <c r="UWQ16" s="87"/>
      <c r="UWR16" s="87"/>
      <c r="UWS16" s="87"/>
      <c r="UWT16" s="87"/>
      <c r="UWU16" s="87"/>
      <c r="UWV16" s="87"/>
      <c r="UWW16" s="87"/>
      <c r="UWX16" s="87"/>
      <c r="UWY16" s="87"/>
      <c r="UWZ16" s="87"/>
      <c r="UXA16" s="87"/>
      <c r="UXB16" s="87"/>
      <c r="UXC16" s="87"/>
      <c r="UXD16" s="87"/>
      <c r="UXE16" s="87"/>
      <c r="UXF16" s="87"/>
      <c r="UXG16" s="87"/>
      <c r="UXH16" s="87"/>
      <c r="UXI16" s="87"/>
      <c r="UXJ16" s="87"/>
      <c r="UXK16" s="87"/>
      <c r="UXL16" s="87"/>
      <c r="UXM16" s="87"/>
      <c r="UXN16" s="87"/>
      <c r="UXO16" s="87"/>
      <c r="UXP16" s="87"/>
      <c r="UXQ16" s="87"/>
      <c r="UXR16" s="87"/>
      <c r="UXS16" s="87"/>
      <c r="UXT16" s="87"/>
      <c r="UXU16" s="87"/>
      <c r="UXV16" s="87"/>
      <c r="UXW16" s="87"/>
      <c r="UXX16" s="87"/>
      <c r="UXY16" s="87"/>
      <c r="UXZ16" s="87"/>
      <c r="UYA16" s="87"/>
      <c r="UYB16" s="87"/>
      <c r="UYC16" s="87"/>
      <c r="UYD16" s="87"/>
      <c r="UYE16" s="87"/>
      <c r="UYF16" s="87"/>
      <c r="UYG16" s="87"/>
      <c r="UYH16" s="87"/>
      <c r="UYI16" s="87"/>
      <c r="UYJ16" s="87"/>
      <c r="UYK16" s="87"/>
      <c r="UYL16" s="87"/>
      <c r="UYM16" s="87"/>
      <c r="UYN16" s="87"/>
      <c r="UYO16" s="87"/>
      <c r="UYP16" s="87"/>
      <c r="UYQ16" s="87"/>
      <c r="UYR16" s="87"/>
      <c r="UYS16" s="87"/>
      <c r="UYT16" s="87"/>
      <c r="UYU16" s="87"/>
      <c r="UYV16" s="87"/>
      <c r="UYW16" s="87"/>
      <c r="UYX16" s="87"/>
      <c r="UYY16" s="87"/>
      <c r="UYZ16" s="87"/>
      <c r="UZA16" s="87"/>
      <c r="UZB16" s="87"/>
      <c r="UZC16" s="87"/>
      <c r="UZD16" s="87"/>
      <c r="UZE16" s="87"/>
      <c r="UZF16" s="87"/>
      <c r="UZG16" s="87"/>
      <c r="UZH16" s="87"/>
      <c r="UZI16" s="87"/>
      <c r="UZJ16" s="87"/>
      <c r="UZK16" s="87"/>
      <c r="UZL16" s="87"/>
      <c r="UZM16" s="87"/>
      <c r="UZN16" s="87"/>
      <c r="UZO16" s="87"/>
      <c r="UZP16" s="87"/>
      <c r="UZQ16" s="87"/>
      <c r="UZR16" s="87"/>
      <c r="UZS16" s="87"/>
      <c r="UZT16" s="87"/>
      <c r="UZU16" s="87"/>
      <c r="UZV16" s="87"/>
      <c r="UZW16" s="87"/>
      <c r="UZX16" s="87"/>
      <c r="UZY16" s="87"/>
      <c r="UZZ16" s="87"/>
      <c r="VAA16" s="87"/>
      <c r="VAB16" s="87"/>
      <c r="VAC16" s="87"/>
      <c r="VAD16" s="87"/>
      <c r="VAE16" s="87"/>
      <c r="VAF16" s="87"/>
      <c r="VAG16" s="87"/>
      <c r="VAH16" s="87"/>
      <c r="VAI16" s="87"/>
      <c r="VAJ16" s="87"/>
      <c r="VAK16" s="87"/>
      <c r="VAL16" s="87"/>
      <c r="VAM16" s="87"/>
      <c r="VAN16" s="87"/>
      <c r="VAO16" s="87"/>
      <c r="VAP16" s="87"/>
      <c r="VAQ16" s="87"/>
      <c r="VAR16" s="87"/>
      <c r="VAS16" s="87"/>
      <c r="VAT16" s="87"/>
      <c r="VAU16" s="87"/>
      <c r="VAV16" s="87"/>
      <c r="VAW16" s="87"/>
      <c r="VAX16" s="87"/>
      <c r="VAY16" s="87"/>
      <c r="VAZ16" s="87"/>
      <c r="VBA16" s="87"/>
      <c r="VBB16" s="87"/>
      <c r="VBC16" s="87"/>
      <c r="VBD16" s="87"/>
      <c r="VBE16" s="87"/>
      <c r="VBF16" s="87"/>
      <c r="VBG16" s="87"/>
      <c r="VBH16" s="87"/>
      <c r="VBI16" s="87"/>
      <c r="VBJ16" s="87"/>
      <c r="VBK16" s="87"/>
      <c r="VBL16" s="87"/>
      <c r="VBM16" s="87"/>
      <c r="VBN16" s="87"/>
      <c r="VBO16" s="87"/>
      <c r="VBP16" s="87"/>
      <c r="VBQ16" s="87"/>
      <c r="VBR16" s="87"/>
      <c r="VBS16" s="87"/>
      <c r="VBT16" s="87"/>
      <c r="VBU16" s="87"/>
      <c r="VBV16" s="87"/>
      <c r="VBW16" s="87"/>
      <c r="VBX16" s="87"/>
      <c r="VBY16" s="87"/>
      <c r="VBZ16" s="87"/>
      <c r="VCA16" s="87"/>
      <c r="VCB16" s="87"/>
      <c r="VCC16" s="87"/>
      <c r="VCD16" s="87"/>
      <c r="VCE16" s="87"/>
      <c r="VCF16" s="87"/>
      <c r="VCG16" s="87"/>
      <c r="VCH16" s="87"/>
      <c r="VCI16" s="87"/>
      <c r="VCJ16" s="87"/>
      <c r="VCK16" s="87"/>
      <c r="VCL16" s="87"/>
      <c r="VCM16" s="87"/>
      <c r="VCN16" s="87"/>
      <c r="VCO16" s="87"/>
      <c r="VCP16" s="87"/>
      <c r="VCQ16" s="87"/>
      <c r="VCR16" s="87"/>
      <c r="VCS16" s="87"/>
      <c r="VCT16" s="87"/>
      <c r="VCU16" s="87"/>
      <c r="VCV16" s="87"/>
      <c r="VCW16" s="87"/>
      <c r="VCX16" s="87"/>
      <c r="VCY16" s="87"/>
      <c r="VCZ16" s="87"/>
      <c r="VDA16" s="87"/>
      <c r="VDB16" s="87"/>
      <c r="VDC16" s="87"/>
      <c r="VDD16" s="87"/>
      <c r="VDE16" s="87"/>
      <c r="VDF16" s="87"/>
      <c r="VDG16" s="87"/>
      <c r="VDH16" s="87"/>
      <c r="VDI16" s="87"/>
      <c r="VDJ16" s="87"/>
      <c r="VDK16" s="87"/>
      <c r="VDL16" s="87"/>
      <c r="VDM16" s="87"/>
      <c r="VDN16" s="87"/>
      <c r="VDO16" s="87"/>
      <c r="VDP16" s="87"/>
      <c r="VDQ16" s="87"/>
      <c r="VDR16" s="87"/>
      <c r="VDS16" s="87"/>
      <c r="VDT16" s="87"/>
      <c r="VDU16" s="87"/>
      <c r="VDV16" s="87"/>
      <c r="VDW16" s="87"/>
      <c r="VDX16" s="87"/>
      <c r="VDY16" s="87"/>
      <c r="VDZ16" s="87"/>
      <c r="VEA16" s="87"/>
      <c r="VEB16" s="87"/>
      <c r="VEC16" s="87"/>
      <c r="VED16" s="87"/>
      <c r="VEE16" s="87"/>
      <c r="VEF16" s="87"/>
      <c r="VEG16" s="87"/>
      <c r="VEH16" s="87"/>
      <c r="VEI16" s="87"/>
      <c r="VEJ16" s="87"/>
      <c r="VEK16" s="87"/>
      <c r="VEL16" s="87"/>
      <c r="VEM16" s="87"/>
      <c r="VEN16" s="87"/>
      <c r="VEO16" s="87"/>
      <c r="VEP16" s="87"/>
      <c r="VEQ16" s="87"/>
      <c r="VER16" s="87"/>
      <c r="VES16" s="87"/>
      <c r="VET16" s="87"/>
      <c r="VEU16" s="87"/>
      <c r="VEV16" s="87"/>
      <c r="VEW16" s="87"/>
      <c r="VEX16" s="87"/>
      <c r="VEY16" s="87"/>
      <c r="VEZ16" s="87"/>
      <c r="VFA16" s="87"/>
      <c r="VFB16" s="87"/>
      <c r="VFC16" s="87"/>
      <c r="VFD16" s="87"/>
      <c r="VFE16" s="87"/>
      <c r="VFF16" s="87"/>
      <c r="VFG16" s="87"/>
      <c r="VFH16" s="87"/>
      <c r="VFI16" s="87"/>
      <c r="VFJ16" s="87"/>
      <c r="VFK16" s="87"/>
      <c r="VFL16" s="87"/>
      <c r="VFM16" s="87"/>
      <c r="VFN16" s="87"/>
      <c r="VFO16" s="87"/>
      <c r="VFP16" s="87"/>
      <c r="VFQ16" s="87"/>
      <c r="VFR16" s="87"/>
      <c r="VFS16" s="87"/>
      <c r="VFT16" s="87"/>
      <c r="VFU16" s="87"/>
      <c r="VFV16" s="87"/>
      <c r="VFW16" s="87"/>
      <c r="VFX16" s="87"/>
      <c r="VFY16" s="87"/>
      <c r="VFZ16" s="87"/>
      <c r="VGA16" s="87"/>
      <c r="VGB16" s="87"/>
      <c r="VGC16" s="87"/>
      <c r="VGD16" s="87"/>
      <c r="VGE16" s="87"/>
      <c r="VGF16" s="87"/>
      <c r="VGG16" s="87"/>
      <c r="VGH16" s="87"/>
      <c r="VGI16" s="87"/>
      <c r="VGJ16" s="87"/>
      <c r="VGK16" s="87"/>
      <c r="VGL16" s="87"/>
      <c r="VGM16" s="87"/>
      <c r="VGN16" s="87"/>
      <c r="VGO16" s="87"/>
      <c r="VGP16" s="87"/>
      <c r="VGQ16" s="87"/>
      <c r="VGR16" s="87"/>
      <c r="VGS16" s="87"/>
      <c r="VGT16" s="87"/>
      <c r="VGU16" s="87"/>
      <c r="VGV16" s="87"/>
      <c r="VGW16" s="87"/>
      <c r="VGX16" s="87"/>
      <c r="VGY16" s="87"/>
      <c r="VGZ16" s="87"/>
      <c r="VHA16" s="87"/>
      <c r="VHB16" s="87"/>
      <c r="VHC16" s="87"/>
      <c r="VHD16" s="87"/>
      <c r="VHE16" s="87"/>
      <c r="VHF16" s="87"/>
      <c r="VHG16" s="87"/>
      <c r="VHH16" s="87"/>
      <c r="VHI16" s="87"/>
      <c r="VHJ16" s="87"/>
      <c r="VHK16" s="87"/>
      <c r="VHL16" s="87"/>
      <c r="VHM16" s="87"/>
      <c r="VHN16" s="87"/>
      <c r="VHO16" s="87"/>
      <c r="VHP16" s="87"/>
      <c r="VHQ16" s="87"/>
      <c r="VHR16" s="87"/>
      <c r="VHS16" s="87"/>
      <c r="VHT16" s="87"/>
      <c r="VHU16" s="87"/>
      <c r="VHV16" s="87"/>
      <c r="VHW16" s="87"/>
      <c r="VHX16" s="87"/>
      <c r="VHY16" s="87"/>
      <c r="VHZ16" s="87"/>
      <c r="VIA16" s="87"/>
      <c r="VIB16" s="87"/>
      <c r="VIC16" s="87"/>
      <c r="VID16" s="87"/>
      <c r="VIE16" s="87"/>
      <c r="VIF16" s="87"/>
      <c r="VIG16" s="87"/>
      <c r="VIH16" s="87"/>
      <c r="VII16" s="87"/>
      <c r="VIJ16" s="87"/>
      <c r="VIK16" s="87"/>
      <c r="VIL16" s="87"/>
      <c r="VIM16" s="87"/>
      <c r="VIN16" s="87"/>
      <c r="VIO16" s="87"/>
      <c r="VIP16" s="87"/>
      <c r="VIQ16" s="87"/>
      <c r="VIR16" s="87"/>
      <c r="VIS16" s="87"/>
      <c r="VIT16" s="87"/>
      <c r="VIU16" s="87"/>
      <c r="VIV16" s="87"/>
      <c r="VIW16" s="87"/>
      <c r="VIX16" s="87"/>
      <c r="VIY16" s="87"/>
      <c r="VIZ16" s="87"/>
      <c r="VJA16" s="87"/>
      <c r="VJB16" s="87"/>
      <c r="VJC16" s="87"/>
      <c r="VJD16" s="87"/>
      <c r="VJE16" s="87"/>
      <c r="VJF16" s="87"/>
      <c r="VJG16" s="87"/>
      <c r="VJH16" s="87"/>
      <c r="VJI16" s="87"/>
      <c r="VJJ16" s="87"/>
      <c r="VJK16" s="87"/>
      <c r="VJL16" s="87"/>
      <c r="VJM16" s="87"/>
      <c r="VJN16" s="87"/>
      <c r="VJO16" s="87"/>
      <c r="VJP16" s="87"/>
      <c r="VJQ16" s="87"/>
      <c r="VJR16" s="87"/>
      <c r="VJS16" s="87"/>
      <c r="VJT16" s="87"/>
      <c r="VJU16" s="87"/>
      <c r="VJV16" s="87"/>
      <c r="VJW16" s="87"/>
      <c r="VJX16" s="87"/>
      <c r="VJY16" s="87"/>
      <c r="VJZ16" s="87"/>
      <c r="VKA16" s="87"/>
      <c r="VKB16" s="87"/>
      <c r="VKC16" s="87"/>
      <c r="VKD16" s="87"/>
      <c r="VKE16" s="87"/>
      <c r="VKF16" s="87"/>
      <c r="VKG16" s="87"/>
      <c r="VKH16" s="87"/>
      <c r="VKI16" s="87"/>
      <c r="VKJ16" s="87"/>
      <c r="VKK16" s="87"/>
      <c r="VKL16" s="87"/>
      <c r="VKM16" s="87"/>
      <c r="VKN16" s="87"/>
      <c r="VKO16" s="87"/>
      <c r="VKP16" s="87"/>
      <c r="VKQ16" s="87"/>
      <c r="VKR16" s="87"/>
      <c r="VKS16" s="87"/>
      <c r="VKT16" s="87"/>
      <c r="VKU16" s="87"/>
      <c r="VKV16" s="87"/>
      <c r="VKW16" s="87"/>
      <c r="VKX16" s="87"/>
      <c r="VKY16" s="87"/>
      <c r="VKZ16" s="87"/>
      <c r="VLA16" s="87"/>
      <c r="VLB16" s="87"/>
      <c r="VLC16" s="87"/>
      <c r="VLD16" s="87"/>
      <c r="VLE16" s="87"/>
      <c r="VLF16" s="87"/>
      <c r="VLG16" s="87"/>
      <c r="VLH16" s="87"/>
      <c r="VLI16" s="87"/>
      <c r="VLJ16" s="87"/>
      <c r="VLK16" s="87"/>
      <c r="VLL16" s="87"/>
      <c r="VLM16" s="87"/>
      <c r="VLN16" s="87"/>
      <c r="VLO16" s="87"/>
      <c r="VLP16" s="87"/>
      <c r="VLQ16" s="87"/>
      <c r="VLR16" s="87"/>
      <c r="VLS16" s="87"/>
      <c r="VLT16" s="87"/>
      <c r="VLU16" s="87"/>
      <c r="VLV16" s="87"/>
      <c r="VLW16" s="87"/>
      <c r="VLX16" s="87"/>
      <c r="VLY16" s="87"/>
      <c r="VLZ16" s="87"/>
      <c r="VMA16" s="87"/>
      <c r="VMB16" s="87"/>
      <c r="VMC16" s="87"/>
      <c r="VMD16" s="87"/>
      <c r="VME16" s="87"/>
      <c r="VMF16" s="87"/>
      <c r="VMG16" s="87"/>
      <c r="VMH16" s="87"/>
      <c r="VMI16" s="87"/>
      <c r="VMJ16" s="87"/>
      <c r="VMK16" s="87"/>
      <c r="VML16" s="87"/>
      <c r="VMM16" s="87"/>
      <c r="VMN16" s="87"/>
      <c r="VMO16" s="87"/>
      <c r="VMP16" s="87"/>
      <c r="VMQ16" s="87"/>
      <c r="VMR16" s="87"/>
      <c r="VMS16" s="87"/>
      <c r="VMT16" s="87"/>
      <c r="VMU16" s="87"/>
      <c r="VMV16" s="87"/>
      <c r="VMW16" s="87"/>
      <c r="VMX16" s="87"/>
      <c r="VMY16" s="87"/>
      <c r="VMZ16" s="87"/>
      <c r="VNA16" s="87"/>
      <c r="VNB16" s="87"/>
      <c r="VNC16" s="87"/>
      <c r="VND16" s="87"/>
      <c r="VNE16" s="87"/>
      <c r="VNF16" s="87"/>
      <c r="VNG16" s="87"/>
      <c r="VNH16" s="87"/>
      <c r="VNI16" s="87"/>
      <c r="VNJ16" s="87"/>
      <c r="VNK16" s="87"/>
      <c r="VNL16" s="87"/>
      <c r="VNM16" s="87"/>
      <c r="VNN16" s="87"/>
      <c r="VNO16" s="87"/>
      <c r="VNP16" s="87"/>
      <c r="VNQ16" s="87"/>
      <c r="VNR16" s="87"/>
      <c r="VNS16" s="87"/>
      <c r="VNT16" s="87"/>
      <c r="VNU16" s="87"/>
      <c r="VNV16" s="87"/>
      <c r="VNW16" s="87"/>
      <c r="VNX16" s="87"/>
      <c r="VNY16" s="87"/>
      <c r="VNZ16" s="87"/>
      <c r="VOA16" s="87"/>
      <c r="VOB16" s="87"/>
      <c r="VOC16" s="87"/>
      <c r="VOD16" s="87"/>
      <c r="VOE16" s="87"/>
      <c r="VOF16" s="87"/>
      <c r="VOG16" s="87"/>
      <c r="VOH16" s="87"/>
      <c r="VOI16" s="87"/>
      <c r="VOJ16" s="87"/>
      <c r="VOK16" s="87"/>
      <c r="VOL16" s="87"/>
      <c r="VOM16" s="87"/>
      <c r="VON16" s="87"/>
      <c r="VOO16" s="87"/>
      <c r="VOP16" s="87"/>
      <c r="VOQ16" s="87"/>
      <c r="VOR16" s="87"/>
      <c r="VOS16" s="87"/>
      <c r="VOT16" s="87"/>
      <c r="VOU16" s="87"/>
      <c r="VOV16" s="87"/>
      <c r="VOW16" s="87"/>
      <c r="VOX16" s="87"/>
      <c r="VOY16" s="87"/>
      <c r="VOZ16" s="87"/>
      <c r="VPA16" s="87"/>
      <c r="VPB16" s="87"/>
      <c r="VPC16" s="87"/>
      <c r="VPD16" s="87"/>
      <c r="VPE16" s="87"/>
      <c r="VPF16" s="87"/>
      <c r="VPG16" s="87"/>
      <c r="VPH16" s="87"/>
      <c r="VPI16" s="87"/>
      <c r="VPJ16" s="87"/>
      <c r="VPK16" s="87"/>
      <c r="VPL16" s="87"/>
      <c r="VPM16" s="87"/>
      <c r="VPN16" s="87"/>
      <c r="VPO16" s="87"/>
      <c r="VPP16" s="87"/>
      <c r="VPQ16" s="87"/>
      <c r="VPR16" s="87"/>
      <c r="VPS16" s="87"/>
      <c r="VPT16" s="87"/>
      <c r="VPU16" s="87"/>
      <c r="VPV16" s="87"/>
      <c r="VPW16" s="87"/>
      <c r="VPX16" s="87"/>
      <c r="VPY16" s="87"/>
      <c r="VPZ16" s="87"/>
      <c r="VQA16" s="87"/>
      <c r="VQB16" s="87"/>
      <c r="VQC16" s="87"/>
      <c r="VQD16" s="87"/>
      <c r="VQE16" s="87"/>
      <c r="VQF16" s="87"/>
      <c r="VQG16" s="87"/>
      <c r="VQH16" s="87"/>
      <c r="VQI16" s="87"/>
      <c r="VQJ16" s="87"/>
      <c r="VQK16" s="87"/>
      <c r="VQL16" s="87"/>
      <c r="VQM16" s="87"/>
      <c r="VQN16" s="87"/>
      <c r="VQO16" s="87"/>
      <c r="VQP16" s="87"/>
      <c r="VQQ16" s="87"/>
      <c r="VQR16" s="87"/>
      <c r="VQS16" s="87"/>
      <c r="VQT16" s="87"/>
      <c r="VQU16" s="87"/>
      <c r="VQV16" s="87"/>
      <c r="VQW16" s="87"/>
      <c r="VQX16" s="87"/>
      <c r="VQY16" s="87"/>
      <c r="VQZ16" s="87"/>
      <c r="VRA16" s="87"/>
      <c r="VRB16" s="87"/>
      <c r="VRC16" s="87"/>
      <c r="VRD16" s="87"/>
      <c r="VRE16" s="87"/>
      <c r="VRF16" s="87"/>
      <c r="VRG16" s="87"/>
      <c r="VRH16" s="87"/>
      <c r="VRI16" s="87"/>
      <c r="VRJ16" s="87"/>
      <c r="VRK16" s="87"/>
      <c r="VRL16" s="87"/>
      <c r="VRM16" s="87"/>
      <c r="VRN16" s="87"/>
      <c r="VRO16" s="87"/>
      <c r="VRP16" s="87"/>
      <c r="VRQ16" s="87"/>
      <c r="VRR16" s="87"/>
      <c r="VRS16" s="87"/>
      <c r="VRT16" s="87"/>
      <c r="VRU16" s="87"/>
      <c r="VRV16" s="87"/>
      <c r="VRW16" s="87"/>
      <c r="VRX16" s="87"/>
      <c r="VRY16" s="87"/>
      <c r="VRZ16" s="87"/>
      <c r="VSA16" s="87"/>
      <c r="VSB16" s="87"/>
      <c r="VSC16" s="87"/>
      <c r="VSD16" s="87"/>
      <c r="VSE16" s="87"/>
      <c r="VSF16" s="87"/>
      <c r="VSG16" s="87"/>
      <c r="VSH16" s="87"/>
      <c r="VSI16" s="87"/>
      <c r="VSJ16" s="87"/>
      <c r="VSK16" s="87"/>
      <c r="VSL16" s="87"/>
      <c r="VSM16" s="87"/>
      <c r="VSN16" s="87"/>
      <c r="VSO16" s="87"/>
      <c r="VSP16" s="87"/>
      <c r="VSQ16" s="87"/>
      <c r="VSR16" s="87"/>
      <c r="VSS16" s="87"/>
      <c r="VST16" s="87"/>
      <c r="VSU16" s="87"/>
      <c r="VSV16" s="87"/>
      <c r="VSW16" s="87"/>
      <c r="VSX16" s="87"/>
      <c r="VSY16" s="87"/>
      <c r="VSZ16" s="87"/>
      <c r="VTA16" s="87"/>
      <c r="VTB16" s="87"/>
      <c r="VTC16" s="87"/>
      <c r="VTD16" s="87"/>
      <c r="VTE16" s="87"/>
      <c r="VTF16" s="87"/>
      <c r="VTG16" s="87"/>
      <c r="VTH16" s="87"/>
      <c r="VTI16" s="87"/>
      <c r="VTJ16" s="87"/>
      <c r="VTK16" s="87"/>
      <c r="VTL16" s="87"/>
      <c r="VTM16" s="87"/>
      <c r="VTN16" s="87"/>
      <c r="VTO16" s="87"/>
      <c r="VTP16" s="87"/>
      <c r="VTQ16" s="87"/>
      <c r="VTR16" s="87"/>
      <c r="VTS16" s="87"/>
      <c r="VTT16" s="87"/>
      <c r="VTU16" s="87"/>
      <c r="VTV16" s="87"/>
      <c r="VTW16" s="87"/>
      <c r="VTX16" s="87"/>
      <c r="VTY16" s="87"/>
      <c r="VTZ16" s="87"/>
      <c r="VUA16" s="87"/>
      <c r="VUB16" s="87"/>
      <c r="VUC16" s="87"/>
      <c r="VUD16" s="87"/>
      <c r="VUE16" s="87"/>
      <c r="VUF16" s="87"/>
      <c r="VUG16" s="87"/>
      <c r="VUH16" s="87"/>
      <c r="VUI16" s="87"/>
      <c r="VUJ16" s="87"/>
      <c r="VUK16" s="87"/>
      <c r="VUL16" s="87"/>
      <c r="VUM16" s="87"/>
      <c r="VUN16" s="87"/>
      <c r="VUO16" s="87"/>
      <c r="VUP16" s="87"/>
      <c r="VUQ16" s="87"/>
      <c r="VUR16" s="87"/>
      <c r="VUS16" s="87"/>
      <c r="VUT16" s="87"/>
      <c r="VUU16" s="87"/>
      <c r="VUV16" s="87"/>
      <c r="VUW16" s="87"/>
      <c r="VUX16" s="87"/>
      <c r="VUY16" s="87"/>
      <c r="VUZ16" s="87"/>
      <c r="VVA16" s="87"/>
      <c r="VVB16" s="87"/>
      <c r="VVC16" s="87"/>
      <c r="VVD16" s="87"/>
      <c r="VVE16" s="87"/>
      <c r="VVF16" s="87"/>
      <c r="VVG16" s="87"/>
      <c r="VVH16" s="87"/>
      <c r="VVI16" s="87"/>
      <c r="VVJ16" s="87"/>
      <c r="VVK16" s="87"/>
      <c r="VVL16" s="87"/>
      <c r="VVM16" s="87"/>
      <c r="VVN16" s="87"/>
      <c r="VVO16" s="87"/>
      <c r="VVP16" s="87"/>
      <c r="VVQ16" s="87"/>
      <c r="VVR16" s="87"/>
      <c r="VVS16" s="87"/>
      <c r="VVT16" s="87"/>
      <c r="VVU16" s="87"/>
      <c r="VVV16" s="87"/>
      <c r="VVW16" s="87"/>
      <c r="VVX16" s="87"/>
      <c r="VVY16" s="87"/>
      <c r="VVZ16" s="87"/>
      <c r="VWA16" s="87"/>
      <c r="VWB16" s="87"/>
      <c r="VWC16" s="87"/>
      <c r="VWD16" s="87"/>
      <c r="VWE16" s="87"/>
      <c r="VWF16" s="87"/>
      <c r="VWG16" s="87"/>
      <c r="VWH16" s="87"/>
      <c r="VWI16" s="87"/>
      <c r="VWJ16" s="87"/>
      <c r="VWK16" s="87"/>
      <c r="VWL16" s="87"/>
      <c r="VWM16" s="87"/>
      <c r="VWN16" s="87"/>
      <c r="VWO16" s="87"/>
      <c r="VWP16" s="87"/>
      <c r="VWQ16" s="87"/>
      <c r="VWR16" s="87"/>
      <c r="VWS16" s="87"/>
      <c r="VWT16" s="87"/>
      <c r="VWU16" s="87"/>
      <c r="VWV16" s="87"/>
      <c r="VWW16" s="87"/>
      <c r="VWX16" s="87"/>
      <c r="VWY16" s="87"/>
      <c r="VWZ16" s="87"/>
      <c r="VXA16" s="87"/>
      <c r="VXB16" s="87"/>
      <c r="VXC16" s="87"/>
      <c r="VXD16" s="87"/>
      <c r="VXE16" s="87"/>
      <c r="VXF16" s="87"/>
      <c r="VXG16" s="87"/>
      <c r="VXH16" s="87"/>
      <c r="VXI16" s="87"/>
      <c r="VXJ16" s="87"/>
      <c r="VXK16" s="87"/>
      <c r="VXL16" s="87"/>
      <c r="VXM16" s="87"/>
      <c r="VXN16" s="87"/>
      <c r="VXO16" s="87"/>
      <c r="VXP16" s="87"/>
      <c r="VXQ16" s="87"/>
      <c r="VXR16" s="87"/>
      <c r="VXS16" s="87"/>
      <c r="VXT16" s="87"/>
      <c r="VXU16" s="87"/>
      <c r="VXV16" s="87"/>
      <c r="VXW16" s="87"/>
      <c r="VXX16" s="87"/>
      <c r="VXY16" s="87"/>
      <c r="VXZ16" s="87"/>
      <c r="VYA16" s="87"/>
      <c r="VYB16" s="87"/>
      <c r="VYC16" s="87"/>
      <c r="VYD16" s="87"/>
      <c r="VYE16" s="87"/>
      <c r="VYF16" s="87"/>
      <c r="VYG16" s="87"/>
      <c r="VYH16" s="87"/>
      <c r="VYI16" s="87"/>
      <c r="VYJ16" s="87"/>
      <c r="VYK16" s="87"/>
      <c r="VYL16" s="87"/>
      <c r="VYM16" s="87"/>
      <c r="VYN16" s="87"/>
      <c r="VYO16" s="87"/>
      <c r="VYP16" s="87"/>
      <c r="VYQ16" s="87"/>
      <c r="VYR16" s="87"/>
      <c r="VYS16" s="87"/>
      <c r="VYT16" s="87"/>
      <c r="VYU16" s="87"/>
      <c r="VYV16" s="87"/>
      <c r="VYW16" s="87"/>
      <c r="VYX16" s="87"/>
      <c r="VYY16" s="87"/>
      <c r="VYZ16" s="87"/>
      <c r="VZA16" s="87"/>
      <c r="VZB16" s="87"/>
      <c r="VZC16" s="87"/>
      <c r="VZD16" s="87"/>
      <c r="VZE16" s="87"/>
      <c r="VZF16" s="87"/>
      <c r="VZG16" s="87"/>
      <c r="VZH16" s="87"/>
      <c r="VZI16" s="87"/>
      <c r="VZJ16" s="87"/>
      <c r="VZK16" s="87"/>
      <c r="VZL16" s="87"/>
      <c r="VZM16" s="87"/>
      <c r="VZN16" s="87"/>
      <c r="VZO16" s="87"/>
      <c r="VZP16" s="87"/>
      <c r="VZQ16" s="87"/>
      <c r="VZR16" s="87"/>
      <c r="VZS16" s="87"/>
      <c r="VZT16" s="87"/>
      <c r="VZU16" s="87"/>
      <c r="VZV16" s="87"/>
      <c r="VZW16" s="87"/>
      <c r="VZX16" s="87"/>
      <c r="VZY16" s="87"/>
      <c r="VZZ16" s="87"/>
      <c r="WAA16" s="87"/>
      <c r="WAB16" s="87"/>
      <c r="WAC16" s="87"/>
      <c r="WAD16" s="87"/>
      <c r="WAE16" s="87"/>
      <c r="WAF16" s="87"/>
      <c r="WAG16" s="87"/>
      <c r="WAH16" s="87"/>
      <c r="WAI16" s="87"/>
      <c r="WAJ16" s="87"/>
      <c r="WAK16" s="87"/>
      <c r="WAL16" s="87"/>
      <c r="WAM16" s="87"/>
      <c r="WAN16" s="87"/>
      <c r="WAO16" s="87"/>
      <c r="WAP16" s="87"/>
      <c r="WAQ16" s="87"/>
      <c r="WAR16" s="87"/>
      <c r="WAS16" s="87"/>
      <c r="WAT16" s="87"/>
      <c r="WAU16" s="87"/>
      <c r="WAV16" s="87"/>
      <c r="WAW16" s="87"/>
      <c r="WAX16" s="87"/>
      <c r="WAY16" s="87"/>
      <c r="WAZ16" s="87"/>
      <c r="WBA16" s="87"/>
      <c r="WBB16" s="87"/>
      <c r="WBC16" s="87"/>
      <c r="WBD16" s="87"/>
      <c r="WBE16" s="87"/>
      <c r="WBF16" s="87"/>
      <c r="WBG16" s="87"/>
      <c r="WBH16" s="87"/>
      <c r="WBI16" s="87"/>
      <c r="WBJ16" s="87"/>
      <c r="WBK16" s="87"/>
      <c r="WBL16" s="87"/>
      <c r="WBM16" s="87"/>
      <c r="WBN16" s="87"/>
      <c r="WBO16" s="87"/>
      <c r="WBP16" s="87"/>
      <c r="WBQ16" s="87"/>
      <c r="WBR16" s="87"/>
      <c r="WBS16" s="87"/>
      <c r="WBT16" s="87"/>
      <c r="WBU16" s="87"/>
      <c r="WBV16" s="87"/>
      <c r="WBW16" s="87"/>
      <c r="WBX16" s="87"/>
      <c r="WBY16" s="87"/>
      <c r="WBZ16" s="87"/>
      <c r="WCA16" s="87"/>
      <c r="WCB16" s="87"/>
      <c r="WCC16" s="87"/>
      <c r="WCD16" s="87"/>
      <c r="WCE16" s="87"/>
      <c r="WCF16" s="87"/>
      <c r="WCG16" s="87"/>
      <c r="WCH16" s="87"/>
      <c r="WCI16" s="87"/>
      <c r="WCJ16" s="87"/>
      <c r="WCK16" s="87"/>
      <c r="WCL16" s="87"/>
      <c r="WCM16" s="87"/>
      <c r="WCN16" s="87"/>
      <c r="WCO16" s="87"/>
      <c r="WCP16" s="87"/>
      <c r="WCQ16" s="87"/>
      <c r="WCR16" s="87"/>
      <c r="WCS16" s="87"/>
      <c r="WCT16" s="87"/>
      <c r="WCU16" s="87"/>
      <c r="WCV16" s="87"/>
      <c r="WCW16" s="87"/>
      <c r="WCX16" s="87"/>
      <c r="WCY16" s="87"/>
      <c r="WCZ16" s="87"/>
      <c r="WDA16" s="87"/>
      <c r="WDB16" s="87"/>
      <c r="WDC16" s="87"/>
      <c r="WDD16" s="87"/>
      <c r="WDE16" s="87"/>
      <c r="WDF16" s="87"/>
      <c r="WDG16" s="87"/>
      <c r="WDH16" s="87"/>
      <c r="WDI16" s="87"/>
      <c r="WDJ16" s="87"/>
      <c r="WDK16" s="87"/>
      <c r="WDL16" s="87"/>
      <c r="WDM16" s="87"/>
      <c r="WDN16" s="87"/>
      <c r="WDO16" s="87"/>
      <c r="WDP16" s="87"/>
      <c r="WDQ16" s="87"/>
      <c r="WDR16" s="87"/>
      <c r="WDS16" s="87"/>
      <c r="WDT16" s="87"/>
      <c r="WDU16" s="87"/>
      <c r="WDV16" s="87"/>
      <c r="WDW16" s="87"/>
      <c r="WDX16" s="87"/>
      <c r="WDY16" s="87"/>
      <c r="WDZ16" s="87"/>
      <c r="WEA16" s="87"/>
      <c r="WEB16" s="87"/>
      <c r="WEC16" s="87"/>
      <c r="WED16" s="87"/>
      <c r="WEE16" s="87"/>
      <c r="WEF16" s="87"/>
      <c r="WEG16" s="87"/>
      <c r="WEH16" s="87"/>
      <c r="WEI16" s="87"/>
      <c r="WEJ16" s="87"/>
      <c r="WEK16" s="87"/>
      <c r="WEL16" s="87"/>
      <c r="WEM16" s="87"/>
      <c r="WEN16" s="87"/>
      <c r="WEO16" s="87"/>
      <c r="WEP16" s="87"/>
      <c r="WEQ16" s="87"/>
      <c r="WER16" s="87"/>
      <c r="WES16" s="87"/>
      <c r="WET16" s="87"/>
      <c r="WEU16" s="87"/>
      <c r="WEV16" s="87"/>
      <c r="WEW16" s="87"/>
      <c r="WEX16" s="87"/>
      <c r="WEY16" s="87"/>
      <c r="WEZ16" s="87"/>
      <c r="WFA16" s="87"/>
      <c r="WFB16" s="87"/>
      <c r="WFC16" s="87"/>
      <c r="WFD16" s="87"/>
      <c r="WFE16" s="87"/>
      <c r="WFF16" s="87"/>
      <c r="WFG16" s="87"/>
      <c r="WFH16" s="87"/>
      <c r="WFI16" s="87"/>
      <c r="WFJ16" s="87"/>
      <c r="WFK16" s="87"/>
      <c r="WFL16" s="87"/>
      <c r="WFM16" s="87"/>
      <c r="WFN16" s="87"/>
      <c r="WFO16" s="87"/>
      <c r="WFP16" s="87"/>
      <c r="WFQ16" s="87"/>
      <c r="WFR16" s="87"/>
      <c r="WFS16" s="87"/>
      <c r="WFT16" s="87"/>
      <c r="WFU16" s="87"/>
      <c r="WFV16" s="87"/>
      <c r="WFW16" s="87"/>
      <c r="WFX16" s="87"/>
      <c r="WFY16" s="87"/>
      <c r="WFZ16" s="87"/>
      <c r="WGA16" s="87"/>
      <c r="WGB16" s="87"/>
      <c r="WGC16" s="87"/>
      <c r="WGD16" s="87"/>
      <c r="WGE16" s="87"/>
      <c r="WGF16" s="87"/>
      <c r="WGG16" s="87"/>
      <c r="WGH16" s="87"/>
      <c r="WGI16" s="87"/>
      <c r="WGJ16" s="87"/>
      <c r="WGK16" s="87"/>
      <c r="WGL16" s="87"/>
      <c r="WGM16" s="87"/>
      <c r="WGN16" s="87"/>
      <c r="WGO16" s="87"/>
      <c r="WGP16" s="87"/>
      <c r="WGQ16" s="87"/>
      <c r="WGR16" s="87"/>
      <c r="WGS16" s="87"/>
      <c r="WGT16" s="87"/>
      <c r="WGU16" s="87"/>
      <c r="WGV16" s="87"/>
      <c r="WGW16" s="87"/>
      <c r="WGX16" s="87"/>
      <c r="WGY16" s="87"/>
      <c r="WGZ16" s="87"/>
      <c r="WHA16" s="87"/>
      <c r="WHB16" s="87"/>
      <c r="WHC16" s="87"/>
      <c r="WHD16" s="87"/>
      <c r="WHE16" s="87"/>
      <c r="WHF16" s="87"/>
      <c r="WHG16" s="87"/>
      <c r="WHH16" s="87"/>
      <c r="WHI16" s="87"/>
      <c r="WHJ16" s="87"/>
      <c r="WHK16" s="87"/>
      <c r="WHL16" s="87"/>
      <c r="WHM16" s="87"/>
      <c r="WHN16" s="87"/>
      <c r="WHO16" s="87"/>
      <c r="WHP16" s="87"/>
      <c r="WHQ16" s="87"/>
      <c r="WHR16" s="87"/>
      <c r="WHS16" s="87"/>
      <c r="WHT16" s="87"/>
      <c r="WHU16" s="87"/>
      <c r="WHV16" s="87"/>
      <c r="WHW16" s="87"/>
      <c r="WHX16" s="87"/>
      <c r="WHY16" s="87"/>
      <c r="WHZ16" s="87"/>
      <c r="WIA16" s="87"/>
      <c r="WIB16" s="87"/>
      <c r="WIC16" s="87"/>
      <c r="WID16" s="87"/>
      <c r="WIE16" s="87"/>
      <c r="WIF16" s="87"/>
      <c r="WIG16" s="87"/>
      <c r="WIH16" s="87"/>
      <c r="WII16" s="87"/>
      <c r="WIJ16" s="87"/>
      <c r="WIK16" s="87"/>
      <c r="WIL16" s="87"/>
      <c r="WIM16" s="87"/>
      <c r="WIN16" s="87"/>
      <c r="WIO16" s="87"/>
      <c r="WIP16" s="87"/>
      <c r="WIQ16" s="87"/>
      <c r="WIR16" s="87"/>
      <c r="WIS16" s="87"/>
      <c r="WIT16" s="87"/>
      <c r="WIU16" s="87"/>
      <c r="WIV16" s="87"/>
      <c r="WIW16" s="87"/>
      <c r="WIX16" s="87"/>
      <c r="WIY16" s="87"/>
      <c r="WIZ16" s="87"/>
      <c r="WJA16" s="87"/>
      <c r="WJB16" s="87"/>
      <c r="WJC16" s="87"/>
      <c r="WJD16" s="87"/>
      <c r="WJE16" s="87"/>
      <c r="WJF16" s="87"/>
      <c r="WJG16" s="87"/>
      <c r="WJH16" s="87"/>
      <c r="WJI16" s="87"/>
      <c r="WJJ16" s="87"/>
      <c r="WJK16" s="87"/>
      <c r="WJL16" s="87"/>
      <c r="WJM16" s="87"/>
      <c r="WJN16" s="87"/>
      <c r="WJO16" s="87"/>
      <c r="WJP16" s="87"/>
      <c r="WJQ16" s="87"/>
      <c r="WJR16" s="87"/>
      <c r="WJS16" s="87"/>
      <c r="WJT16" s="87"/>
      <c r="WJU16" s="87"/>
      <c r="WJV16" s="87"/>
      <c r="WJW16" s="87"/>
      <c r="WJX16" s="87"/>
      <c r="WJY16" s="87"/>
      <c r="WJZ16" s="87"/>
      <c r="WKA16" s="87"/>
      <c r="WKB16" s="87"/>
      <c r="WKC16" s="87"/>
      <c r="WKD16" s="87"/>
      <c r="WKE16" s="87"/>
      <c r="WKF16" s="87"/>
      <c r="WKG16" s="87"/>
      <c r="WKH16" s="87"/>
      <c r="WKI16" s="87"/>
      <c r="WKJ16" s="87"/>
      <c r="WKK16" s="87"/>
      <c r="WKL16" s="87"/>
      <c r="WKM16" s="87"/>
      <c r="WKN16" s="87"/>
      <c r="WKO16" s="87"/>
      <c r="WKP16" s="87"/>
      <c r="WKQ16" s="87"/>
      <c r="WKR16" s="87"/>
      <c r="WKS16" s="87"/>
      <c r="WKT16" s="87"/>
      <c r="WKU16" s="87"/>
      <c r="WKV16" s="87"/>
      <c r="WKW16" s="87"/>
      <c r="WKX16" s="87"/>
      <c r="WKY16" s="87"/>
      <c r="WKZ16" s="87"/>
      <c r="WLA16" s="87"/>
      <c r="WLB16" s="87"/>
      <c r="WLC16" s="87"/>
      <c r="WLD16" s="87"/>
      <c r="WLE16" s="87"/>
      <c r="WLF16" s="87"/>
      <c r="WLG16" s="87"/>
      <c r="WLH16" s="87"/>
      <c r="WLI16" s="87"/>
      <c r="WLJ16" s="87"/>
      <c r="WLK16" s="87"/>
      <c r="WLL16" s="87"/>
      <c r="WLM16" s="87"/>
      <c r="WLN16" s="87"/>
      <c r="WLO16" s="87"/>
      <c r="WLP16" s="87"/>
      <c r="WLQ16" s="87"/>
      <c r="WLR16" s="87"/>
      <c r="WLS16" s="87"/>
      <c r="WLT16" s="87"/>
      <c r="WLU16" s="87"/>
      <c r="WLV16" s="87"/>
      <c r="WLW16" s="87"/>
      <c r="WLX16" s="87"/>
      <c r="WLY16" s="87"/>
      <c r="WLZ16" s="87"/>
      <c r="WMA16" s="87"/>
      <c r="WMB16" s="87"/>
      <c r="WMC16" s="87"/>
      <c r="WMD16" s="87"/>
      <c r="WME16" s="87"/>
      <c r="WMF16" s="87"/>
      <c r="WMG16" s="87"/>
      <c r="WMH16" s="87"/>
      <c r="WMI16" s="87"/>
      <c r="WMJ16" s="87"/>
      <c r="WMK16" s="87"/>
      <c r="WML16" s="87"/>
      <c r="WMM16" s="87"/>
      <c r="WMN16" s="87"/>
      <c r="WMO16" s="87"/>
      <c r="WMP16" s="87"/>
      <c r="WMQ16" s="87"/>
      <c r="WMR16" s="87"/>
      <c r="WMS16" s="87"/>
      <c r="WMT16" s="87"/>
      <c r="WMU16" s="87"/>
      <c r="WMV16" s="87"/>
      <c r="WMW16" s="87"/>
      <c r="WMX16" s="87"/>
      <c r="WMY16" s="87"/>
      <c r="WMZ16" s="87"/>
      <c r="WNA16" s="87"/>
      <c r="WNB16" s="87"/>
      <c r="WNC16" s="87"/>
      <c r="WND16" s="87"/>
      <c r="WNE16" s="87"/>
      <c r="WNF16" s="87"/>
      <c r="WNG16" s="87"/>
      <c r="WNH16" s="87"/>
      <c r="WNI16" s="87"/>
      <c r="WNJ16" s="87"/>
      <c r="WNK16" s="87"/>
      <c r="WNL16" s="87"/>
      <c r="WNM16" s="87"/>
      <c r="WNN16" s="87"/>
      <c r="WNO16" s="87"/>
      <c r="WNP16" s="87"/>
      <c r="WNQ16" s="87"/>
      <c r="WNR16" s="87"/>
      <c r="WNS16" s="87"/>
      <c r="WNT16" s="87"/>
      <c r="WNU16" s="87"/>
      <c r="WNV16" s="87"/>
      <c r="WNW16" s="87"/>
      <c r="WNX16" s="87"/>
      <c r="WNY16" s="87"/>
      <c r="WNZ16" s="87"/>
      <c r="WOA16" s="87"/>
      <c r="WOB16" s="87"/>
      <c r="WOC16" s="87"/>
      <c r="WOD16" s="87"/>
      <c r="WOE16" s="87"/>
      <c r="WOF16" s="87"/>
      <c r="WOG16" s="87"/>
      <c r="WOH16" s="87"/>
      <c r="WOI16" s="87"/>
      <c r="WOJ16" s="87"/>
      <c r="WOK16" s="87"/>
      <c r="WOL16" s="87"/>
      <c r="WOM16" s="87"/>
      <c r="WON16" s="87"/>
      <c r="WOO16" s="87"/>
      <c r="WOP16" s="87"/>
      <c r="WOQ16" s="87"/>
      <c r="WOR16" s="87"/>
      <c r="WOS16" s="87"/>
      <c r="WOT16" s="87"/>
      <c r="WOU16" s="87"/>
      <c r="WOV16" s="87"/>
      <c r="WOW16" s="87"/>
      <c r="WOX16" s="87"/>
      <c r="WOY16" s="87"/>
      <c r="WOZ16" s="87"/>
      <c r="WPA16" s="87"/>
      <c r="WPB16" s="87"/>
      <c r="WPC16" s="87"/>
      <c r="WPD16" s="87"/>
      <c r="WPE16" s="87"/>
      <c r="WPF16" s="87"/>
      <c r="WPG16" s="87"/>
      <c r="WPH16" s="87"/>
      <c r="WPI16" s="87"/>
      <c r="WPJ16" s="87"/>
      <c r="WPK16" s="87"/>
      <c r="WPL16" s="87"/>
      <c r="WPM16" s="87"/>
      <c r="WPN16" s="87"/>
      <c r="WPO16" s="87"/>
      <c r="WPP16" s="87"/>
      <c r="WPQ16" s="87"/>
      <c r="WPR16" s="87"/>
      <c r="WPS16" s="87"/>
      <c r="WPT16" s="87"/>
      <c r="WPU16" s="87"/>
      <c r="WPV16" s="87"/>
      <c r="WPW16" s="87"/>
      <c r="WPX16" s="87"/>
      <c r="WPY16" s="87"/>
      <c r="WPZ16" s="87"/>
      <c r="WQA16" s="87"/>
      <c r="WQB16" s="87"/>
      <c r="WQC16" s="87"/>
      <c r="WQD16" s="87"/>
      <c r="WQE16" s="87"/>
      <c r="WQF16" s="87"/>
      <c r="WQG16" s="87"/>
      <c r="WQH16" s="87"/>
      <c r="WQI16" s="87"/>
      <c r="WQJ16" s="87"/>
      <c r="WQK16" s="87"/>
      <c r="WQL16" s="87"/>
      <c r="WQM16" s="87"/>
      <c r="WQN16" s="87"/>
      <c r="WQO16" s="87"/>
      <c r="WQP16" s="87"/>
      <c r="WQQ16" s="87"/>
      <c r="WQR16" s="87"/>
      <c r="WQS16" s="87"/>
      <c r="WQT16" s="87"/>
      <c r="WQU16" s="87"/>
      <c r="WQV16" s="87"/>
      <c r="WQW16" s="87"/>
      <c r="WQX16" s="87"/>
      <c r="WQY16" s="87"/>
      <c r="WQZ16" s="87"/>
      <c r="WRA16" s="87"/>
      <c r="WRB16" s="87"/>
      <c r="WRC16" s="87"/>
      <c r="WRD16" s="87"/>
      <c r="WRE16" s="87"/>
      <c r="WRF16" s="87"/>
      <c r="WRG16" s="87"/>
      <c r="WRH16" s="87"/>
      <c r="WRI16" s="87"/>
      <c r="WRJ16" s="87"/>
      <c r="WRK16" s="87"/>
      <c r="WRL16" s="87"/>
      <c r="WRM16" s="87"/>
      <c r="WRN16" s="87"/>
      <c r="WRO16" s="87"/>
      <c r="WRP16" s="87"/>
      <c r="WRQ16" s="87"/>
      <c r="WRR16" s="87"/>
      <c r="WRS16" s="87"/>
      <c r="WRT16" s="87"/>
      <c r="WRU16" s="87"/>
      <c r="WRV16" s="87"/>
      <c r="WRW16" s="87"/>
      <c r="WRX16" s="87"/>
      <c r="WRY16" s="87"/>
      <c r="WRZ16" s="87"/>
      <c r="WSA16" s="87"/>
      <c r="WSB16" s="87"/>
      <c r="WSC16" s="87"/>
      <c r="WSD16" s="87"/>
      <c r="WSE16" s="87"/>
      <c r="WSF16" s="87"/>
      <c r="WSG16" s="87"/>
      <c r="WSH16" s="87"/>
      <c r="WSI16" s="87"/>
      <c r="WSJ16" s="87"/>
      <c r="WSK16" s="87"/>
      <c r="WSL16" s="87"/>
      <c r="WSM16" s="87"/>
      <c r="WSN16" s="87"/>
      <c r="WSO16" s="87"/>
      <c r="WSP16" s="87"/>
      <c r="WSQ16" s="87"/>
      <c r="WSR16" s="87"/>
      <c r="WSS16" s="87"/>
      <c r="WST16" s="87"/>
      <c r="WSU16" s="87"/>
      <c r="WSV16" s="87"/>
      <c r="WSW16" s="87"/>
      <c r="WSX16" s="87"/>
      <c r="WSY16" s="87"/>
      <c r="WSZ16" s="87"/>
      <c r="WTA16" s="87"/>
      <c r="WTB16" s="87"/>
      <c r="WTC16" s="87"/>
      <c r="WTD16" s="87"/>
      <c r="WTE16" s="87"/>
      <c r="WTF16" s="87"/>
      <c r="WTG16" s="87"/>
      <c r="WTH16" s="87"/>
      <c r="WTI16" s="87"/>
      <c r="WTJ16" s="87"/>
      <c r="WTK16" s="87"/>
      <c r="WTL16" s="87"/>
      <c r="WTM16" s="87"/>
      <c r="WTN16" s="87"/>
      <c r="WTO16" s="87"/>
      <c r="WTP16" s="87"/>
      <c r="WTQ16" s="87"/>
      <c r="WTR16" s="87"/>
      <c r="WTS16" s="87"/>
      <c r="WTT16" s="87"/>
      <c r="WTU16" s="87"/>
      <c r="WTV16" s="87"/>
      <c r="WTW16" s="87"/>
      <c r="WTX16" s="87"/>
      <c r="WTY16" s="87"/>
      <c r="WTZ16" s="87"/>
      <c r="WUA16" s="87"/>
      <c r="WUB16" s="87"/>
      <c r="WUC16" s="87"/>
      <c r="WUD16" s="87"/>
      <c r="WUE16" s="87"/>
      <c r="WUF16" s="87"/>
      <c r="WUG16" s="87"/>
      <c r="WUH16" s="87"/>
      <c r="WUI16" s="87"/>
      <c r="WUJ16" s="87"/>
      <c r="WUK16" s="87"/>
      <c r="WUL16" s="87"/>
      <c r="WUM16" s="87"/>
      <c r="WUN16" s="87"/>
      <c r="WUO16" s="87"/>
      <c r="WUP16" s="87"/>
      <c r="WUQ16" s="87"/>
      <c r="WUR16" s="87"/>
      <c r="WUS16" s="87"/>
      <c r="WUT16" s="87"/>
      <c r="WUU16" s="87"/>
      <c r="WUV16" s="87"/>
      <c r="WUW16" s="87"/>
      <c r="WUX16" s="87"/>
      <c r="WUY16" s="87"/>
      <c r="WUZ16" s="87"/>
      <c r="WVA16" s="87"/>
      <c r="WVB16" s="87"/>
      <c r="WVC16" s="87"/>
      <c r="WVD16" s="87"/>
      <c r="WVE16" s="87"/>
      <c r="WVF16" s="87"/>
      <c r="WVG16" s="87"/>
      <c r="WVH16" s="87"/>
      <c r="WVI16" s="87"/>
      <c r="WVJ16" s="87"/>
      <c r="WVK16" s="87"/>
      <c r="WVL16" s="87"/>
      <c r="WVM16" s="87"/>
      <c r="WVN16" s="87"/>
      <c r="WVO16" s="87"/>
      <c r="WVP16" s="87"/>
      <c r="WVQ16" s="87"/>
      <c r="WVR16" s="87"/>
      <c r="WVS16" s="87"/>
      <c r="WVT16" s="87"/>
      <c r="WVU16" s="87"/>
      <c r="WVV16" s="87"/>
      <c r="WVW16" s="87"/>
      <c r="WVX16" s="87"/>
      <c r="WVY16" s="87"/>
      <c r="WVZ16" s="87"/>
      <c r="WWA16" s="87"/>
      <c r="WWB16" s="87"/>
      <c r="WWC16" s="87"/>
      <c r="WWD16" s="87"/>
      <c r="WWE16" s="87"/>
      <c r="WWF16" s="87"/>
      <c r="WWG16" s="87"/>
      <c r="WWH16" s="87"/>
      <c r="WWI16" s="87"/>
      <c r="WWJ16" s="87"/>
      <c r="WWK16" s="87"/>
      <c r="WWL16" s="87"/>
      <c r="WWM16" s="87"/>
      <c r="WWN16" s="87"/>
      <c r="WWO16" s="87"/>
      <c r="WWP16" s="87"/>
      <c r="WWQ16" s="87"/>
      <c r="WWR16" s="87"/>
      <c r="WWS16" s="87"/>
      <c r="WWT16" s="87"/>
      <c r="WWU16" s="87"/>
      <c r="WWV16" s="87"/>
      <c r="WWW16" s="87"/>
      <c r="WWX16" s="87"/>
      <c r="WWY16" s="87"/>
      <c r="WWZ16" s="87"/>
      <c r="WXA16" s="87"/>
      <c r="WXB16" s="87"/>
      <c r="WXC16" s="87"/>
      <c r="WXD16" s="87"/>
      <c r="WXE16" s="87"/>
      <c r="WXF16" s="87"/>
      <c r="WXG16" s="87"/>
      <c r="WXH16" s="87"/>
      <c r="WXI16" s="87"/>
      <c r="WXJ16" s="87"/>
      <c r="WXK16" s="87"/>
      <c r="WXL16" s="87"/>
      <c r="WXM16" s="87"/>
      <c r="WXN16" s="87"/>
      <c r="WXO16" s="87"/>
      <c r="WXP16" s="87"/>
      <c r="WXQ16" s="87"/>
      <c r="WXR16" s="87"/>
      <c r="WXS16" s="87"/>
      <c r="WXT16" s="87"/>
      <c r="WXU16" s="87"/>
      <c r="WXV16" s="87"/>
      <c r="WXW16" s="87"/>
      <c r="WXX16" s="87"/>
      <c r="WXY16" s="87"/>
      <c r="WXZ16" s="87"/>
      <c r="WYA16" s="87"/>
      <c r="WYB16" s="87"/>
      <c r="WYC16" s="87"/>
      <c r="WYD16" s="87"/>
      <c r="WYE16" s="87"/>
      <c r="WYF16" s="87"/>
      <c r="WYG16" s="87"/>
      <c r="WYH16" s="87"/>
      <c r="WYI16" s="87"/>
      <c r="WYJ16" s="87"/>
      <c r="WYK16" s="87"/>
      <c r="WYL16" s="87"/>
      <c r="WYM16" s="87"/>
      <c r="WYN16" s="87"/>
      <c r="WYO16" s="87"/>
      <c r="WYP16" s="87"/>
      <c r="WYQ16" s="87"/>
      <c r="WYR16" s="87"/>
      <c r="WYS16" s="87"/>
      <c r="WYT16" s="87"/>
      <c r="WYU16" s="87"/>
      <c r="WYV16" s="87"/>
      <c r="WYW16" s="87"/>
      <c r="WYX16" s="87"/>
      <c r="WYY16" s="87"/>
      <c r="WYZ16" s="87"/>
      <c r="WZA16" s="87"/>
      <c r="WZB16" s="87"/>
      <c r="WZC16" s="87"/>
      <c r="WZD16" s="87"/>
      <c r="WZE16" s="87"/>
      <c r="WZF16" s="87"/>
      <c r="WZG16" s="87"/>
      <c r="WZH16" s="87"/>
      <c r="WZI16" s="87"/>
      <c r="WZJ16" s="87"/>
      <c r="WZK16" s="87"/>
      <c r="WZL16" s="87"/>
      <c r="WZM16" s="87"/>
      <c r="WZN16" s="87"/>
      <c r="WZO16" s="87"/>
      <c r="WZP16" s="87"/>
      <c r="WZQ16" s="87"/>
      <c r="WZR16" s="87"/>
      <c r="WZS16" s="87"/>
      <c r="WZT16" s="87"/>
      <c r="WZU16" s="87"/>
      <c r="WZV16" s="87"/>
      <c r="WZW16" s="87"/>
      <c r="WZX16" s="87"/>
      <c r="WZY16" s="87"/>
      <c r="WZZ16" s="87"/>
      <c r="XAA16" s="87"/>
      <c r="XAB16" s="87"/>
      <c r="XAC16" s="87"/>
      <c r="XAD16" s="87"/>
      <c r="XAE16" s="87"/>
      <c r="XAF16" s="87"/>
      <c r="XAG16" s="87"/>
      <c r="XAH16" s="87"/>
      <c r="XAI16" s="87"/>
      <c r="XAJ16" s="87"/>
      <c r="XAK16" s="87"/>
      <c r="XAL16" s="87"/>
      <c r="XAM16" s="87"/>
      <c r="XAN16" s="87"/>
      <c r="XAO16" s="87"/>
      <c r="XAP16" s="87"/>
      <c r="XAQ16" s="87"/>
      <c r="XAR16" s="87"/>
      <c r="XAS16" s="87"/>
      <c r="XAT16" s="87"/>
      <c r="XAU16" s="87"/>
      <c r="XAV16" s="87"/>
      <c r="XAW16" s="87"/>
      <c r="XAX16" s="87"/>
      <c r="XAY16" s="87"/>
      <c r="XAZ16" s="87"/>
      <c r="XBA16" s="87"/>
      <c r="XBB16" s="87"/>
      <c r="XBC16" s="87"/>
      <c r="XBD16" s="87"/>
      <c r="XBE16" s="87"/>
      <c r="XBF16" s="87"/>
      <c r="XBG16" s="87"/>
      <c r="XBH16" s="87"/>
      <c r="XBI16" s="87"/>
      <c r="XBJ16" s="87"/>
      <c r="XBK16" s="87"/>
      <c r="XBL16" s="87"/>
      <c r="XBM16" s="87"/>
      <c r="XBN16" s="87"/>
      <c r="XBO16" s="87"/>
      <c r="XBP16" s="87"/>
      <c r="XBQ16" s="87"/>
      <c r="XBR16" s="87"/>
      <c r="XBS16" s="87"/>
      <c r="XBT16" s="87"/>
      <c r="XBU16" s="87"/>
      <c r="XBV16" s="87"/>
      <c r="XBW16" s="87"/>
      <c r="XBX16" s="87"/>
      <c r="XBY16" s="87"/>
      <c r="XBZ16" s="87"/>
      <c r="XCA16" s="87"/>
      <c r="XCB16" s="87"/>
      <c r="XCC16" s="87"/>
      <c r="XCD16" s="87"/>
      <c r="XCE16" s="87"/>
      <c r="XCF16" s="87"/>
      <c r="XCG16" s="87"/>
      <c r="XCH16" s="87"/>
      <c r="XCI16" s="87"/>
      <c r="XCJ16" s="87"/>
      <c r="XCK16" s="87"/>
      <c r="XCL16" s="87"/>
      <c r="XCM16" s="87"/>
      <c r="XCN16" s="87"/>
      <c r="XCO16" s="87"/>
      <c r="XCP16" s="87"/>
      <c r="XCQ16" s="87"/>
      <c r="XCR16" s="87"/>
      <c r="XCS16" s="87"/>
      <c r="XCT16" s="87"/>
      <c r="XCU16" s="87"/>
      <c r="XCV16" s="87"/>
      <c r="XCW16" s="87"/>
      <c r="XCX16" s="87"/>
      <c r="XCY16" s="87"/>
      <c r="XCZ16" s="87"/>
      <c r="XDA16" s="87"/>
      <c r="XDB16" s="87"/>
      <c r="XDC16" s="87"/>
      <c r="XDD16" s="87"/>
      <c r="XDE16" s="87"/>
      <c r="XDF16" s="87"/>
      <c r="XDG16" s="87"/>
      <c r="XDH16" s="87"/>
      <c r="XDI16" s="87"/>
      <c r="XDJ16" s="87"/>
      <c r="XDK16" s="87"/>
      <c r="XDL16" s="87"/>
      <c r="XDM16" s="87"/>
      <c r="XDN16" s="87"/>
      <c r="XDO16" s="87"/>
      <c r="XDP16" s="87"/>
      <c r="XDQ16" s="87"/>
      <c r="XDR16" s="87"/>
      <c r="XDS16" s="87"/>
      <c r="XDT16" s="87"/>
      <c r="XDU16" s="87"/>
      <c r="XDV16" s="87"/>
      <c r="XDW16" s="87"/>
      <c r="XDX16" s="87"/>
      <c r="XDY16" s="87"/>
      <c r="XDZ16" s="87"/>
      <c r="XEA16" s="87"/>
      <c r="XEB16" s="87"/>
      <c r="XEC16" s="87"/>
      <c r="XED16" s="87"/>
      <c r="XEE16" s="87"/>
      <c r="XEF16" s="87"/>
      <c r="XEG16" s="87"/>
      <c r="XEH16" s="87"/>
      <c r="XEI16" s="87"/>
      <c r="XEJ16" s="87"/>
      <c r="XEK16" s="87"/>
    </row>
    <row r="17" spans="1:76" s="83" customFormat="1" ht="95.25" thickBot="1" x14ac:dyDescent="0.3">
      <c r="A17" s="825"/>
      <c r="B17" s="827"/>
      <c r="C17" s="827"/>
      <c r="D17" s="827"/>
      <c r="E17" s="827"/>
      <c r="F17" s="827"/>
      <c r="G17" s="861"/>
      <c r="H17" s="827"/>
      <c r="I17" s="827"/>
      <c r="J17" s="827"/>
      <c r="K17" s="827"/>
      <c r="L17" s="807"/>
      <c r="M17" s="827"/>
      <c r="N17" s="807"/>
      <c r="O17" s="827"/>
      <c r="P17" s="807"/>
      <c r="Q17" s="827"/>
      <c r="R17" s="807"/>
      <c r="S17" s="825"/>
      <c r="T17" s="825"/>
      <c r="U17" s="825"/>
      <c r="V17" s="834" t="str">
        <f t="shared" si="14"/>
        <v>Muy baja</v>
      </c>
      <c r="W17" s="812"/>
      <c r="X17" s="809" t="str">
        <f t="shared" si="15"/>
        <v/>
      </c>
      <c r="Y17" s="812" t="str">
        <f>+IFERROR(VLOOKUP(X17,[1]Fórmula!$H$1:$I$6,2,FALSE),"")</f>
        <v/>
      </c>
      <c r="Z17" s="815"/>
      <c r="AA17" s="818" t="str">
        <f t="shared" si="16"/>
        <v/>
      </c>
      <c r="AB17" s="807"/>
      <c r="AC17" s="223" t="s">
        <v>328</v>
      </c>
      <c r="AD17" s="223" t="s">
        <v>329</v>
      </c>
      <c r="AE17" s="223" t="s">
        <v>72</v>
      </c>
      <c r="AF17" s="239">
        <f t="shared" si="17"/>
        <v>0.25</v>
      </c>
      <c r="AG17" s="223" t="s">
        <v>217</v>
      </c>
      <c r="AH17" s="239">
        <f t="shared" si="18"/>
        <v>0.15</v>
      </c>
      <c r="AI17" s="239">
        <f t="shared" si="19"/>
        <v>0.4</v>
      </c>
      <c r="AJ17" s="223" t="s">
        <v>218</v>
      </c>
      <c r="AK17" s="223">
        <f>+AS14</f>
        <v>0</v>
      </c>
      <c r="AL17" s="223" t="s">
        <v>330</v>
      </c>
      <c r="AM17" s="223" t="s">
        <v>39</v>
      </c>
      <c r="AN17" s="223" t="s">
        <v>322</v>
      </c>
      <c r="AO17" s="223" t="s">
        <v>40</v>
      </c>
      <c r="AP17" s="223" t="s">
        <v>81</v>
      </c>
      <c r="AQ17" s="223" t="s">
        <v>331</v>
      </c>
      <c r="AR17" s="223">
        <f>+AZ14</f>
        <v>0</v>
      </c>
      <c r="AS17" s="223" t="s">
        <v>324</v>
      </c>
      <c r="AT17" s="223">
        <f>+BB14</f>
        <v>0</v>
      </c>
      <c r="AU17" s="866"/>
      <c r="AV17" s="866"/>
      <c r="AW17" s="809" t="str">
        <f t="shared" si="13"/>
        <v>Bajo</v>
      </c>
      <c r="AX17" s="825"/>
      <c r="AY17" s="278">
        <v>3</v>
      </c>
      <c r="AZ17" s="223" t="s">
        <v>332</v>
      </c>
      <c r="BA17" s="223" t="s">
        <v>333</v>
      </c>
      <c r="BB17" s="264">
        <v>44562</v>
      </c>
      <c r="BC17" s="264">
        <v>44926</v>
      </c>
      <c r="BD17" s="223" t="s">
        <v>334</v>
      </c>
      <c r="BE17" s="278"/>
      <c r="BF17" s="278"/>
      <c r="BG17" s="278"/>
      <c r="BH17" s="278"/>
      <c r="BI17" s="278"/>
      <c r="BJ17" s="278"/>
      <c r="BK17" s="278"/>
      <c r="BL17" s="278"/>
      <c r="BM17" s="278"/>
      <c r="BN17" s="278"/>
      <c r="BO17" s="278"/>
      <c r="BP17" s="278"/>
      <c r="BQ17" s="278"/>
      <c r="BR17" s="278"/>
      <c r="BS17" s="278"/>
      <c r="BT17" s="278"/>
      <c r="BU17" s="278"/>
      <c r="BV17" s="278"/>
      <c r="BW17" s="278"/>
      <c r="BX17" s="278"/>
    </row>
    <row r="18" spans="1:76" s="83" customFormat="1" ht="306" customHeight="1" x14ac:dyDescent="0.25">
      <c r="A18" s="823" t="s">
        <v>66</v>
      </c>
      <c r="B18" s="826" t="s">
        <v>109</v>
      </c>
      <c r="C18" s="826" t="s">
        <v>73</v>
      </c>
      <c r="D18" s="826" t="s">
        <v>94</v>
      </c>
      <c r="E18" s="826" t="s">
        <v>95</v>
      </c>
      <c r="F18" s="859" t="s">
        <v>335</v>
      </c>
      <c r="G18" s="859" t="s">
        <v>336</v>
      </c>
      <c r="H18" s="826" t="s">
        <v>337</v>
      </c>
      <c r="I18" s="859" t="s">
        <v>338</v>
      </c>
      <c r="J18" s="826" t="s">
        <v>104</v>
      </c>
      <c r="K18" s="826">
        <v>0</v>
      </c>
      <c r="L18" s="806">
        <f t="shared" si="4"/>
        <v>0</v>
      </c>
      <c r="M18" s="826" t="s">
        <v>45</v>
      </c>
      <c r="N18" s="806">
        <f t="shared" si="5"/>
        <v>0.2</v>
      </c>
      <c r="O18" s="826" t="s">
        <v>88</v>
      </c>
      <c r="P18" s="806">
        <f t="shared" si="6"/>
        <v>0</v>
      </c>
      <c r="Q18" s="826" t="s">
        <v>88</v>
      </c>
      <c r="R18" s="806">
        <f t="shared" si="7"/>
        <v>0</v>
      </c>
      <c r="S18" s="823" t="s">
        <v>108</v>
      </c>
      <c r="T18" s="823" t="s">
        <v>60</v>
      </c>
      <c r="U18" s="823">
        <f t="shared" si="8"/>
        <v>0.2</v>
      </c>
      <c r="V18" s="832" t="str">
        <f t="shared" si="14"/>
        <v>Muy baja</v>
      </c>
      <c r="W18" s="810">
        <f>+IFERROR(VLOOKUP(V18,[1]Fórmula!$F$1:$G$6,2,FALSE),"")</f>
        <v>0.2</v>
      </c>
      <c r="X18" s="808" t="str">
        <f t="shared" si="15"/>
        <v>Leve</v>
      </c>
      <c r="Y18" s="810">
        <f>+IFERROR(VLOOKUP(X18,formulas!$H$1:$I$6,2,FALSE),"")</f>
        <v>0.2</v>
      </c>
      <c r="Z18" s="813" t="str">
        <f>+IFERROR(VLOOKUP(V18&amp;X18,formulas!$C$2:$D$26,2,FALSE),"")</f>
        <v>Bajo</v>
      </c>
      <c r="AA18" s="816">
        <f t="shared" si="16"/>
        <v>0.25</v>
      </c>
      <c r="AB18" s="806" t="s">
        <v>339</v>
      </c>
      <c r="AC18" s="347" t="s">
        <v>340</v>
      </c>
      <c r="AD18" s="285" t="s">
        <v>341</v>
      </c>
      <c r="AE18" s="235" t="s">
        <v>72</v>
      </c>
      <c r="AF18" s="237">
        <f t="shared" si="17"/>
        <v>0.25</v>
      </c>
      <c r="AG18" s="235" t="s">
        <v>217</v>
      </c>
      <c r="AH18" s="237">
        <f>IF(AG18="Manual",15%,IF(AG18="Automático",25%,""))</f>
        <v>0.15</v>
      </c>
      <c r="AI18" s="237">
        <f t="shared" si="19"/>
        <v>0.4</v>
      </c>
      <c r="AJ18" s="235" t="s">
        <v>218</v>
      </c>
      <c r="AK18" s="235" t="s">
        <v>219</v>
      </c>
      <c r="AL18" s="235" t="s">
        <v>342</v>
      </c>
      <c r="AM18" s="235" t="s">
        <v>39</v>
      </c>
      <c r="AN18" s="235" t="s">
        <v>343</v>
      </c>
      <c r="AO18" s="235" t="s">
        <v>40</v>
      </c>
      <c r="AP18" s="235" t="s">
        <v>104</v>
      </c>
      <c r="AQ18" s="235" t="s">
        <v>344</v>
      </c>
      <c r="AR18" s="235" t="s">
        <v>224</v>
      </c>
      <c r="AS18" s="235" t="s">
        <v>345</v>
      </c>
      <c r="AT18" s="235" t="s">
        <v>226</v>
      </c>
      <c r="AU18" s="443">
        <f t="shared" si="10"/>
        <v>0.1</v>
      </c>
      <c r="AV18" s="443">
        <f t="shared" si="11"/>
        <v>0.15</v>
      </c>
      <c r="AW18" s="808" t="str">
        <f t="shared" si="13"/>
        <v>Moderado</v>
      </c>
      <c r="AX18" s="823" t="s">
        <v>74</v>
      </c>
      <c r="AY18" s="284">
        <v>1</v>
      </c>
      <c r="AZ18" s="240" t="s">
        <v>346</v>
      </c>
      <c r="BA18" s="240" t="s">
        <v>347</v>
      </c>
      <c r="BB18" s="487">
        <v>44805</v>
      </c>
      <c r="BC18" s="487">
        <v>44926</v>
      </c>
      <c r="BD18" s="240" t="s">
        <v>348</v>
      </c>
      <c r="BE18" s="295"/>
      <c r="BF18" s="295"/>
      <c r="BG18" s="295"/>
      <c r="BH18" s="295"/>
      <c r="BI18" s="295"/>
      <c r="BJ18" s="295"/>
      <c r="BK18" s="295"/>
      <c r="BL18" s="295"/>
      <c r="BM18" s="295"/>
      <c r="BN18" s="295"/>
      <c r="BO18" s="295"/>
      <c r="BP18" s="295"/>
      <c r="BQ18" s="295"/>
      <c r="BR18" s="295"/>
      <c r="BS18" s="295"/>
      <c r="BT18" s="295"/>
      <c r="BU18" s="295"/>
      <c r="BV18" s="295"/>
      <c r="BW18" s="295"/>
      <c r="BX18" s="295"/>
    </row>
    <row r="19" spans="1:76" s="83" customFormat="1" ht="409.5" x14ac:dyDescent="0.25">
      <c r="A19" s="824"/>
      <c r="B19" s="835"/>
      <c r="C19" s="835"/>
      <c r="D19" s="835"/>
      <c r="E19" s="835"/>
      <c r="F19" s="860"/>
      <c r="G19" s="860"/>
      <c r="H19" s="835"/>
      <c r="I19" s="860"/>
      <c r="J19" s="835"/>
      <c r="K19" s="835"/>
      <c r="L19" s="819" t="str">
        <f t="shared" si="4"/>
        <v/>
      </c>
      <c r="M19" s="835"/>
      <c r="N19" s="819" t="str">
        <f t="shared" si="5"/>
        <v/>
      </c>
      <c r="O19" s="835"/>
      <c r="P19" s="819" t="str">
        <f t="shared" si="6"/>
        <v/>
      </c>
      <c r="Q19" s="835"/>
      <c r="R19" s="819" t="str">
        <f t="shared" si="7"/>
        <v/>
      </c>
      <c r="S19" s="824"/>
      <c r="T19" s="824"/>
      <c r="U19" s="824">
        <f t="shared" si="8"/>
        <v>0</v>
      </c>
      <c r="V19" s="833" t="str">
        <f t="shared" si="14"/>
        <v>Muy alta</v>
      </c>
      <c r="W19" s="811"/>
      <c r="X19" s="820" t="str">
        <f t="shared" si="15"/>
        <v/>
      </c>
      <c r="Y19" s="811" t="str">
        <f>+IFERROR(VLOOKUP(X19,[1]Fórmula!$H$1:$I$6,2,FALSE),"")</f>
        <v/>
      </c>
      <c r="Z19" s="814"/>
      <c r="AA19" s="817" t="str">
        <f t="shared" si="16"/>
        <v/>
      </c>
      <c r="AB19" s="819"/>
      <c r="AC19" s="242" t="s">
        <v>349</v>
      </c>
      <c r="AD19" s="243" t="s">
        <v>350</v>
      </c>
      <c r="AE19" s="220" t="s">
        <v>72</v>
      </c>
      <c r="AF19" s="238">
        <f t="shared" si="17"/>
        <v>0.25</v>
      </c>
      <c r="AG19" s="220" t="s">
        <v>217</v>
      </c>
      <c r="AH19" s="238">
        <f>IF(AG19="Manual",15%,IF(AG19="Automático",25%,""))</f>
        <v>0.15</v>
      </c>
      <c r="AI19" s="238">
        <f t="shared" si="19"/>
        <v>0.4</v>
      </c>
      <c r="AJ19" s="220" t="s">
        <v>218</v>
      </c>
      <c r="AK19" s="220" t="s">
        <v>219</v>
      </c>
      <c r="AL19" s="220" t="s">
        <v>351</v>
      </c>
      <c r="AM19" s="220" t="s">
        <v>39</v>
      </c>
      <c r="AN19" s="220" t="s">
        <v>352</v>
      </c>
      <c r="AO19" s="220" t="s">
        <v>40</v>
      </c>
      <c r="AP19" s="220" t="s">
        <v>114</v>
      </c>
      <c r="AQ19" s="220" t="s">
        <v>353</v>
      </c>
      <c r="AR19" s="220" t="s">
        <v>224</v>
      </c>
      <c r="AS19" s="220" t="s">
        <v>354</v>
      </c>
      <c r="AT19" s="220" t="s">
        <v>226</v>
      </c>
      <c r="AU19" s="452">
        <f>+AA18*AI19</f>
        <v>0.1</v>
      </c>
      <c r="AV19" s="452">
        <f>+AA18-AU19</f>
        <v>0.15</v>
      </c>
      <c r="AW19" s="820" t="str">
        <f t="shared" si="13"/>
        <v>Bajo</v>
      </c>
      <c r="AX19" s="824"/>
      <c r="AY19" s="246">
        <v>2</v>
      </c>
      <c r="AZ19" s="242" t="s">
        <v>355</v>
      </c>
      <c r="BA19" s="242" t="s">
        <v>356</v>
      </c>
      <c r="BB19" s="245">
        <v>44805</v>
      </c>
      <c r="BC19" s="245">
        <v>44926</v>
      </c>
      <c r="BD19" s="242" t="s">
        <v>357</v>
      </c>
      <c r="BE19" s="246"/>
      <c r="BF19" s="246"/>
      <c r="BG19" s="246"/>
      <c r="BH19" s="246"/>
      <c r="BI19" s="246"/>
      <c r="BJ19" s="246"/>
      <c r="BK19" s="246"/>
      <c r="BL19" s="246"/>
      <c r="BM19" s="246"/>
      <c r="BN19" s="246"/>
      <c r="BO19" s="246"/>
      <c r="BP19" s="246"/>
      <c r="BQ19" s="246"/>
      <c r="BR19" s="246"/>
      <c r="BS19" s="246"/>
      <c r="BT19" s="246"/>
      <c r="BU19" s="246"/>
      <c r="BV19" s="246"/>
      <c r="BW19" s="246"/>
      <c r="BX19" s="246"/>
    </row>
    <row r="20" spans="1:76" s="83" customFormat="1" ht="262.14999999999998" customHeight="1" x14ac:dyDescent="0.25">
      <c r="A20" s="824"/>
      <c r="B20" s="835"/>
      <c r="C20" s="835"/>
      <c r="D20" s="835"/>
      <c r="E20" s="835"/>
      <c r="F20" s="860"/>
      <c r="G20" s="860"/>
      <c r="H20" s="835"/>
      <c r="I20" s="860"/>
      <c r="J20" s="835"/>
      <c r="K20" s="835"/>
      <c r="L20" s="819" t="str">
        <f t="shared" si="4"/>
        <v/>
      </c>
      <c r="M20" s="835"/>
      <c r="N20" s="819" t="str">
        <f t="shared" si="5"/>
        <v/>
      </c>
      <c r="O20" s="835"/>
      <c r="P20" s="819" t="str">
        <f t="shared" si="6"/>
        <v/>
      </c>
      <c r="Q20" s="835"/>
      <c r="R20" s="819" t="str">
        <f t="shared" si="7"/>
        <v/>
      </c>
      <c r="S20" s="824"/>
      <c r="T20" s="824"/>
      <c r="U20" s="824">
        <f t="shared" si="8"/>
        <v>0</v>
      </c>
      <c r="V20" s="833" t="str">
        <f t="shared" si="14"/>
        <v>Muy alta</v>
      </c>
      <c r="W20" s="811"/>
      <c r="X20" s="820" t="str">
        <f t="shared" si="15"/>
        <v/>
      </c>
      <c r="Y20" s="811" t="str">
        <f>+IFERROR(VLOOKUP(X20,[1]Fórmula!$H$1:$I$6,2,FALSE),"")</f>
        <v/>
      </c>
      <c r="Z20" s="814"/>
      <c r="AA20" s="817" t="str">
        <f t="shared" si="16"/>
        <v/>
      </c>
      <c r="AB20" s="819"/>
      <c r="AC20" s="242" t="s">
        <v>358</v>
      </c>
      <c r="AD20" s="243" t="s">
        <v>359</v>
      </c>
      <c r="AE20" s="220" t="s">
        <v>72</v>
      </c>
      <c r="AF20" s="238">
        <f t="shared" si="17"/>
        <v>0.25</v>
      </c>
      <c r="AG20" s="220" t="s">
        <v>217</v>
      </c>
      <c r="AH20" s="238">
        <f>IF(AG20="Manual",15%,IF(AG20="Automático",25%,""))</f>
        <v>0.15</v>
      </c>
      <c r="AI20" s="238">
        <f t="shared" si="19"/>
        <v>0.4</v>
      </c>
      <c r="AJ20" s="220" t="s">
        <v>218</v>
      </c>
      <c r="AK20" s="220" t="s">
        <v>219</v>
      </c>
      <c r="AL20" s="220" t="s">
        <v>360</v>
      </c>
      <c r="AM20" s="220" t="s">
        <v>39</v>
      </c>
      <c r="AN20" s="220" t="s">
        <v>361</v>
      </c>
      <c r="AO20" s="220" t="s">
        <v>57</v>
      </c>
      <c r="AP20" s="220" t="s">
        <v>362</v>
      </c>
      <c r="AQ20" s="220" t="s">
        <v>363</v>
      </c>
      <c r="AR20" s="220" t="s">
        <v>224</v>
      </c>
      <c r="AS20" s="220" t="s">
        <v>354</v>
      </c>
      <c r="AT20" s="220" t="s">
        <v>226</v>
      </c>
      <c r="AU20" s="452">
        <f>+AA18*AI20</f>
        <v>0.1</v>
      </c>
      <c r="AV20" s="452">
        <f>+AA18-AU20</f>
        <v>0.15</v>
      </c>
      <c r="AW20" s="820" t="str">
        <f t="shared" si="13"/>
        <v>Bajo</v>
      </c>
      <c r="AX20" s="824"/>
      <c r="AY20" s="246">
        <v>3</v>
      </c>
      <c r="AZ20" s="220"/>
      <c r="BA20" s="220" t="s">
        <v>354</v>
      </c>
      <c r="BB20" s="245">
        <v>44562</v>
      </c>
      <c r="BC20" s="245">
        <v>44926</v>
      </c>
      <c r="BD20" s="220"/>
      <c r="BE20" s="246"/>
      <c r="BF20" s="246"/>
      <c r="BG20" s="246"/>
      <c r="BH20" s="246"/>
      <c r="BI20" s="246"/>
      <c r="BJ20" s="246"/>
      <c r="BK20" s="246"/>
      <c r="BL20" s="246"/>
      <c r="BM20" s="246"/>
      <c r="BN20" s="246"/>
      <c r="BO20" s="246"/>
      <c r="BP20" s="246"/>
      <c r="BQ20" s="246"/>
      <c r="BR20" s="246"/>
      <c r="BS20" s="246"/>
      <c r="BT20" s="246"/>
      <c r="BU20" s="246"/>
      <c r="BV20" s="246"/>
      <c r="BW20" s="246"/>
      <c r="BX20" s="246"/>
    </row>
    <row r="21" spans="1:76" s="83" customFormat="1" ht="409.5" x14ac:dyDescent="0.25">
      <c r="A21" s="824"/>
      <c r="B21" s="835"/>
      <c r="C21" s="835"/>
      <c r="D21" s="835"/>
      <c r="E21" s="835"/>
      <c r="F21" s="860"/>
      <c r="G21" s="860"/>
      <c r="H21" s="835"/>
      <c r="I21" s="860"/>
      <c r="J21" s="835"/>
      <c r="K21" s="835"/>
      <c r="L21" s="819" t="str">
        <f t="shared" si="4"/>
        <v/>
      </c>
      <c r="M21" s="835"/>
      <c r="N21" s="819" t="str">
        <f t="shared" si="5"/>
        <v/>
      </c>
      <c r="O21" s="835"/>
      <c r="P21" s="819" t="str">
        <f t="shared" si="6"/>
        <v/>
      </c>
      <c r="Q21" s="835"/>
      <c r="R21" s="819" t="str">
        <f t="shared" si="7"/>
        <v/>
      </c>
      <c r="S21" s="824"/>
      <c r="T21" s="824"/>
      <c r="U21" s="824">
        <f t="shared" si="8"/>
        <v>0</v>
      </c>
      <c r="V21" s="833" t="str">
        <f t="shared" si="14"/>
        <v>Muy alta</v>
      </c>
      <c r="W21" s="811"/>
      <c r="X21" s="820" t="str">
        <f t="shared" si="15"/>
        <v/>
      </c>
      <c r="Y21" s="811" t="str">
        <f>+IFERROR(VLOOKUP(X21,[1]Fórmula!$H$1:$I$6,2,FALSE),"")</f>
        <v/>
      </c>
      <c r="Z21" s="814"/>
      <c r="AA21" s="817" t="str">
        <f t="shared" si="16"/>
        <v/>
      </c>
      <c r="AB21" s="819"/>
      <c r="AC21" s="242" t="s">
        <v>364</v>
      </c>
      <c r="AD21" s="220" t="s">
        <v>365</v>
      </c>
      <c r="AE21" s="220" t="s">
        <v>72</v>
      </c>
      <c r="AF21" s="238">
        <f t="shared" si="17"/>
        <v>0.25</v>
      </c>
      <c r="AG21" s="220" t="s">
        <v>217</v>
      </c>
      <c r="AH21" s="238">
        <f>IF(AG21="Manual",15%,IF(AG21="Automático",25%,""))</f>
        <v>0.15</v>
      </c>
      <c r="AI21" s="238">
        <f t="shared" si="19"/>
        <v>0.4</v>
      </c>
      <c r="AJ21" s="220" t="s">
        <v>218</v>
      </c>
      <c r="AK21" s="220" t="s">
        <v>219</v>
      </c>
      <c r="AL21" s="220" t="s">
        <v>366</v>
      </c>
      <c r="AM21" s="220" t="s">
        <v>39</v>
      </c>
      <c r="AN21" s="220" t="s">
        <v>367</v>
      </c>
      <c r="AO21" s="220" t="s">
        <v>40</v>
      </c>
      <c r="AP21" s="220" t="s">
        <v>368</v>
      </c>
      <c r="AQ21" s="220" t="s">
        <v>369</v>
      </c>
      <c r="AR21" s="220" t="s">
        <v>224</v>
      </c>
      <c r="AS21" s="220" t="s">
        <v>370</v>
      </c>
      <c r="AT21" s="220" t="s">
        <v>226</v>
      </c>
      <c r="AU21" s="452">
        <f>+AA18*AI21</f>
        <v>0.1</v>
      </c>
      <c r="AV21" s="452">
        <f>+AA18-AU21</f>
        <v>0.15</v>
      </c>
      <c r="AW21" s="820" t="str">
        <f t="shared" si="13"/>
        <v>Bajo</v>
      </c>
      <c r="AX21" s="824"/>
      <c r="AY21" s="246">
        <v>4</v>
      </c>
      <c r="AZ21" s="220"/>
      <c r="BA21" s="220" t="s">
        <v>370</v>
      </c>
      <c r="BB21" s="245">
        <v>44562</v>
      </c>
      <c r="BC21" s="245">
        <v>44926</v>
      </c>
      <c r="BD21" s="220"/>
      <c r="BE21" s="246"/>
      <c r="BF21" s="246"/>
      <c r="BG21" s="246"/>
      <c r="BH21" s="246"/>
      <c r="BI21" s="246"/>
      <c r="BJ21" s="246"/>
      <c r="BK21" s="246"/>
      <c r="BL21" s="246"/>
      <c r="BM21" s="246"/>
      <c r="BN21" s="246"/>
      <c r="BO21" s="246"/>
      <c r="BP21" s="246"/>
      <c r="BQ21" s="246"/>
      <c r="BR21" s="246"/>
      <c r="BS21" s="246"/>
      <c r="BT21" s="246"/>
      <c r="BU21" s="246"/>
      <c r="BV21" s="246"/>
      <c r="BW21" s="246"/>
      <c r="BX21" s="246"/>
    </row>
    <row r="22" spans="1:76" s="83" customFormat="1" ht="289.89999999999998" customHeight="1" thickBot="1" x14ac:dyDescent="0.3">
      <c r="A22" s="825"/>
      <c r="B22" s="827"/>
      <c r="C22" s="827"/>
      <c r="D22" s="827"/>
      <c r="E22" s="827"/>
      <c r="F22" s="861"/>
      <c r="G22" s="861"/>
      <c r="H22" s="827"/>
      <c r="I22" s="861"/>
      <c r="J22" s="827"/>
      <c r="K22" s="827"/>
      <c r="L22" s="807" t="str">
        <f t="shared" si="4"/>
        <v/>
      </c>
      <c r="M22" s="827"/>
      <c r="N22" s="807" t="str">
        <f t="shared" si="5"/>
        <v/>
      </c>
      <c r="O22" s="827"/>
      <c r="P22" s="807" t="str">
        <f t="shared" si="6"/>
        <v/>
      </c>
      <c r="Q22" s="827"/>
      <c r="R22" s="807" t="str">
        <f t="shared" si="7"/>
        <v/>
      </c>
      <c r="S22" s="825"/>
      <c r="T22" s="825"/>
      <c r="U22" s="825">
        <f t="shared" si="8"/>
        <v>0</v>
      </c>
      <c r="V22" s="834" t="str">
        <f t="shared" si="14"/>
        <v>Muy alta</v>
      </c>
      <c r="W22" s="812"/>
      <c r="X22" s="809" t="str">
        <f t="shared" si="15"/>
        <v/>
      </c>
      <c r="Y22" s="812" t="str">
        <f>+IFERROR(VLOOKUP(X22,[1]Fórmula!$H$1:$I$6,2,FALSE),"")</f>
        <v/>
      </c>
      <c r="Z22" s="815"/>
      <c r="AA22" s="818" t="str">
        <f t="shared" si="16"/>
        <v/>
      </c>
      <c r="AB22" s="807"/>
      <c r="AC22" s="241" t="s">
        <v>371</v>
      </c>
      <c r="AD22" s="223" t="s">
        <v>372</v>
      </c>
      <c r="AE22" s="223" t="s">
        <v>72</v>
      </c>
      <c r="AF22" s="239">
        <f t="shared" si="17"/>
        <v>0.25</v>
      </c>
      <c r="AG22" s="223" t="s">
        <v>217</v>
      </c>
      <c r="AH22" s="239">
        <f>IF(AG22="Manual",15%,IF(AG22="Automático",25%,""))</f>
        <v>0.15</v>
      </c>
      <c r="AI22" s="239">
        <f t="shared" si="19"/>
        <v>0.4</v>
      </c>
      <c r="AJ22" s="223" t="s">
        <v>218</v>
      </c>
      <c r="AK22" s="223" t="s">
        <v>219</v>
      </c>
      <c r="AL22" s="223" t="s">
        <v>373</v>
      </c>
      <c r="AM22" s="223" t="s">
        <v>39</v>
      </c>
      <c r="AN22" s="223" t="s">
        <v>343</v>
      </c>
      <c r="AO22" s="223" t="s">
        <v>40</v>
      </c>
      <c r="AP22" s="223" t="s">
        <v>114</v>
      </c>
      <c r="AQ22" s="223" t="s">
        <v>374</v>
      </c>
      <c r="AR22" s="223" t="s">
        <v>375</v>
      </c>
      <c r="AS22" s="223" t="s">
        <v>356</v>
      </c>
      <c r="AT22" s="223" t="s">
        <v>226</v>
      </c>
      <c r="AU22" s="277">
        <f>+AA18*AI22</f>
        <v>0.1</v>
      </c>
      <c r="AV22" s="277">
        <f>+AA18-AU22</f>
        <v>0.15</v>
      </c>
      <c r="AW22" s="809" t="str">
        <f t="shared" si="13"/>
        <v>Bajo</v>
      </c>
      <c r="AX22" s="825"/>
      <c r="AY22" s="278">
        <v>5</v>
      </c>
      <c r="AZ22" s="223"/>
      <c r="BA22" s="223" t="s">
        <v>356</v>
      </c>
      <c r="BB22" s="490">
        <v>44562</v>
      </c>
      <c r="BC22" s="490">
        <v>44926</v>
      </c>
      <c r="BD22" s="223"/>
      <c r="BE22" s="278"/>
      <c r="BF22" s="278"/>
      <c r="BG22" s="278"/>
      <c r="BH22" s="278"/>
      <c r="BI22" s="278"/>
      <c r="BJ22" s="278"/>
      <c r="BK22" s="278"/>
      <c r="BL22" s="278"/>
      <c r="BM22" s="278"/>
      <c r="BN22" s="278"/>
      <c r="BO22" s="278"/>
      <c r="BP22" s="278"/>
      <c r="BQ22" s="278"/>
      <c r="BR22" s="278"/>
      <c r="BS22" s="278"/>
      <c r="BT22" s="278"/>
      <c r="BU22" s="278"/>
      <c r="BV22" s="278"/>
      <c r="BW22" s="278"/>
      <c r="BX22" s="278"/>
    </row>
    <row r="23" spans="1:76" s="83" customFormat="1" ht="386.45" customHeight="1" x14ac:dyDescent="0.25">
      <c r="A23" s="823" t="s">
        <v>66</v>
      </c>
      <c r="B23" s="826" t="s">
        <v>109</v>
      </c>
      <c r="C23" s="826" t="s">
        <v>73</v>
      </c>
      <c r="D23" s="826" t="s">
        <v>94</v>
      </c>
      <c r="E23" s="826" t="s">
        <v>95</v>
      </c>
      <c r="F23" s="859" t="s">
        <v>376</v>
      </c>
      <c r="G23" s="859" t="s">
        <v>377</v>
      </c>
      <c r="H23" s="826" t="s">
        <v>378</v>
      </c>
      <c r="I23" s="859" t="s">
        <v>379</v>
      </c>
      <c r="J23" s="826" t="s">
        <v>81</v>
      </c>
      <c r="K23" s="826">
        <v>2</v>
      </c>
      <c r="L23" s="806">
        <f t="shared" si="4"/>
        <v>0.16666666666666666</v>
      </c>
      <c r="M23" s="826" t="s">
        <v>45</v>
      </c>
      <c r="N23" s="806">
        <f t="shared" si="5"/>
        <v>0.2</v>
      </c>
      <c r="O23" s="826" t="s">
        <v>63</v>
      </c>
      <c r="P23" s="806">
        <f t="shared" si="6"/>
        <v>0.4</v>
      </c>
      <c r="Q23" s="826" t="s">
        <v>88</v>
      </c>
      <c r="R23" s="806">
        <f t="shared" si="7"/>
        <v>0</v>
      </c>
      <c r="S23" s="823" t="s">
        <v>75</v>
      </c>
      <c r="T23" s="823" t="s">
        <v>88</v>
      </c>
      <c r="U23" s="823">
        <f t="shared" si="8"/>
        <v>0.4</v>
      </c>
      <c r="V23" s="832" t="str">
        <f t="shared" si="14"/>
        <v>Muy baja</v>
      </c>
      <c r="W23" s="810">
        <f>+IFERROR(VLOOKUP(V23,[1]Fórmula!$F$1:$G$6,2,FALSE),"")</f>
        <v>0.2</v>
      </c>
      <c r="X23" s="808" t="str">
        <f t="shared" si="15"/>
        <v>Menor</v>
      </c>
      <c r="Y23" s="810">
        <f>+IFERROR(VLOOKUP(X23,formulas!$H$1:$I$6,2,FALSE),"")</f>
        <v>0.4</v>
      </c>
      <c r="Z23" s="813" t="str">
        <f>+IFERROR(VLOOKUP(V23&amp;X23,formulas!$C$2:$D$26,2,FALSE),"")</f>
        <v>Bajo</v>
      </c>
      <c r="AA23" s="816">
        <f t="shared" si="16"/>
        <v>0.25</v>
      </c>
      <c r="AB23" s="806" t="s">
        <v>380</v>
      </c>
      <c r="AC23" s="285" t="s">
        <v>703</v>
      </c>
      <c r="AD23" s="285" t="s">
        <v>381</v>
      </c>
      <c r="AE23" s="235" t="s">
        <v>72</v>
      </c>
      <c r="AF23" s="237">
        <f t="shared" si="17"/>
        <v>0.25</v>
      </c>
      <c r="AG23" s="235" t="s">
        <v>217</v>
      </c>
      <c r="AH23" s="237">
        <f t="shared" ref="AH23:AH29" si="20">IF(AG23="Manual",15%,IF(AG23="Automático",25%,""))</f>
        <v>0.15</v>
      </c>
      <c r="AI23" s="237">
        <f t="shared" si="19"/>
        <v>0.4</v>
      </c>
      <c r="AJ23" s="235" t="s">
        <v>218</v>
      </c>
      <c r="AK23" s="235" t="s">
        <v>219</v>
      </c>
      <c r="AL23" s="235" t="s">
        <v>382</v>
      </c>
      <c r="AM23" s="235" t="s">
        <v>39</v>
      </c>
      <c r="AN23" s="235" t="s">
        <v>383</v>
      </c>
      <c r="AO23" s="235" t="s">
        <v>40</v>
      </c>
      <c r="AP23" s="235" t="s">
        <v>81</v>
      </c>
      <c r="AQ23" s="235" t="s">
        <v>384</v>
      </c>
      <c r="AR23" s="235" t="s">
        <v>224</v>
      </c>
      <c r="AS23" s="235" t="s">
        <v>385</v>
      </c>
      <c r="AT23" s="235" t="s">
        <v>226</v>
      </c>
      <c r="AU23" s="283">
        <f t="shared" si="10"/>
        <v>0.1</v>
      </c>
      <c r="AV23" s="443">
        <f t="shared" si="11"/>
        <v>0.15</v>
      </c>
      <c r="AW23" s="808" t="str">
        <f t="shared" si="13"/>
        <v>Moderado</v>
      </c>
      <c r="AX23" s="823" t="s">
        <v>74</v>
      </c>
      <c r="AY23" s="284">
        <v>1</v>
      </c>
      <c r="AZ23" s="235" t="s">
        <v>386</v>
      </c>
      <c r="BA23" s="235" t="s">
        <v>269</v>
      </c>
      <c r="BB23" s="487">
        <v>44562</v>
      </c>
      <c r="BC23" s="487">
        <v>44926</v>
      </c>
      <c r="BD23" s="235" t="s">
        <v>387</v>
      </c>
      <c r="BE23" s="295"/>
      <c r="BF23" s="295"/>
      <c r="BG23" s="295"/>
      <c r="BH23" s="295"/>
      <c r="BI23" s="295"/>
      <c r="BJ23" s="295"/>
      <c r="BK23" s="295"/>
      <c r="BL23" s="295"/>
      <c r="BM23" s="295"/>
      <c r="BN23" s="295"/>
      <c r="BO23" s="295"/>
      <c r="BP23" s="295"/>
      <c r="BQ23" s="295"/>
      <c r="BR23" s="295"/>
      <c r="BS23" s="295"/>
      <c r="BT23" s="295"/>
      <c r="BU23" s="295"/>
      <c r="BV23" s="295"/>
      <c r="BW23" s="295"/>
      <c r="BX23" s="295"/>
    </row>
    <row r="24" spans="1:76" s="83" customFormat="1" ht="386.45" customHeight="1" thickBot="1" x14ac:dyDescent="0.3">
      <c r="A24" s="825"/>
      <c r="B24" s="827"/>
      <c r="C24" s="827"/>
      <c r="D24" s="827"/>
      <c r="E24" s="827"/>
      <c r="F24" s="861"/>
      <c r="G24" s="861"/>
      <c r="H24" s="827"/>
      <c r="I24" s="861"/>
      <c r="J24" s="827"/>
      <c r="K24" s="827"/>
      <c r="L24" s="807" t="str">
        <f t="shared" si="4"/>
        <v/>
      </c>
      <c r="M24" s="827"/>
      <c r="N24" s="807" t="str">
        <f t="shared" si="5"/>
        <v/>
      </c>
      <c r="O24" s="827"/>
      <c r="P24" s="807" t="str">
        <f t="shared" si="6"/>
        <v/>
      </c>
      <c r="Q24" s="827"/>
      <c r="R24" s="807" t="str">
        <f t="shared" si="7"/>
        <v/>
      </c>
      <c r="S24" s="825"/>
      <c r="T24" s="825"/>
      <c r="U24" s="825">
        <f t="shared" si="8"/>
        <v>0</v>
      </c>
      <c r="V24" s="834" t="str">
        <f t="shared" si="14"/>
        <v>Muy alta</v>
      </c>
      <c r="W24" s="812"/>
      <c r="X24" s="809" t="str">
        <f t="shared" si="15"/>
        <v/>
      </c>
      <c r="Y24" s="812" t="str">
        <f>+IFERROR(VLOOKUP(X24,[1]Fórmula!$H$1:$I$6,2,FALSE),"")</f>
        <v/>
      </c>
      <c r="Z24" s="815"/>
      <c r="AA24" s="818" t="str">
        <f t="shared" si="16"/>
        <v/>
      </c>
      <c r="AB24" s="807"/>
      <c r="AC24" s="275" t="s">
        <v>704</v>
      </c>
      <c r="AD24" s="275" t="s">
        <v>388</v>
      </c>
      <c r="AE24" s="223" t="s">
        <v>72</v>
      </c>
      <c r="AF24" s="239">
        <f t="shared" si="17"/>
        <v>0.25</v>
      </c>
      <c r="AG24" s="223" t="s">
        <v>217</v>
      </c>
      <c r="AH24" s="239">
        <f t="shared" si="20"/>
        <v>0.15</v>
      </c>
      <c r="AI24" s="239">
        <f t="shared" si="19"/>
        <v>0.4</v>
      </c>
      <c r="AJ24" s="223" t="s">
        <v>218</v>
      </c>
      <c r="AK24" s="223" t="s">
        <v>66</v>
      </c>
      <c r="AL24" s="223"/>
      <c r="AM24" s="223" t="s">
        <v>39</v>
      </c>
      <c r="AN24" s="223" t="s">
        <v>389</v>
      </c>
      <c r="AO24" s="223" t="s">
        <v>40</v>
      </c>
      <c r="AP24" s="223" t="s">
        <v>114</v>
      </c>
      <c r="AQ24" s="223" t="s">
        <v>390</v>
      </c>
      <c r="AR24" s="223" t="s">
        <v>224</v>
      </c>
      <c r="AS24" s="223" t="s">
        <v>269</v>
      </c>
      <c r="AT24" s="223" t="s">
        <v>226</v>
      </c>
      <c r="AU24" s="277">
        <f>+AA23*AI24</f>
        <v>0.1</v>
      </c>
      <c r="AV24" s="277">
        <f>+AA23-AU24</f>
        <v>0.15</v>
      </c>
      <c r="AW24" s="809" t="str">
        <f t="shared" si="13"/>
        <v>Bajo</v>
      </c>
      <c r="AX24" s="825"/>
      <c r="AY24" s="278">
        <v>2</v>
      </c>
      <c r="AZ24" s="223" t="s">
        <v>391</v>
      </c>
      <c r="BA24" s="223" t="s">
        <v>269</v>
      </c>
      <c r="BB24" s="490">
        <v>44562</v>
      </c>
      <c r="BC24" s="490">
        <v>44926</v>
      </c>
      <c r="BD24" s="223" t="s">
        <v>392</v>
      </c>
      <c r="BE24" s="278"/>
      <c r="BF24" s="278"/>
      <c r="BG24" s="278"/>
      <c r="BH24" s="278"/>
      <c r="BI24" s="278"/>
      <c r="BJ24" s="278"/>
      <c r="BK24" s="278"/>
      <c r="BL24" s="278"/>
      <c r="BM24" s="278"/>
      <c r="BN24" s="278"/>
      <c r="BO24" s="278"/>
      <c r="BP24" s="278"/>
      <c r="BQ24" s="278"/>
      <c r="BR24" s="278"/>
      <c r="BS24" s="278"/>
      <c r="BT24" s="278"/>
      <c r="BU24" s="278"/>
      <c r="BV24" s="278"/>
      <c r="BW24" s="278"/>
      <c r="BX24" s="278"/>
    </row>
    <row r="25" spans="1:76" s="83" customFormat="1" ht="236.25" x14ac:dyDescent="0.25">
      <c r="A25" s="823" t="s">
        <v>66</v>
      </c>
      <c r="B25" s="826" t="s">
        <v>119</v>
      </c>
      <c r="C25" s="826" t="s">
        <v>73</v>
      </c>
      <c r="D25" s="826" t="s">
        <v>94</v>
      </c>
      <c r="E25" s="826" t="s">
        <v>95</v>
      </c>
      <c r="F25" s="826" t="s">
        <v>393</v>
      </c>
      <c r="G25" s="859" t="s">
        <v>394</v>
      </c>
      <c r="H25" s="826" t="s">
        <v>395</v>
      </c>
      <c r="I25" s="826" t="s">
        <v>396</v>
      </c>
      <c r="J25" s="826" t="s">
        <v>48</v>
      </c>
      <c r="K25" s="826">
        <v>72</v>
      </c>
      <c r="L25" s="806">
        <f t="shared" si="4"/>
        <v>0.2</v>
      </c>
      <c r="M25" s="826" t="s">
        <v>88</v>
      </c>
      <c r="N25" s="806">
        <f t="shared" si="5"/>
        <v>0</v>
      </c>
      <c r="O25" s="826" t="s">
        <v>79</v>
      </c>
      <c r="P25" s="806">
        <f t="shared" si="6"/>
        <v>0.6</v>
      </c>
      <c r="Q25" s="826" t="s">
        <v>88</v>
      </c>
      <c r="R25" s="806">
        <f t="shared" si="7"/>
        <v>0</v>
      </c>
      <c r="S25" s="823" t="s">
        <v>87</v>
      </c>
      <c r="T25" s="823" t="s">
        <v>99</v>
      </c>
      <c r="U25" s="823">
        <f t="shared" si="8"/>
        <v>0.6</v>
      </c>
      <c r="V25" s="832" t="str">
        <f t="shared" si="14"/>
        <v>Muy baja</v>
      </c>
      <c r="W25" s="810">
        <f>+IFERROR(VLOOKUP(V25,[1]Fórmula!$F$1:$G$6,2,FALSE),"")</f>
        <v>0.2</v>
      </c>
      <c r="X25" s="808" t="str">
        <f t="shared" si="15"/>
        <v>Moderado</v>
      </c>
      <c r="Y25" s="810">
        <f>+IFERROR(VLOOKUP(X25,formulas!$H$1:$I$6,2,FALSE),"")</f>
        <v>0.6</v>
      </c>
      <c r="Z25" s="813" t="str">
        <f>+IFERROR(VLOOKUP(V25&amp;X25,formulas!$C$2:$D$26,2,FALSE),"")</f>
        <v>Moderado</v>
      </c>
      <c r="AA25" s="816">
        <f t="shared" si="16"/>
        <v>0.5</v>
      </c>
      <c r="AB25" s="826" t="s">
        <v>397</v>
      </c>
      <c r="AC25" s="235" t="s">
        <v>398</v>
      </c>
      <c r="AD25" s="235" t="s">
        <v>399</v>
      </c>
      <c r="AE25" s="235" t="s">
        <v>54</v>
      </c>
      <c r="AF25" s="237">
        <f t="shared" si="17"/>
        <v>0.15</v>
      </c>
      <c r="AG25" s="235" t="s">
        <v>217</v>
      </c>
      <c r="AH25" s="237">
        <f t="shared" si="20"/>
        <v>0.15</v>
      </c>
      <c r="AI25" s="237">
        <f t="shared" si="19"/>
        <v>0.3</v>
      </c>
      <c r="AJ25" s="235" t="s">
        <v>218</v>
      </c>
      <c r="AK25" s="235" t="s">
        <v>66</v>
      </c>
      <c r="AL25" s="235"/>
      <c r="AM25" s="235" t="s">
        <v>39</v>
      </c>
      <c r="AN25" s="235" t="s">
        <v>400</v>
      </c>
      <c r="AO25" s="235" t="s">
        <v>57</v>
      </c>
      <c r="AP25" s="235" t="s">
        <v>401</v>
      </c>
      <c r="AQ25" s="235" t="s">
        <v>402</v>
      </c>
      <c r="AR25" s="235" t="s">
        <v>224</v>
      </c>
      <c r="AS25" s="235" t="s">
        <v>403</v>
      </c>
      <c r="AT25" s="235" t="s">
        <v>226</v>
      </c>
      <c r="AU25" s="283">
        <f t="shared" si="10"/>
        <v>0.15</v>
      </c>
      <c r="AV25" s="443">
        <f t="shared" si="11"/>
        <v>0.35</v>
      </c>
      <c r="AW25" s="808" t="str">
        <f t="shared" si="13"/>
        <v>Moderado</v>
      </c>
      <c r="AX25" s="823" t="s">
        <v>74</v>
      </c>
      <c r="AY25" s="284">
        <v>1</v>
      </c>
      <c r="AZ25" s="235" t="s">
        <v>404</v>
      </c>
      <c r="BA25" s="235" t="s">
        <v>405</v>
      </c>
      <c r="BB25" s="487">
        <v>44562</v>
      </c>
      <c r="BC25" s="487">
        <v>44925</v>
      </c>
      <c r="BD25" s="235" t="s">
        <v>406</v>
      </c>
      <c r="BE25" s="295"/>
      <c r="BF25" s="295"/>
      <c r="BG25" s="295"/>
      <c r="BH25" s="295"/>
      <c r="BI25" s="295"/>
      <c r="BJ25" s="295"/>
      <c r="BK25" s="295"/>
      <c r="BL25" s="295"/>
      <c r="BM25" s="295"/>
      <c r="BN25" s="295"/>
      <c r="BO25" s="295"/>
      <c r="BP25" s="295"/>
      <c r="BQ25" s="295"/>
      <c r="BR25" s="295"/>
      <c r="BS25" s="295"/>
      <c r="BT25" s="295"/>
      <c r="BU25" s="295"/>
      <c r="BV25" s="295"/>
      <c r="BW25" s="295"/>
      <c r="BX25" s="295"/>
    </row>
    <row r="26" spans="1:76" s="83" customFormat="1" ht="293.25" customHeight="1" x14ac:dyDescent="0.25">
      <c r="A26" s="824"/>
      <c r="B26" s="835"/>
      <c r="C26" s="835"/>
      <c r="D26" s="835"/>
      <c r="E26" s="835"/>
      <c r="F26" s="835"/>
      <c r="G26" s="860"/>
      <c r="H26" s="835"/>
      <c r="I26" s="835"/>
      <c r="J26" s="835"/>
      <c r="K26" s="835"/>
      <c r="L26" s="819" t="str">
        <f t="shared" si="4"/>
        <v/>
      </c>
      <c r="M26" s="835"/>
      <c r="N26" s="819" t="str">
        <f t="shared" si="5"/>
        <v/>
      </c>
      <c r="O26" s="835"/>
      <c r="P26" s="819" t="str">
        <f t="shared" si="6"/>
        <v/>
      </c>
      <c r="Q26" s="835"/>
      <c r="R26" s="819" t="str">
        <f t="shared" si="7"/>
        <v/>
      </c>
      <c r="S26" s="824"/>
      <c r="T26" s="824"/>
      <c r="U26" s="824">
        <f t="shared" si="8"/>
        <v>0</v>
      </c>
      <c r="V26" s="833" t="str">
        <f t="shared" si="14"/>
        <v>Muy alta</v>
      </c>
      <c r="W26" s="811"/>
      <c r="X26" s="820" t="str">
        <f t="shared" si="15"/>
        <v/>
      </c>
      <c r="Y26" s="811" t="str">
        <f>+IFERROR(VLOOKUP(X26,[1]Fórmula!$H$1:$I$6,2,FALSE),"")</f>
        <v/>
      </c>
      <c r="Z26" s="814"/>
      <c r="AA26" s="817" t="str">
        <f t="shared" si="16"/>
        <v/>
      </c>
      <c r="AB26" s="835"/>
      <c r="AC26" s="220" t="s">
        <v>407</v>
      </c>
      <c r="AD26" s="220" t="s">
        <v>408</v>
      </c>
      <c r="AE26" s="220" t="s">
        <v>54</v>
      </c>
      <c r="AF26" s="238">
        <f t="shared" si="17"/>
        <v>0.15</v>
      </c>
      <c r="AG26" s="220" t="s">
        <v>217</v>
      </c>
      <c r="AH26" s="238">
        <f t="shared" si="20"/>
        <v>0.15</v>
      </c>
      <c r="AI26" s="238">
        <f t="shared" si="19"/>
        <v>0.3</v>
      </c>
      <c r="AJ26" s="220" t="s">
        <v>218</v>
      </c>
      <c r="AK26" s="220" t="s">
        <v>219</v>
      </c>
      <c r="AL26" s="220" t="s">
        <v>409</v>
      </c>
      <c r="AM26" s="220" t="s">
        <v>56</v>
      </c>
      <c r="AN26" s="220" t="s">
        <v>410</v>
      </c>
      <c r="AO26" s="220" t="s">
        <v>57</v>
      </c>
      <c r="AP26" s="220" t="s">
        <v>411</v>
      </c>
      <c r="AQ26" s="220" t="s">
        <v>402</v>
      </c>
      <c r="AR26" s="220" t="s">
        <v>224</v>
      </c>
      <c r="AS26" s="220" t="s">
        <v>403</v>
      </c>
      <c r="AT26" s="220" t="s">
        <v>226</v>
      </c>
      <c r="AU26" s="821">
        <f>+AA25*AI26</f>
        <v>0.15</v>
      </c>
      <c r="AV26" s="452">
        <f>+AA25-AU26</f>
        <v>0.35</v>
      </c>
      <c r="AW26" s="820" t="str">
        <f t="shared" si="13"/>
        <v>Moderado</v>
      </c>
      <c r="AX26" s="824"/>
      <c r="AY26" s="854">
        <v>2</v>
      </c>
      <c r="AZ26" s="835" t="s">
        <v>412</v>
      </c>
      <c r="BA26" s="855" t="s">
        <v>269</v>
      </c>
      <c r="BB26" s="857">
        <v>44562</v>
      </c>
      <c r="BC26" s="857">
        <v>44925</v>
      </c>
      <c r="BD26" s="835" t="s">
        <v>413</v>
      </c>
      <c r="BE26" s="246"/>
      <c r="BF26" s="246"/>
      <c r="BG26" s="246"/>
      <c r="BH26" s="246"/>
      <c r="BI26" s="246"/>
      <c r="BJ26" s="246"/>
      <c r="BK26" s="246"/>
      <c r="BL26" s="246"/>
      <c r="BM26" s="246"/>
      <c r="BN26" s="246"/>
      <c r="BO26" s="246"/>
      <c r="BP26" s="246"/>
      <c r="BQ26" s="246"/>
      <c r="BR26" s="246"/>
      <c r="BS26" s="246"/>
      <c r="BT26" s="246"/>
      <c r="BU26" s="246"/>
      <c r="BV26" s="246"/>
      <c r="BW26" s="246"/>
      <c r="BX26" s="246"/>
    </row>
    <row r="27" spans="1:76" s="83" customFormat="1" ht="409.6" thickBot="1" x14ac:dyDescent="0.3">
      <c r="A27" s="825"/>
      <c r="B27" s="827"/>
      <c r="C27" s="827"/>
      <c r="D27" s="827"/>
      <c r="E27" s="827"/>
      <c r="F27" s="827"/>
      <c r="G27" s="861"/>
      <c r="H27" s="827"/>
      <c r="I27" s="827"/>
      <c r="J27" s="827"/>
      <c r="K27" s="827"/>
      <c r="L27" s="807" t="str">
        <f t="shared" si="4"/>
        <v/>
      </c>
      <c r="M27" s="827"/>
      <c r="N27" s="807" t="str">
        <f t="shared" si="5"/>
        <v/>
      </c>
      <c r="O27" s="827"/>
      <c r="P27" s="807" t="str">
        <f t="shared" si="6"/>
        <v/>
      </c>
      <c r="Q27" s="827"/>
      <c r="R27" s="807" t="str">
        <f t="shared" si="7"/>
        <v/>
      </c>
      <c r="S27" s="825"/>
      <c r="T27" s="825"/>
      <c r="U27" s="825">
        <f t="shared" si="8"/>
        <v>0</v>
      </c>
      <c r="V27" s="834" t="str">
        <f t="shared" si="14"/>
        <v>Muy alta</v>
      </c>
      <c r="W27" s="812"/>
      <c r="X27" s="809" t="str">
        <f t="shared" si="15"/>
        <v/>
      </c>
      <c r="Y27" s="812" t="str">
        <f>+IFERROR(VLOOKUP(X27,[1]Fórmula!$H$1:$I$6,2,FALSE),"")</f>
        <v/>
      </c>
      <c r="Z27" s="815"/>
      <c r="AA27" s="818" t="str">
        <f t="shared" si="16"/>
        <v/>
      </c>
      <c r="AB27" s="827"/>
      <c r="AC27" s="223" t="s">
        <v>414</v>
      </c>
      <c r="AD27" s="223" t="s">
        <v>415</v>
      </c>
      <c r="AE27" s="223" t="s">
        <v>72</v>
      </c>
      <c r="AF27" s="239">
        <f t="shared" si="17"/>
        <v>0.25</v>
      </c>
      <c r="AG27" s="223" t="s">
        <v>217</v>
      </c>
      <c r="AH27" s="239">
        <f t="shared" si="20"/>
        <v>0.15</v>
      </c>
      <c r="AI27" s="239">
        <f t="shared" si="19"/>
        <v>0.4</v>
      </c>
      <c r="AJ27" s="223" t="s">
        <v>218</v>
      </c>
      <c r="AK27" s="223" t="s">
        <v>219</v>
      </c>
      <c r="AL27" s="223" t="s">
        <v>416</v>
      </c>
      <c r="AM27" s="223" t="s">
        <v>56</v>
      </c>
      <c r="AN27" s="223" t="s">
        <v>417</v>
      </c>
      <c r="AO27" s="223" t="s">
        <v>40</v>
      </c>
      <c r="AP27" s="223" t="s">
        <v>418</v>
      </c>
      <c r="AQ27" s="223" t="s">
        <v>419</v>
      </c>
      <c r="AR27" s="223" t="s">
        <v>224</v>
      </c>
      <c r="AS27" s="223" t="s">
        <v>420</v>
      </c>
      <c r="AT27" s="223" t="s">
        <v>226</v>
      </c>
      <c r="AU27" s="822"/>
      <c r="AV27" s="277">
        <f>+AA25-AU27</f>
        <v>0.5</v>
      </c>
      <c r="AW27" s="809" t="str">
        <f t="shared" si="13"/>
        <v>Moderado</v>
      </c>
      <c r="AX27" s="825"/>
      <c r="AY27" s="805"/>
      <c r="AZ27" s="827"/>
      <c r="BA27" s="856"/>
      <c r="BB27" s="858"/>
      <c r="BC27" s="858"/>
      <c r="BD27" s="827"/>
      <c r="BE27" s="278"/>
      <c r="BF27" s="278"/>
      <c r="BG27" s="278"/>
      <c r="BH27" s="278"/>
      <c r="BI27" s="278"/>
      <c r="BJ27" s="278"/>
      <c r="BK27" s="278"/>
      <c r="BL27" s="278"/>
      <c r="BM27" s="278"/>
      <c r="BN27" s="278"/>
      <c r="BO27" s="278"/>
      <c r="BP27" s="278"/>
      <c r="BQ27" s="278"/>
      <c r="BR27" s="278"/>
      <c r="BS27" s="278"/>
      <c r="BT27" s="278"/>
      <c r="BU27" s="278"/>
      <c r="BV27" s="278"/>
      <c r="BW27" s="278"/>
      <c r="BX27" s="278"/>
    </row>
    <row r="28" spans="1:76" s="83" customFormat="1" ht="153" customHeight="1" x14ac:dyDescent="0.25">
      <c r="A28" s="862" t="s">
        <v>66</v>
      </c>
      <c r="B28" s="804" t="s">
        <v>123</v>
      </c>
      <c r="C28" s="804" t="s">
        <v>73</v>
      </c>
      <c r="D28" s="804" t="s">
        <v>94</v>
      </c>
      <c r="E28" s="826" t="s">
        <v>95</v>
      </c>
      <c r="F28" s="826" t="s">
        <v>421</v>
      </c>
      <c r="G28" s="826" t="s">
        <v>422</v>
      </c>
      <c r="H28" s="804" t="s">
        <v>423</v>
      </c>
      <c r="I28" s="804" t="s">
        <v>424</v>
      </c>
      <c r="J28" s="804" t="s">
        <v>114</v>
      </c>
      <c r="K28" s="804">
        <v>1</v>
      </c>
      <c r="L28" s="806">
        <f t="shared" si="4"/>
        <v>1</v>
      </c>
      <c r="M28" s="826" t="s">
        <v>45</v>
      </c>
      <c r="N28" s="806">
        <f t="shared" si="5"/>
        <v>0.2</v>
      </c>
      <c r="O28" s="826" t="s">
        <v>79</v>
      </c>
      <c r="P28" s="806">
        <f t="shared" si="6"/>
        <v>0.6</v>
      </c>
      <c r="Q28" s="804" t="s">
        <v>88</v>
      </c>
      <c r="R28" s="806">
        <f t="shared" si="7"/>
        <v>0</v>
      </c>
      <c r="S28" s="852" t="s">
        <v>75</v>
      </c>
      <c r="T28" s="852" t="s">
        <v>43</v>
      </c>
      <c r="U28" s="823">
        <f t="shared" si="8"/>
        <v>0.6</v>
      </c>
      <c r="V28" s="830" t="str">
        <f t="shared" si="14"/>
        <v>Muy alta</v>
      </c>
      <c r="W28" s="828">
        <f>+IFERROR(VLOOKUP(V28,[1]Fórmula!$F$1:$G$6,2,FALSE),"")</f>
        <v>1</v>
      </c>
      <c r="X28" s="808" t="str">
        <f t="shared" si="15"/>
        <v>Moderado</v>
      </c>
      <c r="Y28" s="828">
        <f>+IFERROR(VLOOKUP(X28,formulas!$H$1:$I$6,2,FALSE),"")</f>
        <v>0.6</v>
      </c>
      <c r="Z28" s="813" t="str">
        <f>+IFERROR(VLOOKUP(V28&amp;X28,formulas!$C$2:$D$26,2,FALSE),"")</f>
        <v>Alto</v>
      </c>
      <c r="AA28" s="816">
        <f t="shared" si="16"/>
        <v>0.75</v>
      </c>
      <c r="AB28" s="804"/>
      <c r="AC28" s="347" t="s">
        <v>425</v>
      </c>
      <c r="AD28" s="494" t="s">
        <v>705</v>
      </c>
      <c r="AE28" s="295" t="s">
        <v>72</v>
      </c>
      <c r="AF28" s="237">
        <f t="shared" si="17"/>
        <v>0.25</v>
      </c>
      <c r="AG28" s="495" t="s">
        <v>217</v>
      </c>
      <c r="AH28" s="237">
        <f t="shared" si="20"/>
        <v>0.15</v>
      </c>
      <c r="AI28" s="237">
        <f t="shared" si="19"/>
        <v>0.4</v>
      </c>
      <c r="AJ28" s="295" t="s">
        <v>218</v>
      </c>
      <c r="AK28" s="235" t="s">
        <v>219</v>
      </c>
      <c r="AL28" s="295" t="s">
        <v>426</v>
      </c>
      <c r="AM28" s="235" t="s">
        <v>39</v>
      </c>
      <c r="AN28" s="235" t="s">
        <v>427</v>
      </c>
      <c r="AO28" s="235" t="s">
        <v>57</v>
      </c>
      <c r="AP28" s="235" t="s">
        <v>428</v>
      </c>
      <c r="AQ28" s="235" t="s">
        <v>429</v>
      </c>
      <c r="AR28" s="235" t="s">
        <v>224</v>
      </c>
      <c r="AS28" s="235" t="s">
        <v>430</v>
      </c>
      <c r="AT28" s="295" t="s">
        <v>226</v>
      </c>
      <c r="AU28" s="493">
        <f t="shared" si="10"/>
        <v>0.30000000000000004</v>
      </c>
      <c r="AV28" s="283">
        <f t="shared" si="11"/>
        <v>0.44999999999999996</v>
      </c>
      <c r="AW28" s="808" t="str">
        <f t="shared" si="13"/>
        <v>Moderado</v>
      </c>
      <c r="AX28" s="823" t="s">
        <v>74</v>
      </c>
      <c r="AY28" s="295">
        <v>1</v>
      </c>
      <c r="AZ28" s="224" t="s">
        <v>431</v>
      </c>
      <c r="BA28" s="235" t="s">
        <v>430</v>
      </c>
      <c r="BB28" s="487">
        <v>44562</v>
      </c>
      <c r="BC28" s="487">
        <v>44926</v>
      </c>
      <c r="BD28" s="235" t="s">
        <v>432</v>
      </c>
      <c r="BE28" s="295"/>
      <c r="BF28" s="295"/>
      <c r="BG28" s="295"/>
      <c r="BH28" s="295"/>
      <c r="BI28" s="295"/>
      <c r="BJ28" s="295"/>
      <c r="BK28" s="295"/>
      <c r="BL28" s="295"/>
      <c r="BM28" s="295"/>
      <c r="BN28" s="295"/>
      <c r="BO28" s="295"/>
      <c r="BP28" s="295"/>
      <c r="BQ28" s="295"/>
      <c r="BR28" s="295"/>
      <c r="BS28" s="295"/>
      <c r="BT28" s="295"/>
      <c r="BU28" s="295"/>
      <c r="BV28" s="295"/>
      <c r="BW28" s="295"/>
      <c r="BX28" s="295"/>
    </row>
    <row r="29" spans="1:76" s="83" customFormat="1" ht="296.45" customHeight="1" thickBot="1" x14ac:dyDescent="0.3">
      <c r="A29" s="863"/>
      <c r="B29" s="805"/>
      <c r="C29" s="805"/>
      <c r="D29" s="805"/>
      <c r="E29" s="827"/>
      <c r="F29" s="827"/>
      <c r="G29" s="827"/>
      <c r="H29" s="805"/>
      <c r="I29" s="805"/>
      <c r="J29" s="805"/>
      <c r="K29" s="805"/>
      <c r="L29" s="807"/>
      <c r="M29" s="827"/>
      <c r="N29" s="807"/>
      <c r="O29" s="827"/>
      <c r="P29" s="807"/>
      <c r="Q29" s="805"/>
      <c r="R29" s="807"/>
      <c r="S29" s="853"/>
      <c r="T29" s="853"/>
      <c r="U29" s="825"/>
      <c r="V29" s="831" t="str">
        <f t="shared" si="14"/>
        <v>Muy baja</v>
      </c>
      <c r="W29" s="829"/>
      <c r="X29" s="809" t="str">
        <f t="shared" si="15"/>
        <v/>
      </c>
      <c r="Y29" s="829" t="str">
        <f>+IFERROR(VLOOKUP(X29,[1]Fórmula!$H$1:$I$6,2,FALSE),"")</f>
        <v/>
      </c>
      <c r="Z29" s="815"/>
      <c r="AA29" s="818" t="str">
        <f t="shared" si="16"/>
        <v/>
      </c>
      <c r="AB29" s="805"/>
      <c r="AC29" s="498" t="s">
        <v>433</v>
      </c>
      <c r="AD29" s="498" t="s">
        <v>706</v>
      </c>
      <c r="AE29" s="278" t="s">
        <v>72</v>
      </c>
      <c r="AF29" s="239">
        <f t="shared" si="17"/>
        <v>0.25</v>
      </c>
      <c r="AG29" s="499" t="s">
        <v>217</v>
      </c>
      <c r="AH29" s="239">
        <f t="shared" si="20"/>
        <v>0.15</v>
      </c>
      <c r="AI29" s="239">
        <f t="shared" si="19"/>
        <v>0.4</v>
      </c>
      <c r="AJ29" s="278" t="s">
        <v>218</v>
      </c>
      <c r="AK29" s="223" t="s">
        <v>219</v>
      </c>
      <c r="AL29" s="278" t="s">
        <v>434</v>
      </c>
      <c r="AM29" s="223" t="s">
        <v>39</v>
      </c>
      <c r="AN29" s="278" t="s">
        <v>435</v>
      </c>
      <c r="AO29" s="223" t="s">
        <v>57</v>
      </c>
      <c r="AP29" s="223" t="s">
        <v>428</v>
      </c>
      <c r="AQ29" s="278" t="s">
        <v>436</v>
      </c>
      <c r="AR29" s="223" t="s">
        <v>224</v>
      </c>
      <c r="AS29" s="278" t="s">
        <v>437</v>
      </c>
      <c r="AT29" s="278" t="s">
        <v>226</v>
      </c>
      <c r="AU29" s="497">
        <f>+AA28*AI29</f>
        <v>0.30000000000000004</v>
      </c>
      <c r="AV29" s="277">
        <f>+AA28-AU29</f>
        <v>0.44999999999999996</v>
      </c>
      <c r="AW29" s="809"/>
      <c r="AX29" s="825"/>
      <c r="AY29" s="278">
        <v>2</v>
      </c>
      <c r="AZ29" s="278" t="s">
        <v>438</v>
      </c>
      <c r="BA29" s="278" t="s">
        <v>439</v>
      </c>
      <c r="BB29" s="490">
        <v>44562</v>
      </c>
      <c r="BC29" s="490">
        <v>44926</v>
      </c>
      <c r="BD29" s="278"/>
      <c r="BE29" s="278"/>
      <c r="BF29" s="278"/>
      <c r="BG29" s="278"/>
      <c r="BH29" s="278"/>
      <c r="BI29" s="278"/>
      <c r="BJ29" s="278"/>
      <c r="BK29" s="278"/>
      <c r="BL29" s="278"/>
      <c r="BM29" s="278"/>
      <c r="BN29" s="278"/>
      <c r="BO29" s="278"/>
      <c r="BP29" s="278"/>
      <c r="BQ29" s="278"/>
      <c r="BR29" s="278"/>
      <c r="BS29" s="278"/>
      <c r="BT29" s="278"/>
      <c r="BU29" s="278"/>
      <c r="BV29" s="278"/>
      <c r="BW29" s="278"/>
      <c r="BX29" s="278"/>
    </row>
    <row r="30" spans="1:76" s="355" customFormat="1" ht="237" thickBot="1" x14ac:dyDescent="0.3">
      <c r="A30" s="476" t="s">
        <v>66</v>
      </c>
      <c r="B30" s="292" t="s">
        <v>61</v>
      </c>
      <c r="C30" s="292" t="s">
        <v>73</v>
      </c>
      <c r="D30" s="292" t="s">
        <v>94</v>
      </c>
      <c r="E30" s="292" t="s">
        <v>51</v>
      </c>
      <c r="F30" s="292" t="s">
        <v>440</v>
      </c>
      <c r="G30" s="290" t="s">
        <v>441</v>
      </c>
      <c r="H30" s="292" t="s">
        <v>442</v>
      </c>
      <c r="I30" s="292" t="s">
        <v>443</v>
      </c>
      <c r="J30" s="292" t="s">
        <v>81</v>
      </c>
      <c r="K30" s="292">
        <v>0</v>
      </c>
      <c r="L30" s="477">
        <f t="shared" si="4"/>
        <v>0</v>
      </c>
      <c r="M30" s="292" t="s">
        <v>88</v>
      </c>
      <c r="N30" s="350">
        <f t="shared" si="5"/>
        <v>0</v>
      </c>
      <c r="O30" s="292" t="s">
        <v>102</v>
      </c>
      <c r="P30" s="350">
        <f t="shared" si="6"/>
        <v>1</v>
      </c>
      <c r="Q30" s="292" t="s">
        <v>88</v>
      </c>
      <c r="R30" s="350">
        <f t="shared" si="7"/>
        <v>0</v>
      </c>
      <c r="S30" s="476" t="s">
        <v>88</v>
      </c>
      <c r="T30" s="476" t="s">
        <v>88</v>
      </c>
      <c r="U30" s="476">
        <f t="shared" si="8"/>
        <v>1</v>
      </c>
      <c r="V30" s="478" t="str">
        <f t="shared" si="14"/>
        <v>Muy baja</v>
      </c>
      <c r="W30" s="479">
        <f>+IFERROR(VLOOKUP(V30,[1]Fórmula!$F$1:$G$6,2,FALSE),"")</f>
        <v>0.2</v>
      </c>
      <c r="X30" s="480" t="str">
        <f t="shared" si="15"/>
        <v>Catastrófico</v>
      </c>
      <c r="Y30" s="479">
        <f>+IFERROR(VLOOKUP(X30,formulas!$H$1:$I$6,2,FALSE),"")</f>
        <v>1</v>
      </c>
      <c r="Z30" s="480" t="str">
        <f>+IFERROR(VLOOKUP(V30&amp;X30,formulas!$C$2:$D$26,2,FALSE),"")</f>
        <v>Extremo</v>
      </c>
      <c r="AA30" s="481">
        <f t="shared" si="16"/>
        <v>1</v>
      </c>
      <c r="AB30" s="350" t="s">
        <v>444</v>
      </c>
      <c r="AC30" s="292" t="s">
        <v>445</v>
      </c>
      <c r="AD30" s="292" t="s">
        <v>446</v>
      </c>
      <c r="AE30" s="292" t="s">
        <v>54</v>
      </c>
      <c r="AF30" s="350">
        <f>IF(AE30="Preventivo",25%,IF(AE30="Detectivo",15%,IF(AE30="Correctivo",10%,"")))</f>
        <v>0.15</v>
      </c>
      <c r="AG30" s="292" t="s">
        <v>217</v>
      </c>
      <c r="AH30" s="350">
        <f>IF(AG30="Manual",15%,IF(AG30="Automático",25%,""))</f>
        <v>0.15</v>
      </c>
      <c r="AI30" s="350">
        <f>+AH30+AF30</f>
        <v>0.3</v>
      </c>
      <c r="AJ30" s="292" t="s">
        <v>218</v>
      </c>
      <c r="AK30" s="292" t="s">
        <v>219</v>
      </c>
      <c r="AL30" s="292" t="s">
        <v>447</v>
      </c>
      <c r="AM30" s="292" t="s">
        <v>56</v>
      </c>
      <c r="AN30" s="292"/>
      <c r="AO30" s="292" t="s">
        <v>40</v>
      </c>
      <c r="AP30" s="292" t="s">
        <v>104</v>
      </c>
      <c r="AQ30" s="482" t="s">
        <v>448</v>
      </c>
      <c r="AR30" s="292" t="s">
        <v>224</v>
      </c>
      <c r="AS30" s="292" t="s">
        <v>449</v>
      </c>
      <c r="AT30" s="292" t="s">
        <v>226</v>
      </c>
      <c r="AU30" s="280">
        <f t="shared" si="10"/>
        <v>0.3</v>
      </c>
      <c r="AV30" s="280">
        <f t="shared" si="11"/>
        <v>0.7</v>
      </c>
      <c r="AW30" s="480" t="str">
        <f t="shared" si="13"/>
        <v>Moderado</v>
      </c>
      <c r="AX30" s="476" t="s">
        <v>74</v>
      </c>
      <c r="AY30" s="483">
        <v>1</v>
      </c>
      <c r="AZ30" s="482" t="s">
        <v>450</v>
      </c>
      <c r="BA30" s="292" t="str">
        <f>+AS30</f>
        <v>Jefe de Control Disciplinario Interno</v>
      </c>
      <c r="BB30" s="484">
        <v>44743</v>
      </c>
      <c r="BC30" s="484">
        <v>44926</v>
      </c>
      <c r="BD30" s="292" t="str">
        <f>+AQ30</f>
        <v>Informe</v>
      </c>
      <c r="BE30" s="485"/>
      <c r="BF30" s="485"/>
      <c r="BG30" s="485"/>
      <c r="BH30" s="485"/>
      <c r="BI30" s="485"/>
      <c r="BJ30" s="485"/>
      <c r="BK30" s="485"/>
      <c r="BL30" s="485"/>
      <c r="BM30" s="485"/>
      <c r="BN30" s="485"/>
      <c r="BO30" s="485"/>
      <c r="BP30" s="485"/>
      <c r="BQ30" s="485"/>
      <c r="BR30" s="485"/>
      <c r="BS30" s="485"/>
      <c r="BT30" s="485"/>
      <c r="BU30" s="485"/>
      <c r="BV30" s="485"/>
      <c r="BW30" s="485"/>
      <c r="BX30" s="485"/>
    </row>
    <row r="31" spans="1:76" ht="14.45" customHeight="1" x14ac:dyDescent="0.25">
      <c r="W31" s="500"/>
    </row>
  </sheetData>
  <mergeCells count="278">
    <mergeCell ref="BD2:BD3"/>
    <mergeCell ref="G3:H3"/>
    <mergeCell ref="AK3:AL3"/>
    <mergeCell ref="AM3:AN3"/>
    <mergeCell ref="AO3:AP3"/>
    <mergeCell ref="AR3:AS3"/>
    <mergeCell ref="AU2:AW3"/>
    <mergeCell ref="AX2:AX3"/>
    <mergeCell ref="AY2:AZ3"/>
    <mergeCell ref="BA2:BA3"/>
    <mergeCell ref="BB2:BB3"/>
    <mergeCell ref="BC2:BC3"/>
    <mergeCell ref="A1:T2"/>
    <mergeCell ref="U1:AB2"/>
    <mergeCell ref="AC1:AT1"/>
    <mergeCell ref="AV1:AX1"/>
    <mergeCell ref="AY1:BD1"/>
    <mergeCell ref="AC2:AC3"/>
    <mergeCell ref="G5:G7"/>
    <mergeCell ref="H5:H7"/>
    <mergeCell ref="I5:I7"/>
    <mergeCell ref="J5:J7"/>
    <mergeCell ref="K5:K7"/>
    <mergeCell ref="L5:L7"/>
    <mergeCell ref="V5:V7"/>
    <mergeCell ref="M5:M7"/>
    <mergeCell ref="N5:N7"/>
    <mergeCell ref="O5:O7"/>
    <mergeCell ref="P5:P7"/>
    <mergeCell ref="Q5:Q7"/>
    <mergeCell ref="R5:R7"/>
    <mergeCell ref="A5:A7"/>
    <mergeCell ref="B5:B7"/>
    <mergeCell ref="C5:C7"/>
    <mergeCell ref="D5:D7"/>
    <mergeCell ref="E5:E7"/>
    <mergeCell ref="F5:F7"/>
    <mergeCell ref="AX5:AX7"/>
    <mergeCell ref="A8:A9"/>
    <mergeCell ref="B8:B9"/>
    <mergeCell ref="C8:C9"/>
    <mergeCell ref="D8:D9"/>
    <mergeCell ref="E8:E9"/>
    <mergeCell ref="F8:F9"/>
    <mergeCell ref="G8:G9"/>
    <mergeCell ref="H8:H9"/>
    <mergeCell ref="AB5:AB7"/>
    <mergeCell ref="Z5:Z7"/>
    <mergeCell ref="Y5:Y7"/>
    <mergeCell ref="AA5:AA7"/>
    <mergeCell ref="S5:S7"/>
    <mergeCell ref="T5:T7"/>
    <mergeCell ref="W5:W7"/>
    <mergeCell ref="X5:X7"/>
    <mergeCell ref="U5:U7"/>
    <mergeCell ref="A12:A13"/>
    <mergeCell ref="B12:B13"/>
    <mergeCell ref="C12:C13"/>
    <mergeCell ref="D12:D13"/>
    <mergeCell ref="E12:E13"/>
    <mergeCell ref="F12:F13"/>
    <mergeCell ref="W8:W9"/>
    <mergeCell ref="Y8:Y9"/>
    <mergeCell ref="Z8:Z9"/>
    <mergeCell ref="O8:O9"/>
    <mergeCell ref="Q8:Q9"/>
    <mergeCell ref="S8:S9"/>
    <mergeCell ref="T8:T9"/>
    <mergeCell ref="I8:I9"/>
    <mergeCell ref="J8:J9"/>
    <mergeCell ref="K8:K9"/>
    <mergeCell ref="M8:M9"/>
    <mergeCell ref="L8:L9"/>
    <mergeCell ref="U12:U13"/>
    <mergeCell ref="N8:N9"/>
    <mergeCell ref="P8:P9"/>
    <mergeCell ref="R8:R9"/>
    <mergeCell ref="U8:U9"/>
    <mergeCell ref="V8:V9"/>
    <mergeCell ref="F15:F17"/>
    <mergeCell ref="G15:G17"/>
    <mergeCell ref="H15:H17"/>
    <mergeCell ref="M12:M13"/>
    <mergeCell ref="O12:O13"/>
    <mergeCell ref="Q12:Q13"/>
    <mergeCell ref="G12:G13"/>
    <mergeCell ref="H12:H13"/>
    <mergeCell ref="I12:I13"/>
    <mergeCell ref="J12:J13"/>
    <mergeCell ref="K12:K13"/>
    <mergeCell ref="N12:N13"/>
    <mergeCell ref="P12:P13"/>
    <mergeCell ref="L12:L13"/>
    <mergeCell ref="AX15:AX17"/>
    <mergeCell ref="A18:A22"/>
    <mergeCell ref="B18:B22"/>
    <mergeCell ref="C18:C22"/>
    <mergeCell ref="D18:D22"/>
    <mergeCell ref="E18:E22"/>
    <mergeCell ref="F18:F22"/>
    <mergeCell ref="X15:X17"/>
    <mergeCell ref="Y15:Y17"/>
    <mergeCell ref="Z15:Z17"/>
    <mergeCell ref="O15:O17"/>
    <mergeCell ref="Q15:Q17"/>
    <mergeCell ref="S15:S17"/>
    <mergeCell ref="T15:T17"/>
    <mergeCell ref="I15:I17"/>
    <mergeCell ref="J15:J17"/>
    <mergeCell ref="K15:K17"/>
    <mergeCell ref="M15:M17"/>
    <mergeCell ref="L15:L17"/>
    <mergeCell ref="A15:A17"/>
    <mergeCell ref="B15:B17"/>
    <mergeCell ref="C15:C17"/>
    <mergeCell ref="D15:D17"/>
    <mergeCell ref="E15:E17"/>
    <mergeCell ref="G18:G22"/>
    <mergeCell ref="H18:H22"/>
    <mergeCell ref="I18:I22"/>
    <mergeCell ref="J18:J22"/>
    <mergeCell ref="K18:K22"/>
    <mergeCell ref="L18:L22"/>
    <mergeCell ref="AA15:AA17"/>
    <mergeCell ref="AB15:AB17"/>
    <mergeCell ref="AW15:AW17"/>
    <mergeCell ref="W15:W17"/>
    <mergeCell ref="AU15:AU17"/>
    <mergeCell ref="AV15:AV17"/>
    <mergeCell ref="N15:N17"/>
    <mergeCell ref="P15:P17"/>
    <mergeCell ref="R15:R17"/>
    <mergeCell ref="U15:U17"/>
    <mergeCell ref="V15:V17"/>
    <mergeCell ref="AX18:AX22"/>
    <mergeCell ref="S18:S22"/>
    <mergeCell ref="T18:T22"/>
    <mergeCell ref="U18:U22"/>
    <mergeCell ref="V18:V22"/>
    <mergeCell ref="W18:W22"/>
    <mergeCell ref="X18:X22"/>
    <mergeCell ref="M18:M22"/>
    <mergeCell ref="N18:N22"/>
    <mergeCell ref="O18:O22"/>
    <mergeCell ref="P18:P22"/>
    <mergeCell ref="Q18:Q22"/>
    <mergeCell ref="R18:R22"/>
    <mergeCell ref="AX23:AX24"/>
    <mergeCell ref="S23:S24"/>
    <mergeCell ref="T23:T24"/>
    <mergeCell ref="U23:U24"/>
    <mergeCell ref="V23:V24"/>
    <mergeCell ref="W23:W24"/>
    <mergeCell ref="X23:X24"/>
    <mergeCell ref="D23:D24"/>
    <mergeCell ref="E23:E24"/>
    <mergeCell ref="F23:F24"/>
    <mergeCell ref="G23:G24"/>
    <mergeCell ref="H23:H24"/>
    <mergeCell ref="I23:I24"/>
    <mergeCell ref="J23:J24"/>
    <mergeCell ref="K23:K24"/>
    <mergeCell ref="L23:L24"/>
    <mergeCell ref="A28:A29"/>
    <mergeCell ref="B28:B29"/>
    <mergeCell ref="C28:C29"/>
    <mergeCell ref="D28:D29"/>
    <mergeCell ref="E28:E29"/>
    <mergeCell ref="F28:F29"/>
    <mergeCell ref="A25:A27"/>
    <mergeCell ref="B25:B27"/>
    <mergeCell ref="C25:C27"/>
    <mergeCell ref="D25:D27"/>
    <mergeCell ref="E25:E27"/>
    <mergeCell ref="F25:F27"/>
    <mergeCell ref="G25:G27"/>
    <mergeCell ref="H25:H27"/>
    <mergeCell ref="I25:I27"/>
    <mergeCell ref="J25:J27"/>
    <mergeCell ref="K25:K27"/>
    <mergeCell ref="L25:L27"/>
    <mergeCell ref="N25:N27"/>
    <mergeCell ref="O25:O27"/>
    <mergeCell ref="A23:A24"/>
    <mergeCell ref="B23:B24"/>
    <mergeCell ref="C23:C24"/>
    <mergeCell ref="G28:G29"/>
    <mergeCell ref="H28:H29"/>
    <mergeCell ref="I28:I29"/>
    <mergeCell ref="J28:J29"/>
    <mergeCell ref="K28:K29"/>
    <mergeCell ref="L28:L29"/>
    <mergeCell ref="N28:N29"/>
    <mergeCell ref="P28:P29"/>
    <mergeCell ref="R28:R29"/>
    <mergeCell ref="M28:M29"/>
    <mergeCell ref="O28:O29"/>
    <mergeCell ref="Q28:Q29"/>
    <mergeCell ref="BE1:BX1"/>
    <mergeCell ref="BE2:BI2"/>
    <mergeCell ref="BJ2:BN2"/>
    <mergeCell ref="BO2:BS2"/>
    <mergeCell ref="BT2:BX2"/>
    <mergeCell ref="AA8:AA9"/>
    <mergeCell ref="S12:S13"/>
    <mergeCell ref="T12:T13"/>
    <mergeCell ref="AX28:AX29"/>
    <mergeCell ref="S28:S29"/>
    <mergeCell ref="T28:T29"/>
    <mergeCell ref="AY26:AY27"/>
    <mergeCell ref="AZ26:AZ27"/>
    <mergeCell ref="BA26:BA27"/>
    <mergeCell ref="BB26:BB27"/>
    <mergeCell ref="BC26:BC27"/>
    <mergeCell ref="BD26:BD27"/>
    <mergeCell ref="Y25:Y27"/>
    <mergeCell ref="Z25:Z27"/>
    <mergeCell ref="AA25:AA27"/>
    <mergeCell ref="AB25:AB27"/>
    <mergeCell ref="AW25:AW27"/>
    <mergeCell ref="AX25:AX27"/>
    <mergeCell ref="S25:S27"/>
    <mergeCell ref="R12:R13"/>
    <mergeCell ref="AB8:AB9"/>
    <mergeCell ref="AX8:AX9"/>
    <mergeCell ref="AV12:AV13"/>
    <mergeCell ref="AU12:AU13"/>
    <mergeCell ref="AB12:AB13"/>
    <mergeCell ref="AD2:AD3"/>
    <mergeCell ref="AE2:AH2"/>
    <mergeCell ref="AI2:AI3"/>
    <mergeCell ref="AJ2:AT2"/>
    <mergeCell ref="X8:X9"/>
    <mergeCell ref="V12:V13"/>
    <mergeCell ref="W12:W13"/>
    <mergeCell ref="Y12:Y13"/>
    <mergeCell ref="AX12:AX13"/>
    <mergeCell ref="AW5:AW7"/>
    <mergeCell ref="AW8:AW9"/>
    <mergeCell ref="Z12:Z13"/>
    <mergeCell ref="AA12:AA13"/>
    <mergeCell ref="X12:X13"/>
    <mergeCell ref="T25:T27"/>
    <mergeCell ref="M23:M24"/>
    <mergeCell ref="N23:N24"/>
    <mergeCell ref="O23:O24"/>
    <mergeCell ref="P23:P24"/>
    <mergeCell ref="Q23:Q24"/>
    <mergeCell ref="R23:R24"/>
    <mergeCell ref="Z28:Z29"/>
    <mergeCell ref="AA28:AA29"/>
    <mergeCell ref="W25:W27"/>
    <mergeCell ref="X25:X27"/>
    <mergeCell ref="X28:X29"/>
    <mergeCell ref="W28:W29"/>
    <mergeCell ref="Y28:Y29"/>
    <mergeCell ref="U28:U29"/>
    <mergeCell ref="V28:V29"/>
    <mergeCell ref="U25:U27"/>
    <mergeCell ref="V25:V27"/>
    <mergeCell ref="M25:M27"/>
    <mergeCell ref="P25:P27"/>
    <mergeCell ref="Q25:Q27"/>
    <mergeCell ref="R25:R27"/>
    <mergeCell ref="AB28:AB29"/>
    <mergeCell ref="AB23:AB24"/>
    <mergeCell ref="AW23:AW24"/>
    <mergeCell ref="Y18:Y22"/>
    <mergeCell ref="Z18:Z22"/>
    <mergeCell ref="AA18:AA22"/>
    <mergeCell ref="AB18:AB22"/>
    <mergeCell ref="AW18:AW22"/>
    <mergeCell ref="AW12:AW13"/>
    <mergeCell ref="Y23:Y24"/>
    <mergeCell ref="Z23:Z24"/>
    <mergeCell ref="AA23:AA24"/>
    <mergeCell ref="AU26:AU27"/>
    <mergeCell ref="AW28:AW29"/>
  </mergeCells>
  <conditionalFormatting sqref="V4:V30">
    <cfRule type="beginsWith" dxfId="762" priority="1" operator="beginsWith" text="Muy baja">
      <formula>LEFT(V4,LEN("Muy baja"))="Muy baja"</formula>
    </cfRule>
    <cfRule type="containsText" dxfId="761" priority="2" operator="containsText" text="Muy alta">
      <formula>NOT(ISERROR(SEARCH("Muy alta",V4)))</formula>
    </cfRule>
    <cfRule type="containsText" dxfId="760" priority="17" operator="containsText" text="Alta">
      <formula>NOT(ISERROR(SEARCH("Alta",V4)))</formula>
    </cfRule>
    <cfRule type="containsText" dxfId="759" priority="18" operator="containsText" text="Media">
      <formula>NOT(ISERROR(SEARCH("Media",V4)))</formula>
    </cfRule>
    <cfRule type="containsText" dxfId="758" priority="19" operator="containsText" text="Baja">
      <formula>NOT(ISERROR(SEARCH("Baja",V4)))</formula>
    </cfRule>
  </conditionalFormatting>
  <conditionalFormatting sqref="X4:X30">
    <cfRule type="containsText" dxfId="757" priority="11" operator="containsText" text="Catastrófico">
      <formula>NOT(ISERROR(SEARCH("Catastrófico",X4)))</formula>
    </cfRule>
    <cfRule type="containsText" dxfId="756" priority="12" operator="containsText" text="Mayor">
      <formula>NOT(ISERROR(SEARCH("Mayor",X4)))</formula>
    </cfRule>
    <cfRule type="containsText" dxfId="755" priority="13" operator="containsText" text="Moderado">
      <formula>NOT(ISERROR(SEARCH("Moderado",X4)))</formula>
    </cfRule>
    <cfRule type="containsText" dxfId="754" priority="14" operator="containsText" text="Menor">
      <formula>NOT(ISERROR(SEARCH("Menor",X4)))</formula>
    </cfRule>
    <cfRule type="containsText" dxfId="753" priority="15" operator="containsText" text="Leve">
      <formula>NOT(ISERROR(SEARCH("Leve",X4)))</formula>
    </cfRule>
  </conditionalFormatting>
  <conditionalFormatting sqref="Z4:Z5 Z8 Z10:Z12 Z14:Z15 Z18 Z23 Z25 Z28 Z30">
    <cfRule type="containsText" dxfId="752" priority="126" operator="containsText" text="Alto">
      <formula>NOT(ISERROR(SEARCH("Alto",Z4)))</formula>
    </cfRule>
    <cfRule type="containsText" dxfId="751" priority="127" operator="containsText" text="Moderado">
      <formula>NOT(ISERROR(SEARCH("Moderado",Z4)))</formula>
    </cfRule>
    <cfRule type="containsText" dxfId="750" priority="128" operator="containsText" text="Extremo">
      <formula>NOT(ISERROR(SEARCH("Extremo",Z4)))</formula>
    </cfRule>
    <cfRule type="containsText" dxfId="749" priority="129" operator="containsText" text="Bajo">
      <formula>NOT(ISERROR(SEARCH("Bajo",Z4)))</formula>
    </cfRule>
  </conditionalFormatting>
  <conditionalFormatting sqref="AC8:AC9">
    <cfRule type="containsText" dxfId="748" priority="266" operator="containsText" text="BAJA">
      <formula>NOT(ISERROR(SEARCH("BAJA",AC8)))</formula>
    </cfRule>
    <cfRule type="containsText" dxfId="747" priority="267" operator="containsText" text="MEDIA">
      <formula>NOT(ISERROR(SEARCH("MEDIA",AC8)))</formula>
    </cfRule>
    <cfRule type="containsText" dxfId="746" priority="268" operator="containsText" text="ALTA">
      <formula>NOT(ISERROR(SEARCH("ALTA",AC8)))</formula>
    </cfRule>
  </conditionalFormatting>
  <conditionalFormatting sqref="AC18:AC25">
    <cfRule type="containsText" dxfId="745" priority="161" operator="containsText" text="BAJA">
      <formula>NOT(ISERROR(SEARCH("BAJA",AC18)))</formula>
    </cfRule>
    <cfRule type="containsText" dxfId="744" priority="162" operator="containsText" text="MEDIA">
      <formula>NOT(ISERROR(SEARCH("MEDIA",AC18)))</formula>
    </cfRule>
    <cfRule type="containsText" dxfId="743" priority="163" operator="containsText" text="ALTA">
      <formula>NOT(ISERROR(SEARCH("ALTA",AC18)))</formula>
    </cfRule>
  </conditionalFormatting>
  <conditionalFormatting sqref="AC28">
    <cfRule type="containsText" dxfId="742" priority="146" operator="containsText" text="BAJA">
      <formula>NOT(ISERROR(SEARCH("BAJA",AC28)))</formula>
    </cfRule>
    <cfRule type="containsText" dxfId="741" priority="147" operator="containsText" text="MEDIA">
      <formula>NOT(ISERROR(SEARCH("MEDIA",AC28)))</formula>
    </cfRule>
    <cfRule type="containsText" dxfId="740" priority="148" operator="containsText" text="ALTA">
      <formula>NOT(ISERROR(SEARCH("ALTA",AC28)))</formula>
    </cfRule>
  </conditionalFormatting>
  <conditionalFormatting sqref="AC10:AD14">
    <cfRule type="containsText" dxfId="739" priority="67" operator="containsText" text="BAJA">
      <formula>NOT(ISERROR(SEARCH("BAJA",AC10)))</formula>
    </cfRule>
    <cfRule type="containsText" dxfId="738" priority="68" operator="containsText" text="MEDIA">
      <formula>NOT(ISERROR(SEARCH("MEDIA",AC10)))</formula>
    </cfRule>
    <cfRule type="containsText" dxfId="737" priority="69" operator="containsText" text="ALTA">
      <formula>NOT(ISERROR(SEARCH("ALTA",AC10)))</formula>
    </cfRule>
  </conditionalFormatting>
  <conditionalFormatting sqref="AC30:AD30">
    <cfRule type="containsText" dxfId="736" priority="38" operator="containsText" text="BAJA">
      <formula>NOT(ISERROR(SEARCH("BAJA",AC30)))</formula>
    </cfRule>
    <cfRule type="containsText" dxfId="735" priority="39" operator="containsText" text="MEDIA">
      <formula>NOT(ISERROR(SEARCH("MEDIA",AC30)))</formula>
    </cfRule>
    <cfRule type="containsText" dxfId="734" priority="40" operator="containsText" text="ALTA">
      <formula>NOT(ISERROR(SEARCH("ALTA",AC30)))</formula>
    </cfRule>
  </conditionalFormatting>
  <conditionalFormatting sqref="AD15">
    <cfRule type="containsText" dxfId="733" priority="225" operator="containsText" text="BAJA">
      <formula>NOT(ISERROR(SEARCH("BAJA",AD15)))</formula>
    </cfRule>
    <cfRule type="containsText" dxfId="732" priority="226" operator="containsText" text="MEDIA">
      <formula>NOT(ISERROR(SEARCH("MEDIA",AD15)))</formula>
    </cfRule>
    <cfRule type="containsText" dxfId="731" priority="227" operator="containsText" text="ALTA">
      <formula>NOT(ISERROR(SEARCH("ALTA",AD15)))</formula>
    </cfRule>
  </conditionalFormatting>
  <conditionalFormatting sqref="AD23:AD24">
    <cfRule type="containsText" dxfId="730" priority="165" operator="containsText" text="BAJA">
      <formula>NOT(ISERROR(SEARCH("BAJA",AD23)))</formula>
    </cfRule>
    <cfRule type="containsText" dxfId="729" priority="166" operator="containsText" text="MEDIA">
      <formula>NOT(ISERROR(SEARCH("MEDIA",AD23)))</formula>
    </cfRule>
    <cfRule type="containsText" dxfId="728" priority="167" operator="containsText" text="ALTA">
      <formula>NOT(ISERROR(SEARCH("ALTA",AD23)))</formula>
    </cfRule>
  </conditionalFormatting>
  <conditionalFormatting sqref="AJ17">
    <cfRule type="containsText" dxfId="727" priority="4" operator="containsText" text="BAJA">
      <formula>NOT(ISERROR(SEARCH("BAJA",AJ17)))</formula>
    </cfRule>
    <cfRule type="containsText" dxfId="726" priority="5" operator="containsText" text="MEDIA">
      <formula>NOT(ISERROR(SEARCH("MEDIA",AJ17)))</formula>
    </cfRule>
    <cfRule type="containsText" dxfId="725" priority="6" operator="containsText" text="ALTA">
      <formula>NOT(ISERROR(SEARCH("ALTA",AJ17)))</formula>
    </cfRule>
  </conditionalFormatting>
  <conditionalFormatting sqref="AJ7:AK9">
    <cfRule type="containsText" dxfId="724" priority="283" operator="containsText" text="BAJA">
      <formula>NOT(ISERROR(SEARCH("BAJA",AJ7)))</formula>
    </cfRule>
    <cfRule type="containsText" dxfId="723" priority="284" operator="containsText" text="MEDIA">
      <formula>NOT(ISERROR(SEARCH("MEDIA",AJ7)))</formula>
    </cfRule>
  </conditionalFormatting>
  <conditionalFormatting sqref="AJ18:AK22">
    <cfRule type="containsText" dxfId="722" priority="192" operator="containsText" text="BAJA">
      <formula>NOT(ISERROR(SEARCH("BAJA",AJ18)))</formula>
    </cfRule>
    <cfRule type="containsText" dxfId="721" priority="193" operator="containsText" text="MEDIA">
      <formula>NOT(ISERROR(SEARCH("MEDIA",AJ18)))</formula>
    </cfRule>
    <cfRule type="containsText" dxfId="720" priority="194" operator="containsText" text="ALTA">
      <formula>NOT(ISERROR(SEARCH("ALTA",AJ18)))</formula>
    </cfRule>
  </conditionalFormatting>
  <conditionalFormatting sqref="AJ25:AK27">
    <cfRule type="containsText" dxfId="719" priority="158" operator="containsText" text="BAJA">
      <formula>NOT(ISERROR(SEARCH("BAJA",AJ25)))</formula>
    </cfRule>
    <cfRule type="containsText" dxfId="718" priority="159" operator="containsText" text="MEDIA">
      <formula>NOT(ISERROR(SEARCH("MEDIA",AJ25)))</formula>
    </cfRule>
    <cfRule type="containsText" dxfId="717" priority="160" operator="containsText" text="ALTA">
      <formula>NOT(ISERROR(SEARCH("ALTA",AJ25)))</formula>
    </cfRule>
  </conditionalFormatting>
  <conditionalFormatting sqref="AJ10:AL11">
    <cfRule type="containsText" dxfId="716" priority="93" operator="containsText" text="BAJA">
      <formula>NOT(ISERROR(SEARCH("BAJA",AJ10)))</formula>
    </cfRule>
    <cfRule type="containsText" dxfId="715" priority="94" operator="containsText" text="MEDIA">
      <formula>NOT(ISERROR(SEARCH("MEDIA",AJ10)))</formula>
    </cfRule>
    <cfRule type="containsText" dxfId="714" priority="95" operator="containsText" text="ALTA">
      <formula>NOT(ISERROR(SEARCH("ALTA",AJ10)))</formula>
    </cfRule>
  </conditionalFormatting>
  <conditionalFormatting sqref="AJ13:AL14">
    <cfRule type="containsText" dxfId="713" priority="64" operator="containsText" text="BAJA">
      <formula>NOT(ISERROR(SEARCH("BAJA",AJ13)))</formula>
    </cfRule>
    <cfRule type="containsText" dxfId="712" priority="65" operator="containsText" text="MEDIA">
      <formula>NOT(ISERROR(SEARCH("MEDIA",AJ13)))</formula>
    </cfRule>
    <cfRule type="containsText" dxfId="711" priority="66" operator="containsText" text="ALTA">
      <formula>NOT(ISERROR(SEARCH("ALTA",AJ13)))</formula>
    </cfRule>
  </conditionalFormatting>
  <conditionalFormatting sqref="AJ30:AL30">
    <cfRule type="containsText" dxfId="710" priority="35" operator="containsText" text="BAJA">
      <formula>NOT(ISERROR(SEARCH("BAJA",AJ30)))</formula>
    </cfRule>
    <cfRule type="containsText" dxfId="709" priority="36" operator="containsText" text="MEDIA">
      <formula>NOT(ISERROR(SEARCH("MEDIA",AJ30)))</formula>
    </cfRule>
    <cfRule type="containsText" dxfId="708" priority="37" operator="containsText" text="ALTA">
      <formula>NOT(ISERROR(SEARCH("ALTA",AJ30)))</formula>
    </cfRule>
  </conditionalFormatting>
  <conditionalFormatting sqref="AJ12:AN12">
    <cfRule type="containsText" dxfId="707" priority="237" operator="containsText" text="BAJA">
      <formula>NOT(ISERROR(SEARCH("BAJA",AJ12)))</formula>
    </cfRule>
    <cfRule type="containsText" dxfId="706" priority="238" operator="containsText" text="MEDIA">
      <formula>NOT(ISERROR(SEARCH("MEDIA",AJ12)))</formula>
    </cfRule>
    <cfRule type="containsText" dxfId="705" priority="239" operator="containsText" text="ALTA">
      <formula>NOT(ISERROR(SEARCH("ALTA",AJ12)))</formula>
    </cfRule>
  </conditionalFormatting>
  <conditionalFormatting sqref="AJ15:AN16">
    <cfRule type="containsText" dxfId="704" priority="222" operator="containsText" text="BAJA">
      <formula>NOT(ISERROR(SEARCH("BAJA",AJ15)))</formula>
    </cfRule>
    <cfRule type="containsText" dxfId="703" priority="223" operator="containsText" text="MEDIA">
      <formula>NOT(ISERROR(SEARCH("MEDIA",AJ15)))</formula>
    </cfRule>
    <cfRule type="containsText" dxfId="702" priority="224" operator="containsText" text="ALTA">
      <formula>NOT(ISERROR(SEARCH("ALTA",AJ15)))</formula>
    </cfRule>
  </conditionalFormatting>
  <conditionalFormatting sqref="AJ23:AS24">
    <cfRule type="containsText" dxfId="701" priority="171" operator="containsText" text="BAJA">
      <formula>NOT(ISERROR(SEARCH("BAJA",AJ23)))</formula>
    </cfRule>
    <cfRule type="containsText" dxfId="700" priority="172" operator="containsText" text="MEDIA">
      <formula>NOT(ISERROR(SEARCH("MEDIA",AJ23)))</formula>
    </cfRule>
    <cfRule type="containsText" dxfId="699" priority="173" operator="containsText" text="ALTA">
      <formula>NOT(ISERROR(SEARCH("ALTA",AJ23)))</formula>
    </cfRule>
  </conditionalFormatting>
  <conditionalFormatting sqref="AK28:AK29">
    <cfRule type="containsText" dxfId="698" priority="152" operator="containsText" text="BAJA">
      <formula>NOT(ISERROR(SEARCH("BAJA",AK28)))</formula>
    </cfRule>
    <cfRule type="containsText" dxfId="697" priority="153" operator="containsText" text="MEDIA">
      <formula>NOT(ISERROR(SEARCH("MEDIA",AK28)))</formula>
    </cfRule>
    <cfRule type="containsText" dxfId="696" priority="154" operator="containsText" text="ALTA">
      <formula>NOT(ISERROR(SEARCH("ALTA",AK28)))</formula>
    </cfRule>
  </conditionalFormatting>
  <conditionalFormatting sqref="AL15:AL16">
    <cfRule type="containsText" dxfId="695" priority="204" operator="containsText" text="BAJA">
      <formula>NOT(ISERROR(SEARCH("BAJA",AL15)))</formula>
    </cfRule>
    <cfRule type="containsText" dxfId="694" priority="205" operator="containsText" text="MEDIA">
      <formula>NOT(ISERROR(SEARCH("MEDIA",AL15)))</formula>
    </cfRule>
    <cfRule type="containsText" dxfId="693" priority="206" operator="containsText" text="ALTA">
      <formula>NOT(ISERROR(SEARCH("ALTA",AL15)))</formula>
    </cfRule>
  </conditionalFormatting>
  <conditionalFormatting sqref="AL23">
    <cfRule type="containsText" dxfId="692" priority="180" operator="containsText" text="BAJA">
      <formula>NOT(ISERROR(SEARCH("BAJA",AL23)))</formula>
    </cfRule>
    <cfRule type="containsText" dxfId="691" priority="181" operator="containsText" text="MEDIA">
      <formula>NOT(ISERROR(SEARCH("MEDIA",AL23)))</formula>
    </cfRule>
    <cfRule type="containsText" dxfId="690" priority="182" operator="containsText" text="ALTA">
      <formula>NOT(ISERROR(SEARCH("ALTA",AL23)))</formula>
    </cfRule>
  </conditionalFormatting>
  <conditionalFormatting sqref="AN8:AN11">
    <cfRule type="containsText" dxfId="689" priority="107" operator="containsText" text="BAJA">
      <formula>NOT(ISERROR(SEARCH("BAJA",AN8)))</formula>
    </cfRule>
    <cfRule type="containsText" dxfId="688" priority="108" operator="containsText" text="MEDIA">
      <formula>NOT(ISERROR(SEARCH("MEDIA",AN8)))</formula>
    </cfRule>
    <cfRule type="containsText" dxfId="687" priority="109" operator="containsText" text="ALTA">
      <formula>NOT(ISERROR(SEARCH("ALTA",AN8)))</formula>
    </cfRule>
  </conditionalFormatting>
  <conditionalFormatting sqref="AN13:AN14">
    <cfRule type="containsText" dxfId="686" priority="74" operator="containsText" text="BAJA">
      <formula>NOT(ISERROR(SEARCH("BAJA",AN13)))</formula>
    </cfRule>
    <cfRule type="containsText" dxfId="685" priority="75" operator="containsText" text="MEDIA">
      <formula>NOT(ISERROR(SEARCH("MEDIA",AN13)))</formula>
    </cfRule>
    <cfRule type="containsText" dxfId="684" priority="76" operator="containsText" text="ALTA">
      <formula>NOT(ISERROR(SEARCH("ALTA",AN13)))</formula>
    </cfRule>
  </conditionalFormatting>
  <conditionalFormatting sqref="AN17">
    <cfRule type="containsText" dxfId="683" priority="207" operator="containsText" text="BAJA">
      <formula>NOT(ISERROR(SEARCH("BAJA",AN17)))</formula>
    </cfRule>
    <cfRule type="containsText" dxfId="682" priority="208" operator="containsText" text="MEDIA">
      <formula>NOT(ISERROR(SEARCH("MEDIA",AN17)))</formula>
    </cfRule>
    <cfRule type="containsText" dxfId="681" priority="209" operator="containsText" text="ALTA">
      <formula>NOT(ISERROR(SEARCH("ALTA",AN17)))</formula>
    </cfRule>
  </conditionalFormatting>
  <conditionalFormatting sqref="AN30">
    <cfRule type="containsText" dxfId="680" priority="45" operator="containsText" text="BAJA">
      <formula>NOT(ISERROR(SEARCH("BAJA",AN30)))</formula>
    </cfRule>
    <cfRule type="containsText" dxfId="679" priority="46" operator="containsText" text="MEDIA">
      <formula>NOT(ISERROR(SEARCH("MEDIA",AN30)))</formula>
    </cfRule>
    <cfRule type="containsText" dxfId="678" priority="47" operator="containsText" text="ALTA">
      <formula>NOT(ISERROR(SEARCH("ALTA",AN30)))</formula>
    </cfRule>
  </conditionalFormatting>
  <conditionalFormatting sqref="AP10:AP11">
    <cfRule type="containsText" dxfId="677" priority="113" operator="containsText" text="BAJA">
      <formula>NOT(ISERROR(SEARCH("BAJA",AP10)))</formula>
    </cfRule>
    <cfRule type="containsText" dxfId="676" priority="114" operator="containsText" text="MEDIA">
      <formula>NOT(ISERROR(SEARCH("MEDIA",AP10)))</formula>
    </cfRule>
    <cfRule type="containsText" dxfId="675" priority="115" operator="containsText" text="ALTA">
      <formula>NOT(ISERROR(SEARCH("ALTA",AP10)))</formula>
    </cfRule>
  </conditionalFormatting>
  <conditionalFormatting sqref="AP14:AP16">
    <cfRule type="containsText" dxfId="674" priority="77" operator="containsText" text="BAJA">
      <formula>NOT(ISERROR(SEARCH("BAJA",AP14)))</formula>
    </cfRule>
    <cfRule type="containsText" dxfId="673" priority="78" operator="containsText" text="MEDIA">
      <formula>NOT(ISERROR(SEARCH("MEDIA",AP14)))</formula>
    </cfRule>
    <cfRule type="containsText" dxfId="672" priority="79" operator="containsText" text="ALTA">
      <formula>NOT(ISERROR(SEARCH("ALTA",AP14)))</formula>
    </cfRule>
  </conditionalFormatting>
  <conditionalFormatting sqref="AP30">
    <cfRule type="containsText" dxfId="671" priority="48" operator="containsText" text="BAJA">
      <formula>NOT(ISERROR(SEARCH("BAJA",AP30)))</formula>
    </cfRule>
    <cfRule type="containsText" dxfId="670" priority="49" operator="containsText" text="MEDIA">
      <formula>NOT(ISERROR(SEARCH("MEDIA",AP30)))</formula>
    </cfRule>
    <cfRule type="containsText" dxfId="669" priority="50" operator="containsText" text="ALTA">
      <formula>NOT(ISERROR(SEARCH("ALTA",AP30)))</formula>
    </cfRule>
  </conditionalFormatting>
  <conditionalFormatting sqref="AP23:AQ24">
    <cfRule type="containsText" dxfId="668" priority="168" operator="containsText" text="BAJA">
      <formula>NOT(ISERROR(SEARCH("BAJA",AP23)))</formula>
    </cfRule>
    <cfRule type="containsText" dxfId="667" priority="169" operator="containsText" text="MEDIA">
      <formula>NOT(ISERROR(SEARCH("MEDIA",AP23)))</formula>
    </cfRule>
    <cfRule type="containsText" dxfId="666" priority="170" operator="containsText" text="ALTA">
      <formula>NOT(ISERROR(SEARCH("ALTA",AP23)))</formula>
    </cfRule>
  </conditionalFormatting>
  <conditionalFormatting sqref="AQ15:AR15">
    <cfRule type="containsText" dxfId="665" priority="210" operator="containsText" text="BAJA">
      <formula>NOT(ISERROR(SEARCH("BAJA",AQ15)))</formula>
    </cfRule>
    <cfRule type="containsText" dxfId="664" priority="211" operator="containsText" text="MEDIA">
      <formula>NOT(ISERROR(SEARCH("MEDIA",AQ15)))</formula>
    </cfRule>
    <cfRule type="containsText" dxfId="663" priority="212" operator="containsText" text="ALTA">
      <formula>NOT(ISERROR(SEARCH("ALTA",AQ15)))</formula>
    </cfRule>
  </conditionalFormatting>
  <conditionalFormatting sqref="AR18">
    <cfRule type="containsText" dxfId="662" priority="195" operator="containsText" text="BAJA">
      <formula>NOT(ISERROR(SEARCH("BAJA",AR18)))</formula>
    </cfRule>
    <cfRule type="containsText" dxfId="661" priority="196" operator="containsText" text="MEDIA">
      <formula>NOT(ISERROR(SEARCH("MEDIA",AR18)))</formula>
    </cfRule>
    <cfRule type="containsText" dxfId="660" priority="197" operator="containsText" text="ALTA">
      <formula>NOT(ISERROR(SEARCH("ALTA",AR18)))</formula>
    </cfRule>
  </conditionalFormatting>
  <conditionalFormatting sqref="AR23:AS23">
    <cfRule type="containsText" dxfId="659" priority="177" operator="containsText" text="BAJA">
      <formula>NOT(ISERROR(SEARCH("BAJA",AR23)))</formula>
    </cfRule>
    <cfRule type="containsText" dxfId="658" priority="178" operator="containsText" text="MEDIA">
      <formula>NOT(ISERROR(SEARCH("MEDIA",AR23)))</formula>
    </cfRule>
    <cfRule type="containsText" dxfId="657" priority="179" operator="containsText" text="ALTA">
      <formula>NOT(ISERROR(SEARCH("ALTA",AR23)))</formula>
    </cfRule>
  </conditionalFormatting>
  <conditionalFormatting sqref="AS4:AS11">
    <cfRule type="containsText" dxfId="656" priority="269" operator="containsText" text="BAJA">
      <formula>NOT(ISERROR(SEARCH("BAJA",AS4)))</formula>
    </cfRule>
    <cfRule type="containsText" dxfId="655" priority="270" operator="containsText" text="MEDIA">
      <formula>NOT(ISERROR(SEARCH("MEDIA",AS4)))</formula>
    </cfRule>
  </conditionalFormatting>
  <conditionalFormatting sqref="AS8:AS9">
    <cfRule type="containsText" dxfId="654" priority="271" operator="containsText" text="ALTA">
      <formula>NOT(ISERROR(SEARCH("ALTA",AS8)))</formula>
    </cfRule>
  </conditionalFormatting>
  <conditionalFormatting sqref="AS10:AS11">
    <cfRule type="containsText" dxfId="653" priority="116" operator="containsText" text="ALTA">
      <formula>NOT(ISERROR(SEARCH("ALTA",AS10)))</formula>
    </cfRule>
    <cfRule type="containsText" dxfId="652" priority="117" operator="containsText" text="BAJA">
      <formula>NOT(ISERROR(SEARCH("BAJA",AS10)))</formula>
    </cfRule>
    <cfRule type="containsText" dxfId="651" priority="118" operator="containsText" text="MEDIA">
      <formula>NOT(ISERROR(SEARCH("MEDIA",AS10)))</formula>
    </cfRule>
    <cfRule type="containsText" dxfId="650" priority="119" operator="containsText" text="ALTA">
      <formula>NOT(ISERROR(SEARCH("ALTA",AS10)))</formula>
    </cfRule>
  </conditionalFormatting>
  <conditionalFormatting sqref="AS14">
    <cfRule type="containsText" dxfId="649" priority="80" operator="containsText" text="ALTA">
      <formula>NOT(ISERROR(SEARCH("ALTA",AS14)))</formula>
    </cfRule>
    <cfRule type="containsText" dxfId="648" priority="81" operator="containsText" text="BAJA">
      <formula>NOT(ISERROR(SEARCH("BAJA",AS14)))</formula>
    </cfRule>
    <cfRule type="containsText" dxfId="647" priority="82" operator="containsText" text="MEDIA">
      <formula>NOT(ISERROR(SEARCH("MEDIA",AS14)))</formula>
    </cfRule>
    <cfRule type="containsText" dxfId="646" priority="83" operator="containsText" text="ALTA">
      <formula>NOT(ISERROR(SEARCH("ALTA",AS14)))</formula>
    </cfRule>
    <cfRule type="containsText" dxfId="645" priority="84" operator="containsText" text="BAJA">
      <formula>NOT(ISERROR(SEARCH("BAJA",AS14)))</formula>
    </cfRule>
    <cfRule type="containsText" dxfId="644" priority="85" operator="containsText" text="MEDIA">
      <formula>NOT(ISERROR(SEARCH("MEDIA",AS14)))</formula>
    </cfRule>
  </conditionalFormatting>
  <conditionalFormatting sqref="AS15:AS16">
    <cfRule type="containsText" dxfId="643" priority="216" operator="containsText" text="BAJA">
      <formula>NOT(ISERROR(SEARCH("BAJA",AS15)))</formula>
    </cfRule>
    <cfRule type="containsText" dxfId="642" priority="217" operator="containsText" text="MEDIA">
      <formula>NOT(ISERROR(SEARCH("MEDIA",AS15)))</formula>
    </cfRule>
    <cfRule type="containsText" dxfId="641" priority="218" operator="containsText" text="ALTA">
      <formula>NOT(ISERROR(SEARCH("ALTA",AS15)))</formula>
    </cfRule>
    <cfRule type="containsText" dxfId="640" priority="219" operator="containsText" text="BAJA">
      <formula>NOT(ISERROR(SEARCH("BAJA",AS15)))</formula>
    </cfRule>
    <cfRule type="containsText" dxfId="639" priority="220" operator="containsText" text="MEDIA">
      <formula>NOT(ISERROR(SEARCH("MEDIA",AS15)))</formula>
    </cfRule>
    <cfRule type="containsText" dxfId="638" priority="221" operator="containsText" text="ALTA">
      <formula>NOT(ISERROR(SEARCH("ALTA",AS15)))</formula>
    </cfRule>
  </conditionalFormatting>
  <conditionalFormatting sqref="AS16:AS17">
    <cfRule type="containsText" dxfId="637" priority="201" operator="containsText" text="BAJA">
      <formula>NOT(ISERROR(SEARCH("BAJA",AS16)))</formula>
    </cfRule>
    <cfRule type="containsText" dxfId="636" priority="202" operator="containsText" text="MEDIA">
      <formula>NOT(ISERROR(SEARCH("MEDIA",AS16)))</formula>
    </cfRule>
    <cfRule type="containsText" dxfId="635" priority="203" operator="containsText" text="ALTA">
      <formula>NOT(ISERROR(SEARCH("ALTA",AS16)))</formula>
    </cfRule>
  </conditionalFormatting>
  <conditionalFormatting sqref="AS17">
    <cfRule type="containsText" dxfId="634" priority="198" operator="containsText" text="BAJA">
      <formula>NOT(ISERROR(SEARCH("BAJA",AS17)))</formula>
    </cfRule>
    <cfRule type="containsText" dxfId="633" priority="199" operator="containsText" text="MEDIA">
      <formula>NOT(ISERROR(SEARCH("MEDIA",AS17)))</formula>
    </cfRule>
    <cfRule type="containsText" dxfId="632" priority="200" operator="containsText" text="ALTA">
      <formula>NOT(ISERROR(SEARCH("ALTA",AS17)))</formula>
    </cfRule>
  </conditionalFormatting>
  <conditionalFormatting sqref="AS17:AS20">
    <cfRule type="containsText" dxfId="631" priority="189" operator="containsText" text="BAJA">
      <formula>NOT(ISERROR(SEARCH("BAJA",AS17)))</formula>
    </cfRule>
    <cfRule type="containsText" dxfId="630" priority="190" operator="containsText" text="MEDIA">
      <formula>NOT(ISERROR(SEARCH("MEDIA",AS17)))</formula>
    </cfRule>
    <cfRule type="containsText" dxfId="629" priority="191" operator="containsText" text="ALTA">
      <formula>NOT(ISERROR(SEARCH("ALTA",AS17)))</formula>
    </cfRule>
  </conditionalFormatting>
  <conditionalFormatting sqref="AS24">
    <cfRule type="containsText" dxfId="628" priority="174" operator="containsText" text="BAJA">
      <formula>NOT(ISERROR(SEARCH("BAJA",AS24)))</formula>
    </cfRule>
    <cfRule type="containsText" dxfId="627" priority="175" operator="containsText" text="MEDIA">
      <formula>NOT(ISERROR(SEARCH("MEDIA",AS24)))</formula>
    </cfRule>
    <cfRule type="containsText" dxfId="626" priority="176" operator="containsText" text="ALTA">
      <formula>NOT(ISERROR(SEARCH("ALTA",AS24)))</formula>
    </cfRule>
  </conditionalFormatting>
  <conditionalFormatting sqref="AS25:AS27">
    <cfRule type="containsText" dxfId="625" priority="157" operator="containsText" text="ALTA">
      <formula>NOT(ISERROR(SEARCH("ALTA",AS25)))</formula>
    </cfRule>
  </conditionalFormatting>
  <conditionalFormatting sqref="AS30">
    <cfRule type="containsText" dxfId="624" priority="51" operator="containsText" text="ALTA">
      <formula>NOT(ISERROR(SEARCH("ALTA",AS30)))</formula>
    </cfRule>
    <cfRule type="containsText" dxfId="623" priority="52" operator="containsText" text="BAJA">
      <formula>NOT(ISERROR(SEARCH("BAJA",AS30)))</formula>
    </cfRule>
    <cfRule type="containsText" dxfId="622" priority="53" operator="containsText" text="MEDIA">
      <formula>NOT(ISERROR(SEARCH("MEDIA",AS30)))</formula>
    </cfRule>
    <cfRule type="containsText" dxfId="621" priority="54" operator="containsText" text="ALTA">
      <formula>NOT(ISERROR(SEARCH("ALTA",AS30)))</formula>
    </cfRule>
    <cfRule type="containsText" dxfId="620" priority="55" operator="containsText" text="BAJA">
      <formula>NOT(ISERROR(SEARCH("BAJA",AS30)))</formula>
    </cfRule>
    <cfRule type="containsText" dxfId="619" priority="56" operator="containsText" text="MEDIA">
      <formula>NOT(ISERROR(SEARCH("MEDIA",AS30)))</formula>
    </cfRule>
  </conditionalFormatting>
  <conditionalFormatting sqref="AS25:AT27">
    <cfRule type="containsText" dxfId="618" priority="155" operator="containsText" text="BAJA">
      <formula>NOT(ISERROR(SEARCH("BAJA",AS25)))</formula>
    </cfRule>
    <cfRule type="containsText" dxfId="617" priority="156" operator="containsText" text="MEDIA">
      <formula>NOT(ISERROR(SEARCH("MEDIA",AS25)))</formula>
    </cfRule>
  </conditionalFormatting>
  <conditionalFormatting sqref="AU9">
    <cfRule type="containsText" dxfId="616" priority="276" operator="containsText" text="BAJA">
      <formula>NOT(ISERROR(SEARCH("BAJA",AU9)))</formula>
    </cfRule>
    <cfRule type="containsText" dxfId="615" priority="277" operator="containsText" text="MEDIA">
      <formula>NOT(ISERROR(SEARCH("MEDIA",AU9)))</formula>
    </cfRule>
    <cfRule type="containsText" dxfId="614" priority="278" operator="containsText" text="ALTA">
      <formula>NOT(ISERROR(SEARCH("ALTA",AU9)))</formula>
    </cfRule>
  </conditionalFormatting>
  <conditionalFormatting sqref="AW4:AW5 AW8 AW10:AW12 AW14:AW30">
    <cfRule type="containsText" dxfId="613" priority="7" operator="containsText" text="Extremo">
      <formula>NOT(ISERROR(SEARCH("Extremo",AW4)))</formula>
    </cfRule>
    <cfRule type="containsText" dxfId="612" priority="8" operator="containsText" text="Alto">
      <formula>NOT(ISERROR(SEARCH("Alto",AW4)))</formula>
    </cfRule>
    <cfRule type="containsText" dxfId="611" priority="9" operator="containsText" text="Moderado">
      <formula>NOT(ISERROR(SEARCH("Moderado",AW4)))</formula>
    </cfRule>
    <cfRule type="containsText" dxfId="610" priority="10" operator="containsText" text="Bajo">
      <formula>NOT(ISERROR(SEARCH("Bajo",AW4)))</formula>
    </cfRule>
  </conditionalFormatting>
  <conditionalFormatting sqref="BA20">
    <cfRule type="containsText" dxfId="609" priority="186" operator="containsText" text="BAJA">
      <formula>NOT(ISERROR(SEARCH("BAJA",BA20)))</formula>
    </cfRule>
    <cfRule type="containsText" dxfId="608" priority="187" operator="containsText" text="MEDIA">
      <formula>NOT(ISERROR(SEARCH("MEDIA",BA20)))</formula>
    </cfRule>
    <cfRule type="containsText" dxfId="607" priority="188" operator="containsText" text="ALTA">
      <formula>NOT(ISERROR(SEARCH("ALTA",BA20)))</formula>
    </cfRule>
  </conditionalFormatting>
  <dataValidations count="5">
    <dataValidation type="list" allowBlank="1" showInputMessage="1" showErrorMessage="1" sqref="AG4:AG27 AG30">
      <formula1>"Manual,Automático"</formula1>
    </dataValidation>
    <dataValidation type="list" allowBlank="1" showInputMessage="1" showErrorMessage="1" sqref="AJ4:AJ27 AJ30">
      <formula1>"Confiable,No confiable"</formula1>
    </dataValidation>
    <dataValidation type="list" allowBlank="1" showInputMessage="1" showErrorMessage="1" sqref="AT4:AT10 AT15:AT16 AT18:AT27 AT30">
      <formula1>"Adecuado,Inadecuado"</formula1>
    </dataValidation>
    <dataValidation type="list" allowBlank="1" showInputMessage="1" showErrorMessage="1" sqref="AR4:AR10 AR15:AR16 AR18:AR30">
      <formula1>"Asignado,No Asignado"</formula1>
    </dataValidation>
    <dataValidation type="list" allowBlank="1" showInputMessage="1" showErrorMessage="1" sqref="A4:A5 A8:A12 A14:A18 AK4:AK16 AK18:AK30 A23 A25 A30">
      <formula1>"SI,NO"</formula1>
    </dataValidation>
  </dataValidations>
  <pageMargins left="0.7" right="0.7" top="0.75" bottom="0.75" header="0.3" footer="0.3"/>
  <legacyDrawing r:id="rId1"/>
  <extLst>
    <ext xmlns:x14="http://schemas.microsoft.com/office/spreadsheetml/2009/9/main" uri="{CCE6A557-97BC-4b89-ADB6-D9C93CAAB3DF}">
      <x14:dataValidations xmlns:xm="http://schemas.microsoft.com/office/excel/2006/main" count="14">
        <x14:dataValidation type="list" allowBlank="1" showInputMessage="1" showErrorMessage="1">
          <x14:formula1>
            <xm:f>Listas!$M$2:$M$15</xm:f>
          </x14:formula1>
          <xm:sqref>B4:B30</xm:sqref>
        </x14:dataValidation>
        <x14:dataValidation type="list" allowBlank="1" showInputMessage="1" showErrorMessage="1">
          <x14:formula1>
            <xm:f>Listas!$G$2:$G$13</xm:f>
          </x14:formula1>
          <xm:sqref>C4:C30</xm:sqref>
        </x14:dataValidation>
        <x14:dataValidation type="list" allowBlank="1" showInputMessage="1" showErrorMessage="1">
          <x14:formula1>
            <xm:f>Listas!$B$2:$B$7</xm:f>
          </x14:formula1>
          <xm:sqref>D4:D30</xm:sqref>
        </x14:dataValidation>
        <x14:dataValidation type="list" allowBlank="1" showInputMessage="1" showErrorMessage="1">
          <x14:formula1>
            <xm:f>Listas!$C$2:$C$9</xm:f>
          </x14:formula1>
          <xm:sqref>E4:E30</xm:sqref>
        </x14:dataValidation>
        <x14:dataValidation type="list" allowBlank="1" showInputMessage="1" showErrorMessage="1">
          <x14:formula1>
            <xm:f>Listas!$Q$2:$Q$8</xm:f>
          </x14:formula1>
          <xm:sqref>J4:J30</xm:sqref>
        </x14:dataValidation>
        <x14:dataValidation type="list" allowBlank="1" showInputMessage="1" showErrorMessage="1">
          <x14:formula1>
            <xm:f>Listas!$N$2:$N$7</xm:f>
          </x14:formula1>
          <xm:sqref>M4:M30</xm:sqref>
        </x14:dataValidation>
        <x14:dataValidation type="list" allowBlank="1" showInputMessage="1" showErrorMessage="1">
          <x14:formula1>
            <xm:f>Listas!$O$2:$O$7</xm:f>
          </x14:formula1>
          <xm:sqref>O4:O30</xm:sqref>
        </x14:dataValidation>
        <x14:dataValidation type="list" allowBlank="1" showInputMessage="1" showErrorMessage="1">
          <x14:formula1>
            <xm:f>Listas!$P$2:$P$7</xm:f>
          </x14:formula1>
          <xm:sqref>Q4:Q30</xm:sqref>
        </x14:dataValidation>
        <x14:dataValidation type="list" allowBlank="1" showInputMessage="1" showErrorMessage="1">
          <x14:formula1>
            <xm:f>Listas!$K$2:$K$8</xm:f>
          </x14:formula1>
          <xm:sqref>S4:S30</xm:sqref>
        </x14:dataValidation>
        <x14:dataValidation type="list" allowBlank="1" showInputMessage="1" showErrorMessage="1">
          <x14:formula1>
            <xm:f>Listas!$L$2:$L$6</xm:f>
          </x14:formula1>
          <xm:sqref>T4:T30</xm:sqref>
        </x14:dataValidation>
        <x14:dataValidation type="list" allowBlank="1" showInputMessage="1" showErrorMessage="1">
          <x14:formula1>
            <xm:f>Listas!$F$2:$F$4</xm:f>
          </x14:formula1>
          <xm:sqref>AE4:AE10 AE15:AE30 AM11:AM14</xm:sqref>
        </x14:dataValidation>
        <x14:dataValidation type="list" allowBlank="1" showInputMessage="1" showErrorMessage="1">
          <x14:formula1>
            <xm:f>Listas!$H$2:$H$3</xm:f>
          </x14:formula1>
          <xm:sqref>AU14 AM15:AM30 AU11:AU12 AM5:AM10 AM4</xm:sqref>
        </x14:dataValidation>
        <x14:dataValidation type="list" allowBlank="1" showInputMessage="1" showErrorMessage="1">
          <x14:formula1>
            <xm:f>Listas!$I$2:$I$3</xm:f>
          </x14:formula1>
          <xm:sqref>AO4:AO10 AO15:AO30 AW11:AW12 AW14</xm:sqref>
        </x14:dataValidation>
        <x14:dataValidation type="list" allowBlank="1" showInputMessage="1" showErrorMessage="1">
          <x14:formula1>
            <xm:f>Listas!$J$2:$J$6</xm:f>
          </x14:formula1>
          <xm:sqref>AX4:AX11 AX15:AX30 BF11:BF14</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G18"/>
  <sheetViews>
    <sheetView tabSelected="1" topLeftCell="V7" zoomScale="33" zoomScaleNormal="33" workbookViewId="0">
      <selection activeCell="AL17" sqref="AL17"/>
    </sheetView>
  </sheetViews>
  <sheetFormatPr baseColWidth="10" defaultColWidth="11.42578125" defaultRowHeight="15" x14ac:dyDescent="0.25"/>
  <cols>
    <col min="1" max="1" width="14.140625" style="83" customWidth="1"/>
    <col min="2" max="2" width="14" style="83" customWidth="1"/>
    <col min="3" max="3" width="17.28515625" style="83" customWidth="1"/>
    <col min="4" max="4" width="19.42578125" style="83" customWidth="1"/>
    <col min="5" max="5" width="19.5703125" style="83" customWidth="1"/>
    <col min="6" max="6" width="59.7109375" style="83" customWidth="1"/>
    <col min="7" max="7" width="9.7109375" style="83" customWidth="1"/>
    <col min="8" max="8" width="20" style="83" customWidth="1"/>
    <col min="9" max="9" width="44.28515625" style="83" customWidth="1"/>
    <col min="10" max="10" width="14.7109375" style="83" bestFit="1" customWidth="1"/>
    <col min="11" max="11" width="16.7109375" style="83" customWidth="1"/>
    <col min="12" max="12" width="19.28515625" style="83" customWidth="1"/>
    <col min="13" max="13" width="46.140625" style="83" customWidth="1"/>
    <col min="14" max="14" width="19.28515625" style="83" customWidth="1"/>
    <col min="15" max="15" width="45.28515625" style="83" customWidth="1"/>
    <col min="16" max="16" width="17.7109375" style="83" customWidth="1"/>
    <col min="17" max="17" width="32.42578125" style="83" customWidth="1"/>
    <col min="18" max="18" width="17.140625" style="83" customWidth="1"/>
    <col min="19" max="21" width="21.85546875" style="83" customWidth="1"/>
    <col min="22" max="22" width="15" style="83" customWidth="1"/>
    <col min="23" max="23" width="12.28515625" style="322" customWidth="1"/>
    <col min="24" max="24" width="13.7109375" style="83" customWidth="1"/>
    <col min="25" max="25" width="14.7109375" style="322" customWidth="1"/>
    <col min="26" max="26" width="16.85546875" style="83" bestFit="1" customWidth="1"/>
    <col min="27" max="27" width="7.85546875" style="83" customWidth="1"/>
    <col min="28" max="28" width="28.140625" style="83" customWidth="1"/>
    <col min="29" max="29" width="28" style="83" customWidth="1"/>
    <col min="30" max="30" width="10" style="83" bestFit="1" customWidth="1"/>
    <col min="31" max="31" width="8.42578125" style="322" customWidth="1"/>
    <col min="32" max="32" width="20.28515625" style="322" customWidth="1"/>
    <col min="33" max="33" width="9" style="322" customWidth="1"/>
    <col min="34" max="34" width="14.140625" style="322" customWidth="1"/>
    <col min="35" max="35" width="16.42578125" style="83" customWidth="1"/>
    <col min="36" max="36" width="14.7109375" style="83" customWidth="1"/>
    <col min="37" max="37" width="36.5703125" style="83" customWidth="1"/>
    <col min="38" max="38" width="13.7109375" style="83" customWidth="1"/>
    <col min="39" max="39" width="13.7109375" style="322" customWidth="1"/>
    <col min="40" max="40" width="13.7109375" style="83" customWidth="1"/>
    <col min="41" max="41" width="15.28515625" style="83" customWidth="1"/>
    <col min="42" max="42" width="6.5703125" style="83" customWidth="1"/>
    <col min="43" max="43" width="49.28515625" style="83" customWidth="1"/>
    <col min="44" max="44" width="17" style="83" customWidth="1"/>
    <col min="45" max="45" width="15.7109375" style="321" customWidth="1"/>
    <col min="46" max="46" width="23" style="321" customWidth="1"/>
    <col min="47" max="47" width="21.85546875" style="83" customWidth="1"/>
    <col min="48" max="57" width="18.140625" style="83" customWidth="1"/>
    <col min="58" max="216" width="11.42578125" style="83"/>
    <col min="217" max="217" width="21.85546875" style="83" customWidth="1"/>
    <col min="218" max="218" width="13.85546875" style="83" customWidth="1"/>
    <col min="219" max="219" width="38.7109375" style="83" customWidth="1"/>
    <col min="220" max="220" width="3" style="83" bestFit="1" customWidth="1"/>
    <col min="221" max="221" width="32.28515625" style="83" customWidth="1"/>
    <col min="222" max="222" width="46.28515625" style="83" customWidth="1"/>
    <col min="223" max="223" width="19" style="83" customWidth="1"/>
    <col min="224" max="224" width="11.42578125" style="83"/>
    <col min="225" max="225" width="17.7109375" style="83" customWidth="1"/>
    <col min="226" max="226" width="11.42578125" style="83"/>
    <col min="227" max="227" width="22.28515625" style="83" customWidth="1"/>
    <col min="228" max="228" width="5.28515625" style="83" customWidth="1"/>
    <col min="229" max="229" width="36.28515625" style="83" customWidth="1"/>
    <col min="230" max="230" width="5.7109375" style="83" customWidth="1"/>
    <col min="231" max="231" width="11.42578125" style="83"/>
    <col min="232" max="232" width="20.7109375" style="83" customWidth="1"/>
    <col min="233" max="233" width="4.85546875" style="83" customWidth="1"/>
    <col min="234" max="234" width="11.42578125" style="83"/>
    <col min="235" max="235" width="24.7109375" style="83" customWidth="1"/>
    <col min="236" max="236" width="12.28515625" style="83" customWidth="1"/>
    <col min="237" max="237" width="11.42578125" style="83"/>
    <col min="238" max="238" width="3.42578125" style="83" customWidth="1"/>
    <col min="239" max="239" width="11.42578125" style="83"/>
    <col min="240" max="240" width="17.7109375" style="83" customWidth="1"/>
    <col min="241" max="241" width="3.42578125" style="83" customWidth="1"/>
    <col min="242" max="242" width="11.42578125" style="83"/>
    <col min="243" max="243" width="23.7109375" style="83" customWidth="1"/>
    <col min="244" max="244" width="10" style="83" customWidth="1"/>
    <col min="245" max="245" width="11.42578125" style="83"/>
    <col min="246" max="247" width="14.7109375" style="83" customWidth="1"/>
    <col min="248" max="248" width="12.85546875" style="83" customWidth="1"/>
    <col min="249" max="249" width="3.28515625" style="83" customWidth="1"/>
    <col min="250" max="250" width="30.28515625" style="83" customWidth="1"/>
    <col min="251" max="251" width="5" style="83" customWidth="1"/>
    <col min="252" max="252" width="11.42578125" style="83"/>
    <col min="253" max="253" width="14.28515625" style="83" customWidth="1"/>
    <col min="254" max="254" width="5.7109375" style="83" customWidth="1"/>
    <col min="255" max="255" width="11.42578125" style="83"/>
    <col min="256" max="256" width="17.28515625" style="83" customWidth="1"/>
    <col min="257" max="257" width="12.7109375" style="83" customWidth="1"/>
    <col min="258" max="258" width="11.42578125" style="83"/>
    <col min="259" max="259" width="5.28515625" style="83" customWidth="1"/>
    <col min="260" max="260" width="11.42578125" style="83"/>
    <col min="261" max="261" width="17" style="83" customWidth="1"/>
    <col min="262" max="262" width="6.28515625" style="83" customWidth="1"/>
    <col min="263" max="263" width="11.42578125" style="83"/>
    <col min="264" max="264" width="14.28515625" style="83" customWidth="1"/>
    <col min="265" max="265" width="7.5703125" style="83" customWidth="1"/>
    <col min="266" max="266" width="11.42578125" style="83"/>
    <col min="267" max="268" width="14.28515625" style="83" customWidth="1"/>
    <col min="269" max="269" width="20.85546875" style="83" customWidth="1"/>
    <col min="270" max="270" width="14.42578125" style="83" customWidth="1"/>
    <col min="271" max="271" width="15" style="83" customWidth="1"/>
    <col min="272" max="272" width="2.7109375" style="83" customWidth="1"/>
    <col min="273" max="273" width="11.7109375" style="83" customWidth="1"/>
    <col min="274" max="274" width="11.5703125" style="83" customWidth="1"/>
    <col min="275" max="275" width="2.28515625" style="83" customWidth="1"/>
    <col min="276" max="276" width="41" style="83" customWidth="1"/>
    <col min="277" max="277" width="14.28515625" style="83" customWidth="1"/>
    <col min="278" max="279" width="11.5703125" style="83" customWidth="1"/>
    <col min="280" max="280" width="21.85546875" style="83" customWidth="1"/>
    <col min="281" max="472" width="11.42578125" style="83"/>
    <col min="473" max="473" width="21.85546875" style="83" customWidth="1"/>
    <col min="474" max="474" width="13.85546875" style="83" customWidth="1"/>
    <col min="475" max="475" width="38.7109375" style="83" customWidth="1"/>
    <col min="476" max="476" width="3" style="83" bestFit="1" customWidth="1"/>
    <col min="477" max="477" width="32.28515625" style="83" customWidth="1"/>
    <col min="478" max="478" width="46.28515625" style="83" customWidth="1"/>
    <col min="479" max="479" width="19" style="83" customWidth="1"/>
    <col min="480" max="480" width="11.42578125" style="83"/>
    <col min="481" max="481" width="17.7109375" style="83" customWidth="1"/>
    <col min="482" max="482" width="11.42578125" style="83"/>
    <col min="483" max="483" width="22.28515625" style="83" customWidth="1"/>
    <col min="484" max="484" width="5.28515625" style="83" customWidth="1"/>
    <col min="485" max="485" width="36.28515625" style="83" customWidth="1"/>
    <col min="486" max="486" width="5.7109375" style="83" customWidth="1"/>
    <col min="487" max="487" width="11.42578125" style="83"/>
    <col min="488" max="488" width="20.7109375" style="83" customWidth="1"/>
    <col min="489" max="489" width="4.85546875" style="83" customWidth="1"/>
    <col min="490" max="490" width="11.42578125" style="83"/>
    <col min="491" max="491" width="24.7109375" style="83" customWidth="1"/>
    <col min="492" max="492" width="12.28515625" style="83" customWidth="1"/>
    <col min="493" max="493" width="11.42578125" style="83"/>
    <col min="494" max="494" width="3.42578125" style="83" customWidth="1"/>
    <col min="495" max="495" width="11.42578125" style="83"/>
    <col min="496" max="496" width="17.7109375" style="83" customWidth="1"/>
    <col min="497" max="497" width="3.42578125" style="83" customWidth="1"/>
    <col min="498" max="498" width="11.42578125" style="83"/>
    <col min="499" max="499" width="23.7109375" style="83" customWidth="1"/>
    <col min="500" max="500" width="10" style="83" customWidth="1"/>
    <col min="501" max="501" width="11.42578125" style="83"/>
    <col min="502" max="503" width="14.7109375" style="83" customWidth="1"/>
    <col min="504" max="504" width="12.85546875" style="83" customWidth="1"/>
    <col min="505" max="505" width="3.28515625" style="83" customWidth="1"/>
    <col min="506" max="506" width="30.28515625" style="83" customWidth="1"/>
    <col min="507" max="507" width="5" style="83" customWidth="1"/>
    <col min="508" max="508" width="11.42578125" style="83"/>
    <col min="509" max="509" width="14.28515625" style="83" customWidth="1"/>
    <col min="510" max="510" width="5.7109375" style="83" customWidth="1"/>
    <col min="511" max="511" width="11.42578125" style="83"/>
    <col min="512" max="512" width="17.28515625" style="83" customWidth="1"/>
    <col min="513" max="513" width="12.7109375" style="83" customWidth="1"/>
    <col min="514" max="514" width="11.42578125" style="83"/>
    <col min="515" max="515" width="5.28515625" style="83" customWidth="1"/>
    <col min="516" max="516" width="11.42578125" style="83"/>
    <col min="517" max="517" width="17" style="83" customWidth="1"/>
    <col min="518" max="518" width="6.28515625" style="83" customWidth="1"/>
    <col min="519" max="519" width="11.42578125" style="83"/>
    <col min="520" max="520" width="14.28515625" style="83" customWidth="1"/>
    <col min="521" max="521" width="7.5703125" style="83" customWidth="1"/>
    <col min="522" max="522" width="11.42578125" style="83"/>
    <col min="523" max="524" width="14.28515625" style="83" customWidth="1"/>
    <col min="525" max="525" width="20.85546875" style="83" customWidth="1"/>
    <col min="526" max="526" width="14.42578125" style="83" customWidth="1"/>
    <col min="527" max="527" width="15" style="83" customWidth="1"/>
    <col min="528" max="528" width="2.7109375" style="83" customWidth="1"/>
    <col min="529" max="529" width="11.7109375" style="83" customWidth="1"/>
    <col min="530" max="530" width="11.5703125" style="83" customWidth="1"/>
    <col min="531" max="531" width="2.28515625" style="83" customWidth="1"/>
    <col min="532" max="532" width="41" style="83" customWidth="1"/>
    <col min="533" max="533" width="14.28515625" style="83" customWidth="1"/>
    <col min="534" max="535" width="11.5703125" style="83" customWidth="1"/>
    <col min="536" max="536" width="21.85546875" style="83" customWidth="1"/>
    <col min="537" max="728" width="11.42578125" style="83"/>
    <col min="729" max="729" width="21.85546875" style="83" customWidth="1"/>
    <col min="730" max="730" width="13.85546875" style="83" customWidth="1"/>
    <col min="731" max="731" width="38.7109375" style="83" customWidth="1"/>
    <col min="732" max="732" width="3" style="83" bestFit="1" customWidth="1"/>
    <col min="733" max="733" width="32.28515625" style="83" customWidth="1"/>
    <col min="734" max="734" width="46.28515625" style="83" customWidth="1"/>
    <col min="735" max="735" width="19" style="83" customWidth="1"/>
    <col min="736" max="736" width="11.42578125" style="83"/>
    <col min="737" max="737" width="17.7109375" style="83" customWidth="1"/>
    <col min="738" max="738" width="11.42578125" style="83"/>
    <col min="739" max="739" width="22.28515625" style="83" customWidth="1"/>
    <col min="740" max="740" width="5.28515625" style="83" customWidth="1"/>
    <col min="741" max="741" width="36.28515625" style="83" customWidth="1"/>
    <col min="742" max="742" width="5.7109375" style="83" customWidth="1"/>
    <col min="743" max="743" width="11.42578125" style="83"/>
    <col min="744" max="744" width="20.7109375" style="83" customWidth="1"/>
    <col min="745" max="745" width="4.85546875" style="83" customWidth="1"/>
    <col min="746" max="746" width="11.42578125" style="83"/>
    <col min="747" max="747" width="24.7109375" style="83" customWidth="1"/>
    <col min="748" max="748" width="12.28515625" style="83" customWidth="1"/>
    <col min="749" max="749" width="11.42578125" style="83"/>
    <col min="750" max="750" width="3.42578125" style="83" customWidth="1"/>
    <col min="751" max="751" width="11.42578125" style="83"/>
    <col min="752" max="752" width="17.7109375" style="83" customWidth="1"/>
    <col min="753" max="753" width="3.42578125" style="83" customWidth="1"/>
    <col min="754" max="754" width="11.42578125" style="83"/>
    <col min="755" max="755" width="23.7109375" style="83" customWidth="1"/>
    <col min="756" max="756" width="10" style="83" customWidth="1"/>
    <col min="757" max="757" width="11.42578125" style="83"/>
    <col min="758" max="759" width="14.7109375" style="83" customWidth="1"/>
    <col min="760" max="760" width="12.85546875" style="83" customWidth="1"/>
    <col min="761" max="761" width="3.28515625" style="83" customWidth="1"/>
    <col min="762" max="762" width="30.28515625" style="83" customWidth="1"/>
    <col min="763" max="763" width="5" style="83" customWidth="1"/>
    <col min="764" max="764" width="11.42578125" style="83"/>
    <col min="765" max="765" width="14.28515625" style="83" customWidth="1"/>
    <col min="766" max="766" width="5.7109375" style="83" customWidth="1"/>
    <col min="767" max="767" width="11.42578125" style="83"/>
    <col min="768" max="768" width="17.28515625" style="83" customWidth="1"/>
    <col min="769" max="769" width="12.7109375" style="83" customWidth="1"/>
    <col min="770" max="770" width="11.42578125" style="83"/>
    <col min="771" max="771" width="5.28515625" style="83" customWidth="1"/>
    <col min="772" max="772" width="11.42578125" style="83"/>
    <col min="773" max="773" width="17" style="83" customWidth="1"/>
    <col min="774" max="774" width="6.28515625" style="83" customWidth="1"/>
    <col min="775" max="775" width="11.42578125" style="83"/>
    <col min="776" max="776" width="14.28515625" style="83" customWidth="1"/>
    <col min="777" max="777" width="7.5703125" style="83" customWidth="1"/>
    <col min="778" max="778" width="11.42578125" style="83"/>
    <col min="779" max="780" width="14.28515625" style="83" customWidth="1"/>
    <col min="781" max="781" width="20.85546875" style="83" customWidth="1"/>
    <col min="782" max="782" width="14.42578125" style="83" customWidth="1"/>
    <col min="783" max="783" width="15" style="83" customWidth="1"/>
    <col min="784" max="784" width="2.7109375" style="83" customWidth="1"/>
    <col min="785" max="785" width="11.7109375" style="83" customWidth="1"/>
    <col min="786" max="786" width="11.5703125" style="83" customWidth="1"/>
    <col min="787" max="787" width="2.28515625" style="83" customWidth="1"/>
    <col min="788" max="788" width="41" style="83" customWidth="1"/>
    <col min="789" max="789" width="14.28515625" style="83" customWidth="1"/>
    <col min="790" max="791" width="11.5703125" style="83" customWidth="1"/>
    <col min="792" max="792" width="21.85546875" style="83" customWidth="1"/>
    <col min="793" max="984" width="11.42578125" style="83"/>
    <col min="985" max="985" width="21.85546875" style="83" customWidth="1"/>
    <col min="986" max="986" width="13.85546875" style="83" customWidth="1"/>
    <col min="987" max="987" width="38.7109375" style="83" customWidth="1"/>
    <col min="988" max="988" width="3" style="83" bestFit="1" customWidth="1"/>
    <col min="989" max="989" width="32.28515625" style="83" customWidth="1"/>
    <col min="990" max="990" width="46.28515625" style="83" customWidth="1"/>
    <col min="991" max="991" width="19" style="83" customWidth="1"/>
    <col min="992" max="992" width="11.42578125" style="83"/>
    <col min="993" max="993" width="17.7109375" style="83" customWidth="1"/>
    <col min="994" max="994" width="11.42578125" style="83"/>
    <col min="995" max="995" width="22.28515625" style="83" customWidth="1"/>
    <col min="996" max="996" width="5.28515625" style="83" customWidth="1"/>
    <col min="997" max="997" width="36.28515625" style="83" customWidth="1"/>
    <col min="998" max="998" width="5.7109375" style="83" customWidth="1"/>
    <col min="999" max="999" width="11.42578125" style="83"/>
    <col min="1000" max="1000" width="20.7109375" style="83" customWidth="1"/>
    <col min="1001" max="1001" width="4.85546875" style="83" customWidth="1"/>
    <col min="1002" max="1002" width="11.42578125" style="83"/>
    <col min="1003" max="1003" width="24.7109375" style="83" customWidth="1"/>
    <col min="1004" max="1004" width="12.28515625" style="83" customWidth="1"/>
    <col min="1005" max="1005" width="11.42578125" style="83"/>
    <col min="1006" max="1006" width="3.42578125" style="83" customWidth="1"/>
    <col min="1007" max="1007" width="11.42578125" style="83"/>
    <col min="1008" max="1008" width="17.7109375" style="83" customWidth="1"/>
    <col min="1009" max="1009" width="3.42578125" style="83" customWidth="1"/>
    <col min="1010" max="1010" width="11.42578125" style="83"/>
    <col min="1011" max="1011" width="23.7109375" style="83" customWidth="1"/>
    <col min="1012" max="1012" width="10" style="83" customWidth="1"/>
    <col min="1013" max="1013" width="11.42578125" style="83"/>
    <col min="1014" max="1015" width="14.7109375" style="83" customWidth="1"/>
    <col min="1016" max="1016" width="12.85546875" style="83" customWidth="1"/>
    <col min="1017" max="1017" width="3.28515625" style="83" customWidth="1"/>
    <col min="1018" max="1018" width="30.28515625" style="83" customWidth="1"/>
    <col min="1019" max="1019" width="5" style="83" customWidth="1"/>
    <col min="1020" max="1020" width="11.42578125" style="83"/>
    <col min="1021" max="1021" width="14.28515625" style="83" customWidth="1"/>
    <col min="1022" max="1022" width="5.7109375" style="83" customWidth="1"/>
    <col min="1023" max="1023" width="11.42578125" style="83"/>
    <col min="1024" max="1024" width="17.28515625" style="83" customWidth="1"/>
    <col min="1025" max="1025" width="12.7109375" style="83" customWidth="1"/>
    <col min="1026" max="1026" width="11.42578125" style="83"/>
    <col min="1027" max="1027" width="5.28515625" style="83" customWidth="1"/>
    <col min="1028" max="1028" width="11.42578125" style="83"/>
    <col min="1029" max="1029" width="17" style="83" customWidth="1"/>
    <col min="1030" max="1030" width="6.28515625" style="83" customWidth="1"/>
    <col min="1031" max="1031" width="11.42578125" style="83"/>
    <col min="1032" max="1032" width="14.28515625" style="83" customWidth="1"/>
    <col min="1033" max="1033" width="7.5703125" style="83" customWidth="1"/>
    <col min="1034" max="1034" width="11.42578125" style="83"/>
    <col min="1035" max="1036" width="14.28515625" style="83" customWidth="1"/>
    <col min="1037" max="1037" width="20.85546875" style="83" customWidth="1"/>
    <col min="1038" max="1038" width="14.42578125" style="83" customWidth="1"/>
    <col min="1039" max="1039" width="15" style="83" customWidth="1"/>
    <col min="1040" max="1040" width="2.7109375" style="83" customWidth="1"/>
    <col min="1041" max="1041" width="11.7109375" style="83" customWidth="1"/>
    <col min="1042" max="1042" width="11.5703125" style="83" customWidth="1"/>
    <col min="1043" max="1043" width="2.28515625" style="83" customWidth="1"/>
    <col min="1044" max="1044" width="41" style="83" customWidth="1"/>
    <col min="1045" max="1045" width="14.28515625" style="83" customWidth="1"/>
    <col min="1046" max="1047" width="11.5703125" style="83" customWidth="1"/>
    <col min="1048" max="1048" width="21.85546875" style="83" customWidth="1"/>
    <col min="1049" max="1240" width="11.42578125" style="83"/>
    <col min="1241" max="1241" width="21.85546875" style="83" customWidth="1"/>
    <col min="1242" max="1242" width="13.85546875" style="83" customWidth="1"/>
    <col min="1243" max="1243" width="38.7109375" style="83" customWidth="1"/>
    <col min="1244" max="1244" width="3" style="83" bestFit="1" customWidth="1"/>
    <col min="1245" max="1245" width="32.28515625" style="83" customWidth="1"/>
    <col min="1246" max="1246" width="46.28515625" style="83" customWidth="1"/>
    <col min="1247" max="1247" width="19" style="83" customWidth="1"/>
    <col min="1248" max="1248" width="11.42578125" style="83"/>
    <col min="1249" max="1249" width="17.7109375" style="83" customWidth="1"/>
    <col min="1250" max="1250" width="11.42578125" style="83"/>
    <col min="1251" max="1251" width="22.28515625" style="83" customWidth="1"/>
    <col min="1252" max="1252" width="5.28515625" style="83" customWidth="1"/>
    <col min="1253" max="1253" width="36.28515625" style="83" customWidth="1"/>
    <col min="1254" max="1254" width="5.7109375" style="83" customWidth="1"/>
    <col min="1255" max="1255" width="11.42578125" style="83"/>
    <col min="1256" max="1256" width="20.7109375" style="83" customWidth="1"/>
    <col min="1257" max="1257" width="4.85546875" style="83" customWidth="1"/>
    <col min="1258" max="1258" width="11.42578125" style="83"/>
    <col min="1259" max="1259" width="24.7109375" style="83" customWidth="1"/>
    <col min="1260" max="1260" width="12.28515625" style="83" customWidth="1"/>
    <col min="1261" max="1261" width="11.42578125" style="83"/>
    <col min="1262" max="1262" width="3.42578125" style="83" customWidth="1"/>
    <col min="1263" max="1263" width="11.42578125" style="83"/>
    <col min="1264" max="1264" width="17.7109375" style="83" customWidth="1"/>
    <col min="1265" max="1265" width="3.42578125" style="83" customWidth="1"/>
    <col min="1266" max="1266" width="11.42578125" style="83"/>
    <col min="1267" max="1267" width="23.7109375" style="83" customWidth="1"/>
    <col min="1268" max="1268" width="10" style="83" customWidth="1"/>
    <col min="1269" max="1269" width="11.42578125" style="83"/>
    <col min="1270" max="1271" width="14.7109375" style="83" customWidth="1"/>
    <col min="1272" max="1272" width="12.85546875" style="83" customWidth="1"/>
    <col min="1273" max="1273" width="3.28515625" style="83" customWidth="1"/>
    <col min="1274" max="1274" width="30.28515625" style="83" customWidth="1"/>
    <col min="1275" max="1275" width="5" style="83" customWidth="1"/>
    <col min="1276" max="1276" width="11.42578125" style="83"/>
    <col min="1277" max="1277" width="14.28515625" style="83" customWidth="1"/>
    <col min="1278" max="1278" width="5.7109375" style="83" customWidth="1"/>
    <col min="1279" max="1279" width="11.42578125" style="83"/>
    <col min="1280" max="1280" width="17.28515625" style="83" customWidth="1"/>
    <col min="1281" max="1281" width="12.7109375" style="83" customWidth="1"/>
    <col min="1282" max="1282" width="11.42578125" style="83"/>
    <col min="1283" max="1283" width="5.28515625" style="83" customWidth="1"/>
    <col min="1284" max="1284" width="11.42578125" style="83"/>
    <col min="1285" max="1285" width="17" style="83" customWidth="1"/>
    <col min="1286" max="1286" width="6.28515625" style="83" customWidth="1"/>
    <col min="1287" max="1287" width="11.42578125" style="83"/>
    <col min="1288" max="1288" width="14.28515625" style="83" customWidth="1"/>
    <col min="1289" max="1289" width="7.5703125" style="83" customWidth="1"/>
    <col min="1290" max="1290" width="11.42578125" style="83"/>
    <col min="1291" max="1292" width="14.28515625" style="83" customWidth="1"/>
    <col min="1293" max="1293" width="20.85546875" style="83" customWidth="1"/>
    <col min="1294" max="1294" width="14.42578125" style="83" customWidth="1"/>
    <col min="1295" max="1295" width="15" style="83" customWidth="1"/>
    <col min="1296" max="1296" width="2.7109375" style="83" customWidth="1"/>
    <col min="1297" max="1297" width="11.7109375" style="83" customWidth="1"/>
    <col min="1298" max="1298" width="11.5703125" style="83" customWidth="1"/>
    <col min="1299" max="1299" width="2.28515625" style="83" customWidth="1"/>
    <col min="1300" max="1300" width="41" style="83" customWidth="1"/>
    <col min="1301" max="1301" width="14.28515625" style="83" customWidth="1"/>
    <col min="1302" max="1303" width="11.5703125" style="83" customWidth="1"/>
    <col min="1304" max="1304" width="21.85546875" style="83" customWidth="1"/>
    <col min="1305" max="1496" width="11.42578125" style="83"/>
    <col min="1497" max="1497" width="21.85546875" style="83" customWidth="1"/>
    <col min="1498" max="1498" width="13.85546875" style="83" customWidth="1"/>
    <col min="1499" max="1499" width="38.7109375" style="83" customWidth="1"/>
    <col min="1500" max="1500" width="3" style="83" bestFit="1" customWidth="1"/>
    <col min="1501" max="1501" width="32.28515625" style="83" customWidth="1"/>
    <col min="1502" max="1502" width="46.28515625" style="83" customWidth="1"/>
    <col min="1503" max="1503" width="19" style="83" customWidth="1"/>
    <col min="1504" max="1504" width="11.42578125" style="83"/>
    <col min="1505" max="1505" width="17.7109375" style="83" customWidth="1"/>
    <col min="1506" max="1506" width="11.42578125" style="83"/>
    <col min="1507" max="1507" width="22.28515625" style="83" customWidth="1"/>
    <col min="1508" max="1508" width="5.28515625" style="83" customWidth="1"/>
    <col min="1509" max="1509" width="36.28515625" style="83" customWidth="1"/>
    <col min="1510" max="1510" width="5.7109375" style="83" customWidth="1"/>
    <col min="1511" max="1511" width="11.42578125" style="83"/>
    <col min="1512" max="1512" width="20.7109375" style="83" customWidth="1"/>
    <col min="1513" max="1513" width="4.85546875" style="83" customWidth="1"/>
    <col min="1514" max="1514" width="11.42578125" style="83"/>
    <col min="1515" max="1515" width="24.7109375" style="83" customWidth="1"/>
    <col min="1516" max="1516" width="12.28515625" style="83" customWidth="1"/>
    <col min="1517" max="1517" width="11.42578125" style="83"/>
    <col min="1518" max="1518" width="3.42578125" style="83" customWidth="1"/>
    <col min="1519" max="1519" width="11.42578125" style="83"/>
    <col min="1520" max="1520" width="17.7109375" style="83" customWidth="1"/>
    <col min="1521" max="1521" width="3.42578125" style="83" customWidth="1"/>
    <col min="1522" max="1522" width="11.42578125" style="83"/>
    <col min="1523" max="1523" width="23.7109375" style="83" customWidth="1"/>
    <col min="1524" max="1524" width="10" style="83" customWidth="1"/>
    <col min="1525" max="1525" width="11.42578125" style="83"/>
    <col min="1526" max="1527" width="14.7109375" style="83" customWidth="1"/>
    <col min="1528" max="1528" width="12.85546875" style="83" customWidth="1"/>
    <col min="1529" max="1529" width="3.28515625" style="83" customWidth="1"/>
    <col min="1530" max="1530" width="30.28515625" style="83" customWidth="1"/>
    <col min="1531" max="1531" width="5" style="83" customWidth="1"/>
    <col min="1532" max="1532" width="11.42578125" style="83"/>
    <col min="1533" max="1533" width="14.28515625" style="83" customWidth="1"/>
    <col min="1534" max="1534" width="5.7109375" style="83" customWidth="1"/>
    <col min="1535" max="1535" width="11.42578125" style="83"/>
    <col min="1536" max="1536" width="17.28515625" style="83" customWidth="1"/>
    <col min="1537" max="1537" width="12.7109375" style="83" customWidth="1"/>
    <col min="1538" max="1538" width="11.42578125" style="83"/>
    <col min="1539" max="1539" width="5.28515625" style="83" customWidth="1"/>
    <col min="1540" max="1540" width="11.42578125" style="83"/>
    <col min="1541" max="1541" width="17" style="83" customWidth="1"/>
    <col min="1542" max="1542" width="6.28515625" style="83" customWidth="1"/>
    <col min="1543" max="1543" width="11.42578125" style="83"/>
    <col min="1544" max="1544" width="14.28515625" style="83" customWidth="1"/>
    <col min="1545" max="1545" width="7.5703125" style="83" customWidth="1"/>
    <col min="1546" max="1546" width="11.42578125" style="83"/>
    <col min="1547" max="1548" width="14.28515625" style="83" customWidth="1"/>
    <col min="1549" max="1549" width="20.85546875" style="83" customWidth="1"/>
    <col min="1550" max="1550" width="14.42578125" style="83" customWidth="1"/>
    <col min="1551" max="1551" width="15" style="83" customWidth="1"/>
    <col min="1552" max="1552" width="2.7109375" style="83" customWidth="1"/>
    <col min="1553" max="1553" width="11.7109375" style="83" customWidth="1"/>
    <col min="1554" max="1554" width="11.5703125" style="83" customWidth="1"/>
    <col min="1555" max="1555" width="2.28515625" style="83" customWidth="1"/>
    <col min="1556" max="1556" width="41" style="83" customWidth="1"/>
    <col min="1557" max="1557" width="14.28515625" style="83" customWidth="1"/>
    <col min="1558" max="1559" width="11.5703125" style="83" customWidth="1"/>
    <col min="1560" max="1560" width="21.85546875" style="83" customWidth="1"/>
    <col min="1561" max="1752" width="11.42578125" style="83"/>
    <col min="1753" max="1753" width="21.85546875" style="83" customWidth="1"/>
    <col min="1754" max="1754" width="13.85546875" style="83" customWidth="1"/>
    <col min="1755" max="1755" width="38.7109375" style="83" customWidth="1"/>
    <col min="1756" max="1756" width="3" style="83" bestFit="1" customWidth="1"/>
    <col min="1757" max="1757" width="32.28515625" style="83" customWidth="1"/>
    <col min="1758" max="1758" width="46.28515625" style="83" customWidth="1"/>
    <col min="1759" max="1759" width="19" style="83" customWidth="1"/>
    <col min="1760" max="1760" width="11.42578125" style="83"/>
    <col min="1761" max="1761" width="17.7109375" style="83" customWidth="1"/>
    <col min="1762" max="1762" width="11.42578125" style="83"/>
    <col min="1763" max="1763" width="22.28515625" style="83" customWidth="1"/>
    <col min="1764" max="1764" width="5.28515625" style="83" customWidth="1"/>
    <col min="1765" max="1765" width="36.28515625" style="83" customWidth="1"/>
    <col min="1766" max="1766" width="5.7109375" style="83" customWidth="1"/>
    <col min="1767" max="1767" width="11.42578125" style="83"/>
    <col min="1768" max="1768" width="20.7109375" style="83" customWidth="1"/>
    <col min="1769" max="1769" width="4.85546875" style="83" customWidth="1"/>
    <col min="1770" max="1770" width="11.42578125" style="83"/>
    <col min="1771" max="1771" width="24.7109375" style="83" customWidth="1"/>
    <col min="1772" max="1772" width="12.28515625" style="83" customWidth="1"/>
    <col min="1773" max="1773" width="11.42578125" style="83"/>
    <col min="1774" max="1774" width="3.42578125" style="83" customWidth="1"/>
    <col min="1775" max="1775" width="11.42578125" style="83"/>
    <col min="1776" max="1776" width="17.7109375" style="83" customWidth="1"/>
    <col min="1777" max="1777" width="3.42578125" style="83" customWidth="1"/>
    <col min="1778" max="1778" width="11.42578125" style="83"/>
    <col min="1779" max="1779" width="23.7109375" style="83" customWidth="1"/>
    <col min="1780" max="1780" width="10" style="83" customWidth="1"/>
    <col min="1781" max="1781" width="11.42578125" style="83"/>
    <col min="1782" max="1783" width="14.7109375" style="83" customWidth="1"/>
    <col min="1784" max="1784" width="12.85546875" style="83" customWidth="1"/>
    <col min="1785" max="1785" width="3.28515625" style="83" customWidth="1"/>
    <col min="1786" max="1786" width="30.28515625" style="83" customWidth="1"/>
    <col min="1787" max="1787" width="5" style="83" customWidth="1"/>
    <col min="1788" max="1788" width="11.42578125" style="83"/>
    <col min="1789" max="1789" width="14.28515625" style="83" customWidth="1"/>
    <col min="1790" max="1790" width="5.7109375" style="83" customWidth="1"/>
    <col min="1791" max="1791" width="11.42578125" style="83"/>
    <col min="1792" max="1792" width="17.28515625" style="83" customWidth="1"/>
    <col min="1793" max="1793" width="12.7109375" style="83" customWidth="1"/>
    <col min="1794" max="1794" width="11.42578125" style="83"/>
    <col min="1795" max="1795" width="5.28515625" style="83" customWidth="1"/>
    <col min="1796" max="1796" width="11.42578125" style="83"/>
    <col min="1797" max="1797" width="17" style="83" customWidth="1"/>
    <col min="1798" max="1798" width="6.28515625" style="83" customWidth="1"/>
    <col min="1799" max="1799" width="11.42578125" style="83"/>
    <col min="1800" max="1800" width="14.28515625" style="83" customWidth="1"/>
    <col min="1801" max="1801" width="7.5703125" style="83" customWidth="1"/>
    <col min="1802" max="1802" width="11.42578125" style="83"/>
    <col min="1803" max="1804" width="14.28515625" style="83" customWidth="1"/>
    <col min="1805" max="1805" width="20.85546875" style="83" customWidth="1"/>
    <col min="1806" max="1806" width="14.42578125" style="83" customWidth="1"/>
    <col min="1807" max="1807" width="15" style="83" customWidth="1"/>
    <col min="1808" max="1808" width="2.7109375" style="83" customWidth="1"/>
    <col min="1809" max="1809" width="11.7109375" style="83" customWidth="1"/>
    <col min="1810" max="1810" width="11.5703125" style="83" customWidth="1"/>
    <col min="1811" max="1811" width="2.28515625" style="83" customWidth="1"/>
    <col min="1812" max="1812" width="41" style="83" customWidth="1"/>
    <col min="1813" max="1813" width="14.28515625" style="83" customWidth="1"/>
    <col min="1814" max="1815" width="11.5703125" style="83" customWidth="1"/>
    <col min="1816" max="1816" width="21.85546875" style="83" customWidth="1"/>
    <col min="1817" max="2008" width="11.42578125" style="83"/>
    <col min="2009" max="2009" width="21.85546875" style="83" customWidth="1"/>
    <col min="2010" max="2010" width="13.85546875" style="83" customWidth="1"/>
    <col min="2011" max="2011" width="38.7109375" style="83" customWidth="1"/>
    <col min="2012" max="2012" width="3" style="83" bestFit="1" customWidth="1"/>
    <col min="2013" max="2013" width="32.28515625" style="83" customWidth="1"/>
    <col min="2014" max="2014" width="46.28515625" style="83" customWidth="1"/>
    <col min="2015" max="2015" width="19" style="83" customWidth="1"/>
    <col min="2016" max="2016" width="11.42578125" style="83"/>
    <col min="2017" max="2017" width="17.7109375" style="83" customWidth="1"/>
    <col min="2018" max="2018" width="11.42578125" style="83"/>
    <col min="2019" max="2019" width="22.28515625" style="83" customWidth="1"/>
    <col min="2020" max="2020" width="5.28515625" style="83" customWidth="1"/>
    <col min="2021" max="2021" width="36.28515625" style="83" customWidth="1"/>
    <col min="2022" max="2022" width="5.7109375" style="83" customWidth="1"/>
    <col min="2023" max="2023" width="11.42578125" style="83"/>
    <col min="2024" max="2024" width="20.7109375" style="83" customWidth="1"/>
    <col min="2025" max="2025" width="4.85546875" style="83" customWidth="1"/>
    <col min="2026" max="2026" width="11.42578125" style="83"/>
    <col min="2027" max="2027" width="24.7109375" style="83" customWidth="1"/>
    <col min="2028" max="2028" width="12.28515625" style="83" customWidth="1"/>
    <col min="2029" max="2029" width="11.42578125" style="83"/>
    <col min="2030" max="2030" width="3.42578125" style="83" customWidth="1"/>
    <col min="2031" max="2031" width="11.42578125" style="83"/>
    <col min="2032" max="2032" width="17.7109375" style="83" customWidth="1"/>
    <col min="2033" max="2033" width="3.42578125" style="83" customWidth="1"/>
    <col min="2034" max="2034" width="11.42578125" style="83"/>
    <col min="2035" max="2035" width="23.7109375" style="83" customWidth="1"/>
    <col min="2036" max="2036" width="10" style="83" customWidth="1"/>
    <col min="2037" max="2037" width="11.42578125" style="83"/>
    <col min="2038" max="2039" width="14.7109375" style="83" customWidth="1"/>
    <col min="2040" max="2040" width="12.85546875" style="83" customWidth="1"/>
    <col min="2041" max="2041" width="3.28515625" style="83" customWidth="1"/>
    <col min="2042" max="2042" width="30.28515625" style="83" customWidth="1"/>
    <col min="2043" max="2043" width="5" style="83" customWidth="1"/>
    <col min="2044" max="2044" width="11.42578125" style="83"/>
    <col min="2045" max="2045" width="14.28515625" style="83" customWidth="1"/>
    <col min="2046" max="2046" width="5.7109375" style="83" customWidth="1"/>
    <col min="2047" max="2047" width="11.42578125" style="83"/>
    <col min="2048" max="2048" width="17.28515625" style="83" customWidth="1"/>
    <col min="2049" max="2049" width="12.7109375" style="83" customWidth="1"/>
    <col min="2050" max="2050" width="11.42578125" style="83"/>
    <col min="2051" max="2051" width="5.28515625" style="83" customWidth="1"/>
    <col min="2052" max="2052" width="11.42578125" style="83"/>
    <col min="2053" max="2053" width="17" style="83" customWidth="1"/>
    <col min="2054" max="2054" width="6.28515625" style="83" customWidth="1"/>
    <col min="2055" max="2055" width="11.42578125" style="83"/>
    <col min="2056" max="2056" width="14.28515625" style="83" customWidth="1"/>
    <col min="2057" max="2057" width="7.5703125" style="83" customWidth="1"/>
    <col min="2058" max="2058" width="11.42578125" style="83"/>
    <col min="2059" max="2060" width="14.28515625" style="83" customWidth="1"/>
    <col min="2061" max="2061" width="20.85546875" style="83" customWidth="1"/>
    <col min="2062" max="2062" width="14.42578125" style="83" customWidth="1"/>
    <col min="2063" max="2063" width="15" style="83" customWidth="1"/>
    <col min="2064" max="2064" width="2.7109375" style="83" customWidth="1"/>
    <col min="2065" max="2065" width="11.7109375" style="83" customWidth="1"/>
    <col min="2066" max="2066" width="11.5703125" style="83" customWidth="1"/>
    <col min="2067" max="2067" width="2.28515625" style="83" customWidth="1"/>
    <col min="2068" max="2068" width="41" style="83" customWidth="1"/>
    <col min="2069" max="2069" width="14.28515625" style="83" customWidth="1"/>
    <col min="2070" max="2071" width="11.5703125" style="83" customWidth="1"/>
    <col min="2072" max="2072" width="21.85546875" style="83" customWidth="1"/>
    <col min="2073" max="2264" width="11.42578125" style="83"/>
    <col min="2265" max="2265" width="21.85546875" style="83" customWidth="1"/>
    <col min="2266" max="2266" width="13.85546875" style="83" customWidth="1"/>
    <col min="2267" max="2267" width="38.7109375" style="83" customWidth="1"/>
    <col min="2268" max="2268" width="3" style="83" bestFit="1" customWidth="1"/>
    <col min="2269" max="2269" width="32.28515625" style="83" customWidth="1"/>
    <col min="2270" max="2270" width="46.28515625" style="83" customWidth="1"/>
    <col min="2271" max="2271" width="19" style="83" customWidth="1"/>
    <col min="2272" max="2272" width="11.42578125" style="83"/>
    <col min="2273" max="2273" width="17.7109375" style="83" customWidth="1"/>
    <col min="2274" max="2274" width="11.42578125" style="83"/>
    <col min="2275" max="2275" width="22.28515625" style="83" customWidth="1"/>
    <col min="2276" max="2276" width="5.28515625" style="83" customWidth="1"/>
    <col min="2277" max="2277" width="36.28515625" style="83" customWidth="1"/>
    <col min="2278" max="2278" width="5.7109375" style="83" customWidth="1"/>
    <col min="2279" max="2279" width="11.42578125" style="83"/>
    <col min="2280" max="2280" width="20.7109375" style="83" customWidth="1"/>
    <col min="2281" max="2281" width="4.85546875" style="83" customWidth="1"/>
    <col min="2282" max="2282" width="11.42578125" style="83"/>
    <col min="2283" max="2283" width="24.7109375" style="83" customWidth="1"/>
    <col min="2284" max="2284" width="12.28515625" style="83" customWidth="1"/>
    <col min="2285" max="2285" width="11.42578125" style="83"/>
    <col min="2286" max="2286" width="3.42578125" style="83" customWidth="1"/>
    <col min="2287" max="2287" width="11.42578125" style="83"/>
    <col min="2288" max="2288" width="17.7109375" style="83" customWidth="1"/>
    <col min="2289" max="2289" width="3.42578125" style="83" customWidth="1"/>
    <col min="2290" max="2290" width="11.42578125" style="83"/>
    <col min="2291" max="2291" width="23.7109375" style="83" customWidth="1"/>
    <col min="2292" max="2292" width="10" style="83" customWidth="1"/>
    <col min="2293" max="2293" width="11.42578125" style="83"/>
    <col min="2294" max="2295" width="14.7109375" style="83" customWidth="1"/>
    <col min="2296" max="2296" width="12.85546875" style="83" customWidth="1"/>
    <col min="2297" max="2297" width="3.28515625" style="83" customWidth="1"/>
    <col min="2298" max="2298" width="30.28515625" style="83" customWidth="1"/>
    <col min="2299" max="2299" width="5" style="83" customWidth="1"/>
    <col min="2300" max="2300" width="11.42578125" style="83"/>
    <col min="2301" max="2301" width="14.28515625" style="83" customWidth="1"/>
    <col min="2302" max="2302" width="5.7109375" style="83" customWidth="1"/>
    <col min="2303" max="2303" width="11.42578125" style="83"/>
    <col min="2304" max="2304" width="17.28515625" style="83" customWidth="1"/>
    <col min="2305" max="2305" width="12.7109375" style="83" customWidth="1"/>
    <col min="2306" max="2306" width="11.42578125" style="83"/>
    <col min="2307" max="2307" width="5.28515625" style="83" customWidth="1"/>
    <col min="2308" max="2308" width="11.42578125" style="83"/>
    <col min="2309" max="2309" width="17" style="83" customWidth="1"/>
    <col min="2310" max="2310" width="6.28515625" style="83" customWidth="1"/>
    <col min="2311" max="2311" width="11.42578125" style="83"/>
    <col min="2312" max="2312" width="14.28515625" style="83" customWidth="1"/>
    <col min="2313" max="2313" width="7.5703125" style="83" customWidth="1"/>
    <col min="2314" max="2314" width="11.42578125" style="83"/>
    <col min="2315" max="2316" width="14.28515625" style="83" customWidth="1"/>
    <col min="2317" max="2317" width="20.85546875" style="83" customWidth="1"/>
    <col min="2318" max="2318" width="14.42578125" style="83" customWidth="1"/>
    <col min="2319" max="2319" width="15" style="83" customWidth="1"/>
    <col min="2320" max="2320" width="2.7109375" style="83" customWidth="1"/>
    <col min="2321" max="2321" width="11.7109375" style="83" customWidth="1"/>
    <col min="2322" max="2322" width="11.5703125" style="83" customWidth="1"/>
    <col min="2323" max="2323" width="2.28515625" style="83" customWidth="1"/>
    <col min="2324" max="2324" width="41" style="83" customWidth="1"/>
    <col min="2325" max="2325" width="14.28515625" style="83" customWidth="1"/>
    <col min="2326" max="2327" width="11.5703125" style="83" customWidth="1"/>
    <col min="2328" max="2328" width="21.85546875" style="83" customWidth="1"/>
    <col min="2329" max="2520" width="11.42578125" style="83"/>
    <col min="2521" max="2521" width="21.85546875" style="83" customWidth="1"/>
    <col min="2522" max="2522" width="13.85546875" style="83" customWidth="1"/>
    <col min="2523" max="2523" width="38.7109375" style="83" customWidth="1"/>
    <col min="2524" max="2524" width="3" style="83" bestFit="1" customWidth="1"/>
    <col min="2525" max="2525" width="32.28515625" style="83" customWidth="1"/>
    <col min="2526" max="2526" width="46.28515625" style="83" customWidth="1"/>
    <col min="2527" max="2527" width="19" style="83" customWidth="1"/>
    <col min="2528" max="2528" width="11.42578125" style="83"/>
    <col min="2529" max="2529" width="17.7109375" style="83" customWidth="1"/>
    <col min="2530" max="2530" width="11.42578125" style="83"/>
    <col min="2531" max="2531" width="22.28515625" style="83" customWidth="1"/>
    <col min="2532" max="2532" width="5.28515625" style="83" customWidth="1"/>
    <col min="2533" max="2533" width="36.28515625" style="83" customWidth="1"/>
    <col min="2534" max="2534" width="5.7109375" style="83" customWidth="1"/>
    <col min="2535" max="2535" width="11.42578125" style="83"/>
    <col min="2536" max="2536" width="20.7109375" style="83" customWidth="1"/>
    <col min="2537" max="2537" width="4.85546875" style="83" customWidth="1"/>
    <col min="2538" max="2538" width="11.42578125" style="83"/>
    <col min="2539" max="2539" width="24.7109375" style="83" customWidth="1"/>
    <col min="2540" max="2540" width="12.28515625" style="83" customWidth="1"/>
    <col min="2541" max="2541" width="11.42578125" style="83"/>
    <col min="2542" max="2542" width="3.42578125" style="83" customWidth="1"/>
    <col min="2543" max="2543" width="11.42578125" style="83"/>
    <col min="2544" max="2544" width="17.7109375" style="83" customWidth="1"/>
    <col min="2545" max="2545" width="3.42578125" style="83" customWidth="1"/>
    <col min="2546" max="2546" width="11.42578125" style="83"/>
    <col min="2547" max="2547" width="23.7109375" style="83" customWidth="1"/>
    <col min="2548" max="2548" width="10" style="83" customWidth="1"/>
    <col min="2549" max="2549" width="11.42578125" style="83"/>
    <col min="2550" max="2551" width="14.7109375" style="83" customWidth="1"/>
    <col min="2552" max="2552" width="12.85546875" style="83" customWidth="1"/>
    <col min="2553" max="2553" width="3.28515625" style="83" customWidth="1"/>
    <col min="2554" max="2554" width="30.28515625" style="83" customWidth="1"/>
    <col min="2555" max="2555" width="5" style="83" customWidth="1"/>
    <col min="2556" max="2556" width="11.42578125" style="83"/>
    <col min="2557" max="2557" width="14.28515625" style="83" customWidth="1"/>
    <col min="2558" max="2558" width="5.7109375" style="83" customWidth="1"/>
    <col min="2559" max="2559" width="11.42578125" style="83"/>
    <col min="2560" max="2560" width="17.28515625" style="83" customWidth="1"/>
    <col min="2561" max="2561" width="12.7109375" style="83" customWidth="1"/>
    <col min="2562" max="2562" width="11.42578125" style="83"/>
    <col min="2563" max="2563" width="5.28515625" style="83" customWidth="1"/>
    <col min="2564" max="2564" width="11.42578125" style="83"/>
    <col min="2565" max="2565" width="17" style="83" customWidth="1"/>
    <col min="2566" max="2566" width="6.28515625" style="83" customWidth="1"/>
    <col min="2567" max="2567" width="11.42578125" style="83"/>
    <col min="2568" max="2568" width="14.28515625" style="83" customWidth="1"/>
    <col min="2569" max="2569" width="7.5703125" style="83" customWidth="1"/>
    <col min="2570" max="2570" width="11.42578125" style="83"/>
    <col min="2571" max="2572" width="14.28515625" style="83" customWidth="1"/>
    <col min="2573" max="2573" width="20.85546875" style="83" customWidth="1"/>
    <col min="2574" max="2574" width="14.42578125" style="83" customWidth="1"/>
    <col min="2575" max="2575" width="15" style="83" customWidth="1"/>
    <col min="2576" max="2576" width="2.7109375" style="83" customWidth="1"/>
    <col min="2577" max="2577" width="11.7109375" style="83" customWidth="1"/>
    <col min="2578" max="2578" width="11.5703125" style="83" customWidth="1"/>
    <col min="2579" max="2579" width="2.28515625" style="83" customWidth="1"/>
    <col min="2580" max="2580" width="41" style="83" customWidth="1"/>
    <col min="2581" max="2581" width="14.28515625" style="83" customWidth="1"/>
    <col min="2582" max="2583" width="11.5703125" style="83" customWidth="1"/>
    <col min="2584" max="2584" width="21.85546875" style="83" customWidth="1"/>
    <col min="2585" max="2776" width="11.42578125" style="83"/>
    <col min="2777" max="2777" width="21.85546875" style="83" customWidth="1"/>
    <col min="2778" max="2778" width="13.85546875" style="83" customWidth="1"/>
    <col min="2779" max="2779" width="38.7109375" style="83" customWidth="1"/>
    <col min="2780" max="2780" width="3" style="83" bestFit="1" customWidth="1"/>
    <col min="2781" max="2781" width="32.28515625" style="83" customWidth="1"/>
    <col min="2782" max="2782" width="46.28515625" style="83" customWidth="1"/>
    <col min="2783" max="2783" width="19" style="83" customWidth="1"/>
    <col min="2784" max="2784" width="11.42578125" style="83"/>
    <col min="2785" max="2785" width="17.7109375" style="83" customWidth="1"/>
    <col min="2786" max="2786" width="11.42578125" style="83"/>
    <col min="2787" max="2787" width="22.28515625" style="83" customWidth="1"/>
    <col min="2788" max="2788" width="5.28515625" style="83" customWidth="1"/>
    <col min="2789" max="2789" width="36.28515625" style="83" customWidth="1"/>
    <col min="2790" max="2790" width="5.7109375" style="83" customWidth="1"/>
    <col min="2791" max="2791" width="11.42578125" style="83"/>
    <col min="2792" max="2792" width="20.7109375" style="83" customWidth="1"/>
    <col min="2793" max="2793" width="4.85546875" style="83" customWidth="1"/>
    <col min="2794" max="2794" width="11.42578125" style="83"/>
    <col min="2795" max="2795" width="24.7109375" style="83" customWidth="1"/>
    <col min="2796" max="2796" width="12.28515625" style="83" customWidth="1"/>
    <col min="2797" max="2797" width="11.42578125" style="83"/>
    <col min="2798" max="2798" width="3.42578125" style="83" customWidth="1"/>
    <col min="2799" max="2799" width="11.42578125" style="83"/>
    <col min="2800" max="2800" width="17.7109375" style="83" customWidth="1"/>
    <col min="2801" max="2801" width="3.42578125" style="83" customWidth="1"/>
    <col min="2802" max="2802" width="11.42578125" style="83"/>
    <col min="2803" max="2803" width="23.7109375" style="83" customWidth="1"/>
    <col min="2804" max="2804" width="10" style="83" customWidth="1"/>
    <col min="2805" max="2805" width="11.42578125" style="83"/>
    <col min="2806" max="2807" width="14.7109375" style="83" customWidth="1"/>
    <col min="2808" max="2808" width="12.85546875" style="83" customWidth="1"/>
    <col min="2809" max="2809" width="3.28515625" style="83" customWidth="1"/>
    <col min="2810" max="2810" width="30.28515625" style="83" customWidth="1"/>
    <col min="2811" max="2811" width="5" style="83" customWidth="1"/>
    <col min="2812" max="2812" width="11.42578125" style="83"/>
    <col min="2813" max="2813" width="14.28515625" style="83" customWidth="1"/>
    <col min="2814" max="2814" width="5.7109375" style="83" customWidth="1"/>
    <col min="2815" max="2815" width="11.42578125" style="83"/>
    <col min="2816" max="2816" width="17.28515625" style="83" customWidth="1"/>
    <col min="2817" max="2817" width="12.7109375" style="83" customWidth="1"/>
    <col min="2818" max="2818" width="11.42578125" style="83"/>
    <col min="2819" max="2819" width="5.28515625" style="83" customWidth="1"/>
    <col min="2820" max="2820" width="11.42578125" style="83"/>
    <col min="2821" max="2821" width="17" style="83" customWidth="1"/>
    <col min="2822" max="2822" width="6.28515625" style="83" customWidth="1"/>
    <col min="2823" max="2823" width="11.42578125" style="83"/>
    <col min="2824" max="2824" width="14.28515625" style="83" customWidth="1"/>
    <col min="2825" max="2825" width="7.5703125" style="83" customWidth="1"/>
    <col min="2826" max="2826" width="11.42578125" style="83"/>
    <col min="2827" max="2828" width="14.28515625" style="83" customWidth="1"/>
    <col min="2829" max="2829" width="20.85546875" style="83" customWidth="1"/>
    <col min="2830" max="2830" width="14.42578125" style="83" customWidth="1"/>
    <col min="2831" max="2831" width="15" style="83" customWidth="1"/>
    <col min="2832" max="2832" width="2.7109375" style="83" customWidth="1"/>
    <col min="2833" max="2833" width="11.7109375" style="83" customWidth="1"/>
    <col min="2834" max="2834" width="11.5703125" style="83" customWidth="1"/>
    <col min="2835" max="2835" width="2.28515625" style="83" customWidth="1"/>
    <col min="2836" max="2836" width="41" style="83" customWidth="1"/>
    <col min="2837" max="2837" width="14.28515625" style="83" customWidth="1"/>
    <col min="2838" max="2839" width="11.5703125" style="83" customWidth="1"/>
    <col min="2840" max="2840" width="21.85546875" style="83" customWidth="1"/>
    <col min="2841" max="3032" width="11.42578125" style="83"/>
    <col min="3033" max="3033" width="21.85546875" style="83" customWidth="1"/>
    <col min="3034" max="3034" width="13.85546875" style="83" customWidth="1"/>
    <col min="3035" max="3035" width="38.7109375" style="83" customWidth="1"/>
    <col min="3036" max="3036" width="3" style="83" bestFit="1" customWidth="1"/>
    <col min="3037" max="3037" width="32.28515625" style="83" customWidth="1"/>
    <col min="3038" max="3038" width="46.28515625" style="83" customWidth="1"/>
    <col min="3039" max="3039" width="19" style="83" customWidth="1"/>
    <col min="3040" max="3040" width="11.42578125" style="83"/>
    <col min="3041" max="3041" width="17.7109375" style="83" customWidth="1"/>
    <col min="3042" max="3042" width="11.42578125" style="83"/>
    <col min="3043" max="3043" width="22.28515625" style="83" customWidth="1"/>
    <col min="3044" max="3044" width="5.28515625" style="83" customWidth="1"/>
    <col min="3045" max="3045" width="36.28515625" style="83" customWidth="1"/>
    <col min="3046" max="3046" width="5.7109375" style="83" customWidth="1"/>
    <col min="3047" max="3047" width="11.42578125" style="83"/>
    <col min="3048" max="3048" width="20.7109375" style="83" customWidth="1"/>
    <col min="3049" max="3049" width="4.85546875" style="83" customWidth="1"/>
    <col min="3050" max="3050" width="11.42578125" style="83"/>
    <col min="3051" max="3051" width="24.7109375" style="83" customWidth="1"/>
    <col min="3052" max="3052" width="12.28515625" style="83" customWidth="1"/>
    <col min="3053" max="3053" width="11.42578125" style="83"/>
    <col min="3054" max="3054" width="3.42578125" style="83" customWidth="1"/>
    <col min="3055" max="3055" width="11.42578125" style="83"/>
    <col min="3056" max="3056" width="17.7109375" style="83" customWidth="1"/>
    <col min="3057" max="3057" width="3.42578125" style="83" customWidth="1"/>
    <col min="3058" max="3058" width="11.42578125" style="83"/>
    <col min="3059" max="3059" width="23.7109375" style="83" customWidth="1"/>
    <col min="3060" max="3060" width="10" style="83" customWidth="1"/>
    <col min="3061" max="3061" width="11.42578125" style="83"/>
    <col min="3062" max="3063" width="14.7109375" style="83" customWidth="1"/>
    <col min="3064" max="3064" width="12.85546875" style="83" customWidth="1"/>
    <col min="3065" max="3065" width="3.28515625" style="83" customWidth="1"/>
    <col min="3066" max="3066" width="30.28515625" style="83" customWidth="1"/>
    <col min="3067" max="3067" width="5" style="83" customWidth="1"/>
    <col min="3068" max="3068" width="11.42578125" style="83"/>
    <col min="3069" max="3069" width="14.28515625" style="83" customWidth="1"/>
    <col min="3070" max="3070" width="5.7109375" style="83" customWidth="1"/>
    <col min="3071" max="3071" width="11.42578125" style="83"/>
    <col min="3072" max="3072" width="17.28515625" style="83" customWidth="1"/>
    <col min="3073" max="3073" width="12.7109375" style="83" customWidth="1"/>
    <col min="3074" max="3074" width="11.42578125" style="83"/>
    <col min="3075" max="3075" width="5.28515625" style="83" customWidth="1"/>
    <col min="3076" max="3076" width="11.42578125" style="83"/>
    <col min="3077" max="3077" width="17" style="83" customWidth="1"/>
    <col min="3078" max="3078" width="6.28515625" style="83" customWidth="1"/>
    <col min="3079" max="3079" width="11.42578125" style="83"/>
    <col min="3080" max="3080" width="14.28515625" style="83" customWidth="1"/>
    <col min="3081" max="3081" width="7.5703125" style="83" customWidth="1"/>
    <col min="3082" max="3082" width="11.42578125" style="83"/>
    <col min="3083" max="3084" width="14.28515625" style="83" customWidth="1"/>
    <col min="3085" max="3085" width="20.85546875" style="83" customWidth="1"/>
    <col min="3086" max="3086" width="14.42578125" style="83" customWidth="1"/>
    <col min="3087" max="3087" width="15" style="83" customWidth="1"/>
    <col min="3088" max="3088" width="2.7109375" style="83" customWidth="1"/>
    <col min="3089" max="3089" width="11.7109375" style="83" customWidth="1"/>
    <col min="3090" max="3090" width="11.5703125" style="83" customWidth="1"/>
    <col min="3091" max="3091" width="2.28515625" style="83" customWidth="1"/>
    <col min="3092" max="3092" width="41" style="83" customWidth="1"/>
    <col min="3093" max="3093" width="14.28515625" style="83" customWidth="1"/>
    <col min="3094" max="3095" width="11.5703125" style="83" customWidth="1"/>
    <col min="3096" max="3096" width="21.85546875" style="83" customWidth="1"/>
    <col min="3097" max="3288" width="11.42578125" style="83"/>
    <col min="3289" max="3289" width="21.85546875" style="83" customWidth="1"/>
    <col min="3290" max="3290" width="13.85546875" style="83" customWidth="1"/>
    <col min="3291" max="3291" width="38.7109375" style="83" customWidth="1"/>
    <col min="3292" max="3292" width="3" style="83" bestFit="1" customWidth="1"/>
    <col min="3293" max="3293" width="32.28515625" style="83" customWidth="1"/>
    <col min="3294" max="3294" width="46.28515625" style="83" customWidth="1"/>
    <col min="3295" max="3295" width="19" style="83" customWidth="1"/>
    <col min="3296" max="3296" width="11.42578125" style="83"/>
    <col min="3297" max="3297" width="17.7109375" style="83" customWidth="1"/>
    <col min="3298" max="3298" width="11.42578125" style="83"/>
    <col min="3299" max="3299" width="22.28515625" style="83" customWidth="1"/>
    <col min="3300" max="3300" width="5.28515625" style="83" customWidth="1"/>
    <col min="3301" max="3301" width="36.28515625" style="83" customWidth="1"/>
    <col min="3302" max="3302" width="5.7109375" style="83" customWidth="1"/>
    <col min="3303" max="3303" width="11.42578125" style="83"/>
    <col min="3304" max="3304" width="20.7109375" style="83" customWidth="1"/>
    <col min="3305" max="3305" width="4.85546875" style="83" customWidth="1"/>
    <col min="3306" max="3306" width="11.42578125" style="83"/>
    <col min="3307" max="3307" width="24.7109375" style="83" customWidth="1"/>
    <col min="3308" max="3308" width="12.28515625" style="83" customWidth="1"/>
    <col min="3309" max="3309" width="11.42578125" style="83"/>
    <col min="3310" max="3310" width="3.42578125" style="83" customWidth="1"/>
    <col min="3311" max="3311" width="11.42578125" style="83"/>
    <col min="3312" max="3312" width="17.7109375" style="83" customWidth="1"/>
    <col min="3313" max="3313" width="3.42578125" style="83" customWidth="1"/>
    <col min="3314" max="3314" width="11.42578125" style="83"/>
    <col min="3315" max="3315" width="23.7109375" style="83" customWidth="1"/>
    <col min="3316" max="3316" width="10" style="83" customWidth="1"/>
    <col min="3317" max="3317" width="11.42578125" style="83"/>
    <col min="3318" max="3319" width="14.7109375" style="83" customWidth="1"/>
    <col min="3320" max="3320" width="12.85546875" style="83" customWidth="1"/>
    <col min="3321" max="3321" width="3.28515625" style="83" customWidth="1"/>
    <col min="3322" max="3322" width="30.28515625" style="83" customWidth="1"/>
    <col min="3323" max="3323" width="5" style="83" customWidth="1"/>
    <col min="3324" max="3324" width="11.42578125" style="83"/>
    <col min="3325" max="3325" width="14.28515625" style="83" customWidth="1"/>
    <col min="3326" max="3326" width="5.7109375" style="83" customWidth="1"/>
    <col min="3327" max="3327" width="11.42578125" style="83"/>
    <col min="3328" max="3328" width="17.28515625" style="83" customWidth="1"/>
    <col min="3329" max="3329" width="12.7109375" style="83" customWidth="1"/>
    <col min="3330" max="3330" width="11.42578125" style="83"/>
    <col min="3331" max="3331" width="5.28515625" style="83" customWidth="1"/>
    <col min="3332" max="3332" width="11.42578125" style="83"/>
    <col min="3333" max="3333" width="17" style="83" customWidth="1"/>
    <col min="3334" max="3334" width="6.28515625" style="83" customWidth="1"/>
    <col min="3335" max="3335" width="11.42578125" style="83"/>
    <col min="3336" max="3336" width="14.28515625" style="83" customWidth="1"/>
    <col min="3337" max="3337" width="7.5703125" style="83" customWidth="1"/>
    <col min="3338" max="3338" width="11.42578125" style="83"/>
    <col min="3339" max="3340" width="14.28515625" style="83" customWidth="1"/>
    <col min="3341" max="3341" width="20.85546875" style="83" customWidth="1"/>
    <col min="3342" max="3342" width="14.42578125" style="83" customWidth="1"/>
    <col min="3343" max="3343" width="15" style="83" customWidth="1"/>
    <col min="3344" max="3344" width="2.7109375" style="83" customWidth="1"/>
    <col min="3345" max="3345" width="11.7109375" style="83" customWidth="1"/>
    <col min="3346" max="3346" width="11.5703125" style="83" customWidth="1"/>
    <col min="3347" max="3347" width="2.28515625" style="83" customWidth="1"/>
    <col min="3348" max="3348" width="41" style="83" customWidth="1"/>
    <col min="3349" max="3349" width="14.28515625" style="83" customWidth="1"/>
    <col min="3350" max="3351" width="11.5703125" style="83" customWidth="1"/>
    <col min="3352" max="3352" width="21.85546875" style="83" customWidth="1"/>
    <col min="3353" max="3544" width="11.42578125" style="83"/>
    <col min="3545" max="3545" width="21.85546875" style="83" customWidth="1"/>
    <col min="3546" max="3546" width="13.85546875" style="83" customWidth="1"/>
    <col min="3547" max="3547" width="38.7109375" style="83" customWidth="1"/>
    <col min="3548" max="3548" width="3" style="83" bestFit="1" customWidth="1"/>
    <col min="3549" max="3549" width="32.28515625" style="83" customWidth="1"/>
    <col min="3550" max="3550" width="46.28515625" style="83" customWidth="1"/>
    <col min="3551" max="3551" width="19" style="83" customWidth="1"/>
    <col min="3552" max="3552" width="11.42578125" style="83"/>
    <col min="3553" max="3553" width="17.7109375" style="83" customWidth="1"/>
    <col min="3554" max="3554" width="11.42578125" style="83"/>
    <col min="3555" max="3555" width="22.28515625" style="83" customWidth="1"/>
    <col min="3556" max="3556" width="5.28515625" style="83" customWidth="1"/>
    <col min="3557" max="3557" width="36.28515625" style="83" customWidth="1"/>
    <col min="3558" max="3558" width="5.7109375" style="83" customWidth="1"/>
    <col min="3559" max="3559" width="11.42578125" style="83"/>
    <col min="3560" max="3560" width="20.7109375" style="83" customWidth="1"/>
    <col min="3561" max="3561" width="4.85546875" style="83" customWidth="1"/>
    <col min="3562" max="3562" width="11.42578125" style="83"/>
    <col min="3563" max="3563" width="24.7109375" style="83" customWidth="1"/>
    <col min="3564" max="3564" width="12.28515625" style="83" customWidth="1"/>
    <col min="3565" max="3565" width="11.42578125" style="83"/>
    <col min="3566" max="3566" width="3.42578125" style="83" customWidth="1"/>
    <col min="3567" max="3567" width="11.42578125" style="83"/>
    <col min="3568" max="3568" width="17.7109375" style="83" customWidth="1"/>
    <col min="3569" max="3569" width="3.42578125" style="83" customWidth="1"/>
    <col min="3570" max="3570" width="11.42578125" style="83"/>
    <col min="3571" max="3571" width="23.7109375" style="83" customWidth="1"/>
    <col min="3572" max="3572" width="10" style="83" customWidth="1"/>
    <col min="3573" max="3573" width="11.42578125" style="83"/>
    <col min="3574" max="3575" width="14.7109375" style="83" customWidth="1"/>
    <col min="3576" max="3576" width="12.85546875" style="83" customWidth="1"/>
    <col min="3577" max="3577" width="3.28515625" style="83" customWidth="1"/>
    <col min="3578" max="3578" width="30.28515625" style="83" customWidth="1"/>
    <col min="3579" max="3579" width="5" style="83" customWidth="1"/>
    <col min="3580" max="3580" width="11.42578125" style="83"/>
    <col min="3581" max="3581" width="14.28515625" style="83" customWidth="1"/>
    <col min="3582" max="3582" width="5.7109375" style="83" customWidth="1"/>
    <col min="3583" max="3583" width="11.42578125" style="83"/>
    <col min="3584" max="3584" width="17.28515625" style="83" customWidth="1"/>
    <col min="3585" max="3585" width="12.7109375" style="83" customWidth="1"/>
    <col min="3586" max="3586" width="11.42578125" style="83"/>
    <col min="3587" max="3587" width="5.28515625" style="83" customWidth="1"/>
    <col min="3588" max="3588" width="11.42578125" style="83"/>
    <col min="3589" max="3589" width="17" style="83" customWidth="1"/>
    <col min="3590" max="3590" width="6.28515625" style="83" customWidth="1"/>
    <col min="3591" max="3591" width="11.42578125" style="83"/>
    <col min="3592" max="3592" width="14.28515625" style="83" customWidth="1"/>
    <col min="3593" max="3593" width="7.5703125" style="83" customWidth="1"/>
    <col min="3594" max="3594" width="11.42578125" style="83"/>
    <col min="3595" max="3596" width="14.28515625" style="83" customWidth="1"/>
    <col min="3597" max="3597" width="20.85546875" style="83" customWidth="1"/>
    <col min="3598" max="3598" width="14.42578125" style="83" customWidth="1"/>
    <col min="3599" max="3599" width="15" style="83" customWidth="1"/>
    <col min="3600" max="3600" width="2.7109375" style="83" customWidth="1"/>
    <col min="3601" max="3601" width="11.7109375" style="83" customWidth="1"/>
    <col min="3602" max="3602" width="11.5703125" style="83" customWidth="1"/>
    <col min="3603" max="3603" width="2.28515625" style="83" customWidth="1"/>
    <col min="3604" max="3604" width="41" style="83" customWidth="1"/>
    <col min="3605" max="3605" width="14.28515625" style="83" customWidth="1"/>
    <col min="3606" max="3607" width="11.5703125" style="83" customWidth="1"/>
    <col min="3608" max="3608" width="21.85546875" style="83" customWidth="1"/>
    <col min="3609" max="3800" width="11.42578125" style="83"/>
    <col min="3801" max="3801" width="21.85546875" style="83" customWidth="1"/>
    <col min="3802" max="3802" width="13.85546875" style="83" customWidth="1"/>
    <col min="3803" max="3803" width="38.7109375" style="83" customWidth="1"/>
    <col min="3804" max="3804" width="3" style="83" bestFit="1" customWidth="1"/>
    <col min="3805" max="3805" width="32.28515625" style="83" customWidth="1"/>
    <col min="3806" max="3806" width="46.28515625" style="83" customWidth="1"/>
    <col min="3807" max="3807" width="19" style="83" customWidth="1"/>
    <col min="3808" max="3808" width="11.42578125" style="83"/>
    <col min="3809" max="3809" width="17.7109375" style="83" customWidth="1"/>
    <col min="3810" max="3810" width="11.42578125" style="83"/>
    <col min="3811" max="3811" width="22.28515625" style="83" customWidth="1"/>
    <col min="3812" max="3812" width="5.28515625" style="83" customWidth="1"/>
    <col min="3813" max="3813" width="36.28515625" style="83" customWidth="1"/>
    <col min="3814" max="3814" width="5.7109375" style="83" customWidth="1"/>
    <col min="3815" max="3815" width="11.42578125" style="83"/>
    <col min="3816" max="3816" width="20.7109375" style="83" customWidth="1"/>
    <col min="3817" max="3817" width="4.85546875" style="83" customWidth="1"/>
    <col min="3818" max="3818" width="11.42578125" style="83"/>
    <col min="3819" max="3819" width="24.7109375" style="83" customWidth="1"/>
    <col min="3820" max="3820" width="12.28515625" style="83" customWidth="1"/>
    <col min="3821" max="3821" width="11.42578125" style="83"/>
    <col min="3822" max="3822" width="3.42578125" style="83" customWidth="1"/>
    <col min="3823" max="3823" width="11.42578125" style="83"/>
    <col min="3824" max="3824" width="17.7109375" style="83" customWidth="1"/>
    <col min="3825" max="3825" width="3.42578125" style="83" customWidth="1"/>
    <col min="3826" max="3826" width="11.42578125" style="83"/>
    <col min="3827" max="3827" width="23.7109375" style="83" customWidth="1"/>
    <col min="3828" max="3828" width="10" style="83" customWidth="1"/>
    <col min="3829" max="3829" width="11.42578125" style="83"/>
    <col min="3830" max="3831" width="14.7109375" style="83" customWidth="1"/>
    <col min="3832" max="3832" width="12.85546875" style="83" customWidth="1"/>
    <col min="3833" max="3833" width="3.28515625" style="83" customWidth="1"/>
    <col min="3834" max="3834" width="30.28515625" style="83" customWidth="1"/>
    <col min="3835" max="3835" width="5" style="83" customWidth="1"/>
    <col min="3836" max="3836" width="11.42578125" style="83"/>
    <col min="3837" max="3837" width="14.28515625" style="83" customWidth="1"/>
    <col min="3838" max="3838" width="5.7109375" style="83" customWidth="1"/>
    <col min="3839" max="3839" width="11.42578125" style="83"/>
    <col min="3840" max="3840" width="17.28515625" style="83" customWidth="1"/>
    <col min="3841" max="3841" width="12.7109375" style="83" customWidth="1"/>
    <col min="3842" max="3842" width="11.42578125" style="83"/>
    <col min="3843" max="3843" width="5.28515625" style="83" customWidth="1"/>
    <col min="3844" max="3844" width="11.42578125" style="83"/>
    <col min="3845" max="3845" width="17" style="83" customWidth="1"/>
    <col min="3846" max="3846" width="6.28515625" style="83" customWidth="1"/>
    <col min="3847" max="3847" width="11.42578125" style="83"/>
    <col min="3848" max="3848" width="14.28515625" style="83" customWidth="1"/>
    <col min="3849" max="3849" width="7.5703125" style="83" customWidth="1"/>
    <col min="3850" max="3850" width="11.42578125" style="83"/>
    <col min="3851" max="3852" width="14.28515625" style="83" customWidth="1"/>
    <col min="3853" max="3853" width="20.85546875" style="83" customWidth="1"/>
    <col min="3854" max="3854" width="14.42578125" style="83" customWidth="1"/>
    <col min="3855" max="3855" width="15" style="83" customWidth="1"/>
    <col min="3856" max="3856" width="2.7109375" style="83" customWidth="1"/>
    <col min="3857" max="3857" width="11.7109375" style="83" customWidth="1"/>
    <col min="3858" max="3858" width="11.5703125" style="83" customWidth="1"/>
    <col min="3859" max="3859" width="2.28515625" style="83" customWidth="1"/>
    <col min="3860" max="3860" width="41" style="83" customWidth="1"/>
    <col min="3861" max="3861" width="14.28515625" style="83" customWidth="1"/>
    <col min="3862" max="3863" width="11.5703125" style="83" customWidth="1"/>
    <col min="3864" max="3864" width="21.85546875" style="83" customWidth="1"/>
    <col min="3865" max="4056" width="11.42578125" style="83"/>
    <col min="4057" max="4057" width="21.85546875" style="83" customWidth="1"/>
    <col min="4058" max="4058" width="13.85546875" style="83" customWidth="1"/>
    <col min="4059" max="4059" width="38.7109375" style="83" customWidth="1"/>
    <col min="4060" max="4060" width="3" style="83" bestFit="1" customWidth="1"/>
    <col min="4061" max="4061" width="32.28515625" style="83" customWidth="1"/>
    <col min="4062" max="4062" width="46.28515625" style="83" customWidth="1"/>
    <col min="4063" max="4063" width="19" style="83" customWidth="1"/>
    <col min="4064" max="4064" width="11.42578125" style="83"/>
    <col min="4065" max="4065" width="17.7109375" style="83" customWidth="1"/>
    <col min="4066" max="4066" width="11.42578125" style="83"/>
    <col min="4067" max="4067" width="22.28515625" style="83" customWidth="1"/>
    <col min="4068" max="4068" width="5.28515625" style="83" customWidth="1"/>
    <col min="4069" max="4069" width="36.28515625" style="83" customWidth="1"/>
    <col min="4070" max="4070" width="5.7109375" style="83" customWidth="1"/>
    <col min="4071" max="4071" width="11.42578125" style="83"/>
    <col min="4072" max="4072" width="20.7109375" style="83" customWidth="1"/>
    <col min="4073" max="4073" width="4.85546875" style="83" customWidth="1"/>
    <col min="4074" max="4074" width="11.42578125" style="83"/>
    <col min="4075" max="4075" width="24.7109375" style="83" customWidth="1"/>
    <col min="4076" max="4076" width="12.28515625" style="83" customWidth="1"/>
    <col min="4077" max="4077" width="11.42578125" style="83"/>
    <col min="4078" max="4078" width="3.42578125" style="83" customWidth="1"/>
    <col min="4079" max="4079" width="11.42578125" style="83"/>
    <col min="4080" max="4080" width="17.7109375" style="83" customWidth="1"/>
    <col min="4081" max="4081" width="3.42578125" style="83" customWidth="1"/>
    <col min="4082" max="4082" width="11.42578125" style="83"/>
    <col min="4083" max="4083" width="23.7109375" style="83" customWidth="1"/>
    <col min="4084" max="4084" width="10" style="83" customWidth="1"/>
    <col min="4085" max="4085" width="11.42578125" style="83"/>
    <col min="4086" max="4087" width="14.7109375" style="83" customWidth="1"/>
    <col min="4088" max="4088" width="12.85546875" style="83" customWidth="1"/>
    <col min="4089" max="4089" width="3.28515625" style="83" customWidth="1"/>
    <col min="4090" max="4090" width="30.28515625" style="83" customWidth="1"/>
    <col min="4091" max="4091" width="5" style="83" customWidth="1"/>
    <col min="4092" max="4092" width="11.42578125" style="83"/>
    <col min="4093" max="4093" width="14.28515625" style="83" customWidth="1"/>
    <col min="4094" max="4094" width="5.7109375" style="83" customWidth="1"/>
    <col min="4095" max="4095" width="11.42578125" style="83"/>
    <col min="4096" max="4096" width="17.28515625" style="83" customWidth="1"/>
    <col min="4097" max="4097" width="12.7109375" style="83" customWidth="1"/>
    <col min="4098" max="4098" width="11.42578125" style="83"/>
    <col min="4099" max="4099" width="5.28515625" style="83" customWidth="1"/>
    <col min="4100" max="4100" width="11.42578125" style="83"/>
    <col min="4101" max="4101" width="17" style="83" customWidth="1"/>
    <col min="4102" max="4102" width="6.28515625" style="83" customWidth="1"/>
    <col min="4103" max="4103" width="11.42578125" style="83"/>
    <col min="4104" max="4104" width="14.28515625" style="83" customWidth="1"/>
    <col min="4105" max="4105" width="7.5703125" style="83" customWidth="1"/>
    <col min="4106" max="4106" width="11.42578125" style="83"/>
    <col min="4107" max="4108" width="14.28515625" style="83" customWidth="1"/>
    <col min="4109" max="4109" width="20.85546875" style="83" customWidth="1"/>
    <col min="4110" max="4110" width="14.42578125" style="83" customWidth="1"/>
    <col min="4111" max="4111" width="15" style="83" customWidth="1"/>
    <col min="4112" max="4112" width="2.7109375" style="83" customWidth="1"/>
    <col min="4113" max="4113" width="11.7109375" style="83" customWidth="1"/>
    <col min="4114" max="4114" width="11.5703125" style="83" customWidth="1"/>
    <col min="4115" max="4115" width="2.28515625" style="83" customWidth="1"/>
    <col min="4116" max="4116" width="41" style="83" customWidth="1"/>
    <col min="4117" max="4117" width="14.28515625" style="83" customWidth="1"/>
    <col min="4118" max="4119" width="11.5703125" style="83" customWidth="1"/>
    <col min="4120" max="4120" width="21.85546875" style="83" customWidth="1"/>
    <col min="4121" max="4312" width="11.42578125" style="83"/>
    <col min="4313" max="4313" width="21.85546875" style="83" customWidth="1"/>
    <col min="4314" max="4314" width="13.85546875" style="83" customWidth="1"/>
    <col min="4315" max="4315" width="38.7109375" style="83" customWidth="1"/>
    <col min="4316" max="4316" width="3" style="83" bestFit="1" customWidth="1"/>
    <col min="4317" max="4317" width="32.28515625" style="83" customWidth="1"/>
    <col min="4318" max="4318" width="46.28515625" style="83" customWidth="1"/>
    <col min="4319" max="4319" width="19" style="83" customWidth="1"/>
    <col min="4320" max="4320" width="11.42578125" style="83"/>
    <col min="4321" max="4321" width="17.7109375" style="83" customWidth="1"/>
    <col min="4322" max="4322" width="11.42578125" style="83"/>
    <col min="4323" max="4323" width="22.28515625" style="83" customWidth="1"/>
    <col min="4324" max="4324" width="5.28515625" style="83" customWidth="1"/>
    <col min="4325" max="4325" width="36.28515625" style="83" customWidth="1"/>
    <col min="4326" max="4326" width="5.7109375" style="83" customWidth="1"/>
    <col min="4327" max="4327" width="11.42578125" style="83"/>
    <col min="4328" max="4328" width="20.7109375" style="83" customWidth="1"/>
    <col min="4329" max="4329" width="4.85546875" style="83" customWidth="1"/>
    <col min="4330" max="4330" width="11.42578125" style="83"/>
    <col min="4331" max="4331" width="24.7109375" style="83" customWidth="1"/>
    <col min="4332" max="4332" width="12.28515625" style="83" customWidth="1"/>
    <col min="4333" max="4333" width="11.42578125" style="83"/>
    <col min="4334" max="4334" width="3.42578125" style="83" customWidth="1"/>
    <col min="4335" max="4335" width="11.42578125" style="83"/>
    <col min="4336" max="4336" width="17.7109375" style="83" customWidth="1"/>
    <col min="4337" max="4337" width="3.42578125" style="83" customWidth="1"/>
    <col min="4338" max="4338" width="11.42578125" style="83"/>
    <col min="4339" max="4339" width="23.7109375" style="83" customWidth="1"/>
    <col min="4340" max="4340" width="10" style="83" customWidth="1"/>
    <col min="4341" max="4341" width="11.42578125" style="83"/>
    <col min="4342" max="4343" width="14.7109375" style="83" customWidth="1"/>
    <col min="4344" max="4344" width="12.85546875" style="83" customWidth="1"/>
    <col min="4345" max="4345" width="3.28515625" style="83" customWidth="1"/>
    <col min="4346" max="4346" width="30.28515625" style="83" customWidth="1"/>
    <col min="4347" max="4347" width="5" style="83" customWidth="1"/>
    <col min="4348" max="4348" width="11.42578125" style="83"/>
    <col min="4349" max="4349" width="14.28515625" style="83" customWidth="1"/>
    <col min="4350" max="4350" width="5.7109375" style="83" customWidth="1"/>
    <col min="4351" max="4351" width="11.42578125" style="83"/>
    <col min="4352" max="4352" width="17.28515625" style="83" customWidth="1"/>
    <col min="4353" max="4353" width="12.7109375" style="83" customWidth="1"/>
    <col min="4354" max="4354" width="11.42578125" style="83"/>
    <col min="4355" max="4355" width="5.28515625" style="83" customWidth="1"/>
    <col min="4356" max="4356" width="11.42578125" style="83"/>
    <col min="4357" max="4357" width="17" style="83" customWidth="1"/>
    <col min="4358" max="4358" width="6.28515625" style="83" customWidth="1"/>
    <col min="4359" max="4359" width="11.42578125" style="83"/>
    <col min="4360" max="4360" width="14.28515625" style="83" customWidth="1"/>
    <col min="4361" max="4361" width="7.5703125" style="83" customWidth="1"/>
    <col min="4362" max="4362" width="11.42578125" style="83"/>
    <col min="4363" max="4364" width="14.28515625" style="83" customWidth="1"/>
    <col min="4365" max="4365" width="20.85546875" style="83" customWidth="1"/>
    <col min="4366" max="4366" width="14.42578125" style="83" customWidth="1"/>
    <col min="4367" max="4367" width="15" style="83" customWidth="1"/>
    <col min="4368" max="4368" width="2.7109375" style="83" customWidth="1"/>
    <col min="4369" max="4369" width="11.7109375" style="83" customWidth="1"/>
    <col min="4370" max="4370" width="11.5703125" style="83" customWidth="1"/>
    <col min="4371" max="4371" width="2.28515625" style="83" customWidth="1"/>
    <col min="4372" max="4372" width="41" style="83" customWidth="1"/>
    <col min="4373" max="4373" width="14.28515625" style="83" customWidth="1"/>
    <col min="4374" max="4375" width="11.5703125" style="83" customWidth="1"/>
    <col min="4376" max="4376" width="21.85546875" style="83" customWidth="1"/>
    <col min="4377" max="4568" width="11.42578125" style="83"/>
    <col min="4569" max="4569" width="21.85546875" style="83" customWidth="1"/>
    <col min="4570" max="4570" width="13.85546875" style="83" customWidth="1"/>
    <col min="4571" max="4571" width="38.7109375" style="83" customWidth="1"/>
    <col min="4572" max="4572" width="3" style="83" bestFit="1" customWidth="1"/>
    <col min="4573" max="4573" width="32.28515625" style="83" customWidth="1"/>
    <col min="4574" max="4574" width="46.28515625" style="83" customWidth="1"/>
    <col min="4575" max="4575" width="19" style="83" customWidth="1"/>
    <col min="4576" max="4576" width="11.42578125" style="83"/>
    <col min="4577" max="4577" width="17.7109375" style="83" customWidth="1"/>
    <col min="4578" max="4578" width="11.42578125" style="83"/>
    <col min="4579" max="4579" width="22.28515625" style="83" customWidth="1"/>
    <col min="4580" max="4580" width="5.28515625" style="83" customWidth="1"/>
    <col min="4581" max="4581" width="36.28515625" style="83" customWidth="1"/>
    <col min="4582" max="4582" width="5.7109375" style="83" customWidth="1"/>
    <col min="4583" max="4583" width="11.42578125" style="83"/>
    <col min="4584" max="4584" width="20.7109375" style="83" customWidth="1"/>
    <col min="4585" max="4585" width="4.85546875" style="83" customWidth="1"/>
    <col min="4586" max="4586" width="11.42578125" style="83"/>
    <col min="4587" max="4587" width="24.7109375" style="83" customWidth="1"/>
    <col min="4588" max="4588" width="12.28515625" style="83" customWidth="1"/>
    <col min="4589" max="4589" width="11.42578125" style="83"/>
    <col min="4590" max="4590" width="3.42578125" style="83" customWidth="1"/>
    <col min="4591" max="4591" width="11.42578125" style="83"/>
    <col min="4592" max="4592" width="17.7109375" style="83" customWidth="1"/>
    <col min="4593" max="4593" width="3.42578125" style="83" customWidth="1"/>
    <col min="4594" max="4594" width="11.42578125" style="83"/>
    <col min="4595" max="4595" width="23.7109375" style="83" customWidth="1"/>
    <col min="4596" max="4596" width="10" style="83" customWidth="1"/>
    <col min="4597" max="4597" width="11.42578125" style="83"/>
    <col min="4598" max="4599" width="14.7109375" style="83" customWidth="1"/>
    <col min="4600" max="4600" width="12.85546875" style="83" customWidth="1"/>
    <col min="4601" max="4601" width="3.28515625" style="83" customWidth="1"/>
    <col min="4602" max="4602" width="30.28515625" style="83" customWidth="1"/>
    <col min="4603" max="4603" width="5" style="83" customWidth="1"/>
    <col min="4604" max="4604" width="11.42578125" style="83"/>
    <col min="4605" max="4605" width="14.28515625" style="83" customWidth="1"/>
    <col min="4606" max="4606" width="5.7109375" style="83" customWidth="1"/>
    <col min="4607" max="4607" width="11.42578125" style="83"/>
    <col min="4608" max="4608" width="17.28515625" style="83" customWidth="1"/>
    <col min="4609" max="4609" width="12.7109375" style="83" customWidth="1"/>
    <col min="4610" max="4610" width="11.42578125" style="83"/>
    <col min="4611" max="4611" width="5.28515625" style="83" customWidth="1"/>
    <col min="4612" max="4612" width="11.42578125" style="83"/>
    <col min="4613" max="4613" width="17" style="83" customWidth="1"/>
    <col min="4614" max="4614" width="6.28515625" style="83" customWidth="1"/>
    <col min="4615" max="4615" width="11.42578125" style="83"/>
    <col min="4616" max="4616" width="14.28515625" style="83" customWidth="1"/>
    <col min="4617" max="4617" width="7.5703125" style="83" customWidth="1"/>
    <col min="4618" max="4618" width="11.42578125" style="83"/>
    <col min="4619" max="4620" width="14.28515625" style="83" customWidth="1"/>
    <col min="4621" max="4621" width="20.85546875" style="83" customWidth="1"/>
    <col min="4622" max="4622" width="14.42578125" style="83" customWidth="1"/>
    <col min="4623" max="4623" width="15" style="83" customWidth="1"/>
    <col min="4624" max="4624" width="2.7109375" style="83" customWidth="1"/>
    <col min="4625" max="4625" width="11.7109375" style="83" customWidth="1"/>
    <col min="4626" max="4626" width="11.5703125" style="83" customWidth="1"/>
    <col min="4627" max="4627" width="2.28515625" style="83" customWidth="1"/>
    <col min="4628" max="4628" width="41" style="83" customWidth="1"/>
    <col min="4629" max="4629" width="14.28515625" style="83" customWidth="1"/>
    <col min="4630" max="4631" width="11.5703125" style="83" customWidth="1"/>
    <col min="4632" max="4632" width="21.85546875" style="83" customWidth="1"/>
    <col min="4633" max="4824" width="11.42578125" style="83"/>
    <col min="4825" max="4825" width="21.85546875" style="83" customWidth="1"/>
    <col min="4826" max="4826" width="13.85546875" style="83" customWidth="1"/>
    <col min="4827" max="4827" width="38.7109375" style="83" customWidth="1"/>
    <col min="4828" max="4828" width="3" style="83" bestFit="1" customWidth="1"/>
    <col min="4829" max="4829" width="32.28515625" style="83" customWidth="1"/>
    <col min="4830" max="4830" width="46.28515625" style="83" customWidth="1"/>
    <col min="4831" max="4831" width="19" style="83" customWidth="1"/>
    <col min="4832" max="4832" width="11.42578125" style="83"/>
    <col min="4833" max="4833" width="17.7109375" style="83" customWidth="1"/>
    <col min="4834" max="4834" width="11.42578125" style="83"/>
    <col min="4835" max="4835" width="22.28515625" style="83" customWidth="1"/>
    <col min="4836" max="4836" width="5.28515625" style="83" customWidth="1"/>
    <col min="4837" max="4837" width="36.28515625" style="83" customWidth="1"/>
    <col min="4838" max="4838" width="5.7109375" style="83" customWidth="1"/>
    <col min="4839" max="4839" width="11.42578125" style="83"/>
    <col min="4840" max="4840" width="20.7109375" style="83" customWidth="1"/>
    <col min="4841" max="4841" width="4.85546875" style="83" customWidth="1"/>
    <col min="4842" max="4842" width="11.42578125" style="83"/>
    <col min="4843" max="4843" width="24.7109375" style="83" customWidth="1"/>
    <col min="4844" max="4844" width="12.28515625" style="83" customWidth="1"/>
    <col min="4845" max="4845" width="11.42578125" style="83"/>
    <col min="4846" max="4846" width="3.42578125" style="83" customWidth="1"/>
    <col min="4847" max="4847" width="11.42578125" style="83"/>
    <col min="4848" max="4848" width="17.7109375" style="83" customWidth="1"/>
    <col min="4849" max="4849" width="3.42578125" style="83" customWidth="1"/>
    <col min="4850" max="4850" width="11.42578125" style="83"/>
    <col min="4851" max="4851" width="23.7109375" style="83" customWidth="1"/>
    <col min="4852" max="4852" width="10" style="83" customWidth="1"/>
    <col min="4853" max="4853" width="11.42578125" style="83"/>
    <col min="4854" max="4855" width="14.7109375" style="83" customWidth="1"/>
    <col min="4856" max="4856" width="12.85546875" style="83" customWidth="1"/>
    <col min="4857" max="4857" width="3.28515625" style="83" customWidth="1"/>
    <col min="4858" max="4858" width="30.28515625" style="83" customWidth="1"/>
    <col min="4859" max="4859" width="5" style="83" customWidth="1"/>
    <col min="4860" max="4860" width="11.42578125" style="83"/>
    <col min="4861" max="4861" width="14.28515625" style="83" customWidth="1"/>
    <col min="4862" max="4862" width="5.7109375" style="83" customWidth="1"/>
    <col min="4863" max="4863" width="11.42578125" style="83"/>
    <col min="4864" max="4864" width="17.28515625" style="83" customWidth="1"/>
    <col min="4865" max="4865" width="12.7109375" style="83" customWidth="1"/>
    <col min="4866" max="4866" width="11.42578125" style="83"/>
    <col min="4867" max="4867" width="5.28515625" style="83" customWidth="1"/>
    <col min="4868" max="4868" width="11.42578125" style="83"/>
    <col min="4869" max="4869" width="17" style="83" customWidth="1"/>
    <col min="4870" max="4870" width="6.28515625" style="83" customWidth="1"/>
    <col min="4871" max="4871" width="11.42578125" style="83"/>
    <col min="4872" max="4872" width="14.28515625" style="83" customWidth="1"/>
    <col min="4873" max="4873" width="7.5703125" style="83" customWidth="1"/>
    <col min="4874" max="4874" width="11.42578125" style="83"/>
    <col min="4875" max="4876" width="14.28515625" style="83" customWidth="1"/>
    <col min="4877" max="4877" width="20.85546875" style="83" customWidth="1"/>
    <col min="4878" max="4878" width="14.42578125" style="83" customWidth="1"/>
    <col min="4879" max="4879" width="15" style="83" customWidth="1"/>
    <col min="4880" max="4880" width="2.7109375" style="83" customWidth="1"/>
    <col min="4881" max="4881" width="11.7109375" style="83" customWidth="1"/>
    <col min="4882" max="4882" width="11.5703125" style="83" customWidth="1"/>
    <col min="4883" max="4883" width="2.28515625" style="83" customWidth="1"/>
    <col min="4884" max="4884" width="41" style="83" customWidth="1"/>
    <col min="4885" max="4885" width="14.28515625" style="83" customWidth="1"/>
    <col min="4886" max="4887" width="11.5703125" style="83" customWidth="1"/>
    <col min="4888" max="4888" width="21.85546875" style="83" customWidth="1"/>
    <col min="4889" max="5080" width="11.42578125" style="83"/>
    <col min="5081" max="5081" width="21.85546875" style="83" customWidth="1"/>
    <col min="5082" max="5082" width="13.85546875" style="83" customWidth="1"/>
    <col min="5083" max="5083" width="38.7109375" style="83" customWidth="1"/>
    <col min="5084" max="5084" width="3" style="83" bestFit="1" customWidth="1"/>
    <col min="5085" max="5085" width="32.28515625" style="83" customWidth="1"/>
    <col min="5086" max="5086" width="46.28515625" style="83" customWidth="1"/>
    <col min="5087" max="5087" width="19" style="83" customWidth="1"/>
    <col min="5088" max="5088" width="11.42578125" style="83"/>
    <col min="5089" max="5089" width="17.7109375" style="83" customWidth="1"/>
    <col min="5090" max="5090" width="11.42578125" style="83"/>
    <col min="5091" max="5091" width="22.28515625" style="83" customWidth="1"/>
    <col min="5092" max="5092" width="5.28515625" style="83" customWidth="1"/>
    <col min="5093" max="5093" width="36.28515625" style="83" customWidth="1"/>
    <col min="5094" max="5094" width="5.7109375" style="83" customWidth="1"/>
    <col min="5095" max="5095" width="11.42578125" style="83"/>
    <col min="5096" max="5096" width="20.7109375" style="83" customWidth="1"/>
    <col min="5097" max="5097" width="4.85546875" style="83" customWidth="1"/>
    <col min="5098" max="5098" width="11.42578125" style="83"/>
    <col min="5099" max="5099" width="24.7109375" style="83" customWidth="1"/>
    <col min="5100" max="5100" width="12.28515625" style="83" customWidth="1"/>
    <col min="5101" max="5101" width="11.42578125" style="83"/>
    <col min="5102" max="5102" width="3.42578125" style="83" customWidth="1"/>
    <col min="5103" max="5103" width="11.42578125" style="83"/>
    <col min="5104" max="5104" width="17.7109375" style="83" customWidth="1"/>
    <col min="5105" max="5105" width="3.42578125" style="83" customWidth="1"/>
    <col min="5106" max="5106" width="11.42578125" style="83"/>
    <col min="5107" max="5107" width="23.7109375" style="83" customWidth="1"/>
    <col min="5108" max="5108" width="10" style="83" customWidth="1"/>
    <col min="5109" max="5109" width="11.42578125" style="83"/>
    <col min="5110" max="5111" width="14.7109375" style="83" customWidth="1"/>
    <col min="5112" max="5112" width="12.85546875" style="83" customWidth="1"/>
    <col min="5113" max="5113" width="3.28515625" style="83" customWidth="1"/>
    <col min="5114" max="5114" width="30.28515625" style="83" customWidth="1"/>
    <col min="5115" max="5115" width="5" style="83" customWidth="1"/>
    <col min="5116" max="5116" width="11.42578125" style="83"/>
    <col min="5117" max="5117" width="14.28515625" style="83" customWidth="1"/>
    <col min="5118" max="5118" width="5.7109375" style="83" customWidth="1"/>
    <col min="5119" max="5119" width="11.42578125" style="83"/>
    <col min="5120" max="5120" width="17.28515625" style="83" customWidth="1"/>
    <col min="5121" max="5121" width="12.7109375" style="83" customWidth="1"/>
    <col min="5122" max="5122" width="11.42578125" style="83"/>
    <col min="5123" max="5123" width="5.28515625" style="83" customWidth="1"/>
    <col min="5124" max="5124" width="11.42578125" style="83"/>
    <col min="5125" max="5125" width="17" style="83" customWidth="1"/>
    <col min="5126" max="5126" width="6.28515625" style="83" customWidth="1"/>
    <col min="5127" max="5127" width="11.42578125" style="83"/>
    <col min="5128" max="5128" width="14.28515625" style="83" customWidth="1"/>
    <col min="5129" max="5129" width="7.5703125" style="83" customWidth="1"/>
    <col min="5130" max="5130" width="11.42578125" style="83"/>
    <col min="5131" max="5132" width="14.28515625" style="83" customWidth="1"/>
    <col min="5133" max="5133" width="20.85546875" style="83" customWidth="1"/>
    <col min="5134" max="5134" width="14.42578125" style="83" customWidth="1"/>
    <col min="5135" max="5135" width="15" style="83" customWidth="1"/>
    <col min="5136" max="5136" width="2.7109375" style="83" customWidth="1"/>
    <col min="5137" max="5137" width="11.7109375" style="83" customWidth="1"/>
    <col min="5138" max="5138" width="11.5703125" style="83" customWidth="1"/>
    <col min="5139" max="5139" width="2.28515625" style="83" customWidth="1"/>
    <col min="5140" max="5140" width="41" style="83" customWidth="1"/>
    <col min="5141" max="5141" width="14.28515625" style="83" customWidth="1"/>
    <col min="5142" max="5143" width="11.5703125" style="83" customWidth="1"/>
    <col min="5144" max="5144" width="21.85546875" style="83" customWidth="1"/>
    <col min="5145" max="5336" width="11.42578125" style="83"/>
    <col min="5337" max="5337" width="21.85546875" style="83" customWidth="1"/>
    <col min="5338" max="5338" width="13.85546875" style="83" customWidth="1"/>
    <col min="5339" max="5339" width="38.7109375" style="83" customWidth="1"/>
    <col min="5340" max="5340" width="3" style="83" bestFit="1" customWidth="1"/>
    <col min="5341" max="5341" width="32.28515625" style="83" customWidth="1"/>
    <col min="5342" max="5342" width="46.28515625" style="83" customWidth="1"/>
    <col min="5343" max="5343" width="19" style="83" customWidth="1"/>
    <col min="5344" max="5344" width="11.42578125" style="83"/>
    <col min="5345" max="5345" width="17.7109375" style="83" customWidth="1"/>
    <col min="5346" max="5346" width="11.42578125" style="83"/>
    <col min="5347" max="5347" width="22.28515625" style="83" customWidth="1"/>
    <col min="5348" max="5348" width="5.28515625" style="83" customWidth="1"/>
    <col min="5349" max="5349" width="36.28515625" style="83" customWidth="1"/>
    <col min="5350" max="5350" width="5.7109375" style="83" customWidth="1"/>
    <col min="5351" max="5351" width="11.42578125" style="83"/>
    <col min="5352" max="5352" width="20.7109375" style="83" customWidth="1"/>
    <col min="5353" max="5353" width="4.85546875" style="83" customWidth="1"/>
    <col min="5354" max="5354" width="11.42578125" style="83"/>
    <col min="5355" max="5355" width="24.7109375" style="83" customWidth="1"/>
    <col min="5356" max="5356" width="12.28515625" style="83" customWidth="1"/>
    <col min="5357" max="5357" width="11.42578125" style="83"/>
    <col min="5358" max="5358" width="3.42578125" style="83" customWidth="1"/>
    <col min="5359" max="5359" width="11.42578125" style="83"/>
    <col min="5360" max="5360" width="17.7109375" style="83" customWidth="1"/>
    <col min="5361" max="5361" width="3.42578125" style="83" customWidth="1"/>
    <col min="5362" max="5362" width="11.42578125" style="83"/>
    <col min="5363" max="5363" width="23.7109375" style="83" customWidth="1"/>
    <col min="5364" max="5364" width="10" style="83" customWidth="1"/>
    <col min="5365" max="5365" width="11.42578125" style="83"/>
    <col min="5366" max="5367" width="14.7109375" style="83" customWidth="1"/>
    <col min="5368" max="5368" width="12.85546875" style="83" customWidth="1"/>
    <col min="5369" max="5369" width="3.28515625" style="83" customWidth="1"/>
    <col min="5370" max="5370" width="30.28515625" style="83" customWidth="1"/>
    <col min="5371" max="5371" width="5" style="83" customWidth="1"/>
    <col min="5372" max="5372" width="11.42578125" style="83"/>
    <col min="5373" max="5373" width="14.28515625" style="83" customWidth="1"/>
    <col min="5374" max="5374" width="5.7109375" style="83" customWidth="1"/>
    <col min="5375" max="5375" width="11.42578125" style="83"/>
    <col min="5376" max="5376" width="17.28515625" style="83" customWidth="1"/>
    <col min="5377" max="5377" width="12.7109375" style="83" customWidth="1"/>
    <col min="5378" max="5378" width="11.42578125" style="83"/>
    <col min="5379" max="5379" width="5.28515625" style="83" customWidth="1"/>
    <col min="5380" max="5380" width="11.42578125" style="83"/>
    <col min="5381" max="5381" width="17" style="83" customWidth="1"/>
    <col min="5382" max="5382" width="6.28515625" style="83" customWidth="1"/>
    <col min="5383" max="5383" width="11.42578125" style="83"/>
    <col min="5384" max="5384" width="14.28515625" style="83" customWidth="1"/>
    <col min="5385" max="5385" width="7.5703125" style="83" customWidth="1"/>
    <col min="5386" max="5386" width="11.42578125" style="83"/>
    <col min="5387" max="5388" width="14.28515625" style="83" customWidth="1"/>
    <col min="5389" max="5389" width="20.85546875" style="83" customWidth="1"/>
    <col min="5390" max="5390" width="14.42578125" style="83" customWidth="1"/>
    <col min="5391" max="5391" width="15" style="83" customWidth="1"/>
    <col min="5392" max="5392" width="2.7109375" style="83" customWidth="1"/>
    <col min="5393" max="5393" width="11.7109375" style="83" customWidth="1"/>
    <col min="5394" max="5394" width="11.5703125" style="83" customWidth="1"/>
    <col min="5395" max="5395" width="2.28515625" style="83" customWidth="1"/>
    <col min="5396" max="5396" width="41" style="83" customWidth="1"/>
    <col min="5397" max="5397" width="14.28515625" style="83" customWidth="1"/>
    <col min="5398" max="5399" width="11.5703125" style="83" customWidth="1"/>
    <col min="5400" max="5400" width="21.85546875" style="83" customWidth="1"/>
    <col min="5401" max="5592" width="11.42578125" style="83"/>
    <col min="5593" max="5593" width="21.85546875" style="83" customWidth="1"/>
    <col min="5594" max="5594" width="13.85546875" style="83" customWidth="1"/>
    <col min="5595" max="5595" width="38.7109375" style="83" customWidth="1"/>
    <col min="5596" max="5596" width="3" style="83" bestFit="1" customWidth="1"/>
    <col min="5597" max="5597" width="32.28515625" style="83" customWidth="1"/>
    <col min="5598" max="5598" width="46.28515625" style="83" customWidth="1"/>
    <col min="5599" max="5599" width="19" style="83" customWidth="1"/>
    <col min="5600" max="5600" width="11.42578125" style="83"/>
    <col min="5601" max="5601" width="17.7109375" style="83" customWidth="1"/>
    <col min="5602" max="5602" width="11.42578125" style="83"/>
    <col min="5603" max="5603" width="22.28515625" style="83" customWidth="1"/>
    <col min="5604" max="5604" width="5.28515625" style="83" customWidth="1"/>
    <col min="5605" max="5605" width="36.28515625" style="83" customWidth="1"/>
    <col min="5606" max="5606" width="5.7109375" style="83" customWidth="1"/>
    <col min="5607" max="5607" width="11.42578125" style="83"/>
    <col min="5608" max="5608" width="20.7109375" style="83" customWidth="1"/>
    <col min="5609" max="5609" width="4.85546875" style="83" customWidth="1"/>
    <col min="5610" max="5610" width="11.42578125" style="83"/>
    <col min="5611" max="5611" width="24.7109375" style="83" customWidth="1"/>
    <col min="5612" max="5612" width="12.28515625" style="83" customWidth="1"/>
    <col min="5613" max="5613" width="11.42578125" style="83"/>
    <col min="5614" max="5614" width="3.42578125" style="83" customWidth="1"/>
    <col min="5615" max="5615" width="11.42578125" style="83"/>
    <col min="5616" max="5616" width="17.7109375" style="83" customWidth="1"/>
    <col min="5617" max="5617" width="3.42578125" style="83" customWidth="1"/>
    <col min="5618" max="5618" width="11.42578125" style="83"/>
    <col min="5619" max="5619" width="23.7109375" style="83" customWidth="1"/>
    <col min="5620" max="5620" width="10" style="83" customWidth="1"/>
    <col min="5621" max="5621" width="11.42578125" style="83"/>
    <col min="5622" max="5623" width="14.7109375" style="83" customWidth="1"/>
    <col min="5624" max="5624" width="12.85546875" style="83" customWidth="1"/>
    <col min="5625" max="5625" width="3.28515625" style="83" customWidth="1"/>
    <col min="5626" max="5626" width="30.28515625" style="83" customWidth="1"/>
    <col min="5627" max="5627" width="5" style="83" customWidth="1"/>
    <col min="5628" max="5628" width="11.42578125" style="83"/>
    <col min="5629" max="5629" width="14.28515625" style="83" customWidth="1"/>
    <col min="5630" max="5630" width="5.7109375" style="83" customWidth="1"/>
    <col min="5631" max="5631" width="11.42578125" style="83"/>
    <col min="5632" max="5632" width="17.28515625" style="83" customWidth="1"/>
    <col min="5633" max="5633" width="12.7109375" style="83" customWidth="1"/>
    <col min="5634" max="5634" width="11.42578125" style="83"/>
    <col min="5635" max="5635" width="5.28515625" style="83" customWidth="1"/>
    <col min="5636" max="5636" width="11.42578125" style="83"/>
    <col min="5637" max="5637" width="17" style="83" customWidth="1"/>
    <col min="5638" max="5638" width="6.28515625" style="83" customWidth="1"/>
    <col min="5639" max="5639" width="11.42578125" style="83"/>
    <col min="5640" max="5640" width="14.28515625" style="83" customWidth="1"/>
    <col min="5641" max="5641" width="7.5703125" style="83" customWidth="1"/>
    <col min="5642" max="5642" width="11.42578125" style="83"/>
    <col min="5643" max="5644" width="14.28515625" style="83" customWidth="1"/>
    <col min="5645" max="5645" width="20.85546875" style="83" customWidth="1"/>
    <col min="5646" max="5646" width="14.42578125" style="83" customWidth="1"/>
    <col min="5647" max="5647" width="15" style="83" customWidth="1"/>
    <col min="5648" max="5648" width="2.7109375" style="83" customWidth="1"/>
    <col min="5649" max="5649" width="11.7109375" style="83" customWidth="1"/>
    <col min="5650" max="5650" width="11.5703125" style="83" customWidth="1"/>
    <col min="5651" max="5651" width="2.28515625" style="83" customWidth="1"/>
    <col min="5652" max="5652" width="41" style="83" customWidth="1"/>
    <col min="5653" max="5653" width="14.28515625" style="83" customWidth="1"/>
    <col min="5654" max="5655" width="11.5703125" style="83" customWidth="1"/>
    <col min="5656" max="5656" width="21.85546875" style="83" customWidth="1"/>
    <col min="5657" max="5848" width="11.42578125" style="83"/>
    <col min="5849" max="5849" width="21.85546875" style="83" customWidth="1"/>
    <col min="5850" max="5850" width="13.85546875" style="83" customWidth="1"/>
    <col min="5851" max="5851" width="38.7109375" style="83" customWidth="1"/>
    <col min="5852" max="5852" width="3" style="83" bestFit="1" customWidth="1"/>
    <col min="5853" max="5853" width="32.28515625" style="83" customWidth="1"/>
    <col min="5854" max="5854" width="46.28515625" style="83" customWidth="1"/>
    <col min="5855" max="5855" width="19" style="83" customWidth="1"/>
    <col min="5856" max="5856" width="11.42578125" style="83"/>
    <col min="5857" max="5857" width="17.7109375" style="83" customWidth="1"/>
    <col min="5858" max="5858" width="11.42578125" style="83"/>
    <col min="5859" max="5859" width="22.28515625" style="83" customWidth="1"/>
    <col min="5860" max="5860" width="5.28515625" style="83" customWidth="1"/>
    <col min="5861" max="5861" width="36.28515625" style="83" customWidth="1"/>
    <col min="5862" max="5862" width="5.7109375" style="83" customWidth="1"/>
    <col min="5863" max="5863" width="11.42578125" style="83"/>
    <col min="5864" max="5864" width="20.7109375" style="83" customWidth="1"/>
    <col min="5865" max="5865" width="4.85546875" style="83" customWidth="1"/>
    <col min="5866" max="5866" width="11.42578125" style="83"/>
    <col min="5867" max="5867" width="24.7109375" style="83" customWidth="1"/>
    <col min="5868" max="5868" width="12.28515625" style="83" customWidth="1"/>
    <col min="5869" max="5869" width="11.42578125" style="83"/>
    <col min="5870" max="5870" width="3.42578125" style="83" customWidth="1"/>
    <col min="5871" max="5871" width="11.42578125" style="83"/>
    <col min="5872" max="5872" width="17.7109375" style="83" customWidth="1"/>
    <col min="5873" max="5873" width="3.42578125" style="83" customWidth="1"/>
    <col min="5874" max="5874" width="11.42578125" style="83"/>
    <col min="5875" max="5875" width="23.7109375" style="83" customWidth="1"/>
    <col min="5876" max="5876" width="10" style="83" customWidth="1"/>
    <col min="5877" max="5877" width="11.42578125" style="83"/>
    <col min="5878" max="5879" width="14.7109375" style="83" customWidth="1"/>
    <col min="5880" max="5880" width="12.85546875" style="83" customWidth="1"/>
    <col min="5881" max="5881" width="3.28515625" style="83" customWidth="1"/>
    <col min="5882" max="5882" width="30.28515625" style="83" customWidth="1"/>
    <col min="5883" max="5883" width="5" style="83" customWidth="1"/>
    <col min="5884" max="5884" width="11.42578125" style="83"/>
    <col min="5885" max="5885" width="14.28515625" style="83" customWidth="1"/>
    <col min="5886" max="5886" width="5.7109375" style="83" customWidth="1"/>
    <col min="5887" max="5887" width="11.42578125" style="83"/>
    <col min="5888" max="5888" width="17.28515625" style="83" customWidth="1"/>
    <col min="5889" max="5889" width="12.7109375" style="83" customWidth="1"/>
    <col min="5890" max="5890" width="11.42578125" style="83"/>
    <col min="5891" max="5891" width="5.28515625" style="83" customWidth="1"/>
    <col min="5892" max="5892" width="11.42578125" style="83"/>
    <col min="5893" max="5893" width="17" style="83" customWidth="1"/>
    <col min="5894" max="5894" width="6.28515625" style="83" customWidth="1"/>
    <col min="5895" max="5895" width="11.42578125" style="83"/>
    <col min="5896" max="5896" width="14.28515625" style="83" customWidth="1"/>
    <col min="5897" max="5897" width="7.5703125" style="83" customWidth="1"/>
    <col min="5898" max="5898" width="11.42578125" style="83"/>
    <col min="5899" max="5900" width="14.28515625" style="83" customWidth="1"/>
    <col min="5901" max="5901" width="20.85546875" style="83" customWidth="1"/>
    <col min="5902" max="5902" width="14.42578125" style="83" customWidth="1"/>
    <col min="5903" max="5903" width="15" style="83" customWidth="1"/>
    <col min="5904" max="5904" width="2.7109375" style="83" customWidth="1"/>
    <col min="5905" max="5905" width="11.7109375" style="83" customWidth="1"/>
    <col min="5906" max="5906" width="11.5703125" style="83" customWidth="1"/>
    <col min="5907" max="5907" width="2.28515625" style="83" customWidth="1"/>
    <col min="5908" max="5908" width="41" style="83" customWidth="1"/>
    <col min="5909" max="5909" width="14.28515625" style="83" customWidth="1"/>
    <col min="5910" max="5911" width="11.5703125" style="83" customWidth="1"/>
    <col min="5912" max="5912" width="21.85546875" style="83" customWidth="1"/>
    <col min="5913" max="6104" width="11.42578125" style="83"/>
    <col min="6105" max="6105" width="21.85546875" style="83" customWidth="1"/>
    <col min="6106" max="6106" width="13.85546875" style="83" customWidth="1"/>
    <col min="6107" max="6107" width="38.7109375" style="83" customWidth="1"/>
    <col min="6108" max="6108" width="3" style="83" bestFit="1" customWidth="1"/>
    <col min="6109" max="6109" width="32.28515625" style="83" customWidth="1"/>
    <col min="6110" max="6110" width="46.28515625" style="83" customWidth="1"/>
    <col min="6111" max="6111" width="19" style="83" customWidth="1"/>
    <col min="6112" max="6112" width="11.42578125" style="83"/>
    <col min="6113" max="6113" width="17.7109375" style="83" customWidth="1"/>
    <col min="6114" max="6114" width="11.42578125" style="83"/>
    <col min="6115" max="6115" width="22.28515625" style="83" customWidth="1"/>
    <col min="6116" max="6116" width="5.28515625" style="83" customWidth="1"/>
    <col min="6117" max="6117" width="36.28515625" style="83" customWidth="1"/>
    <col min="6118" max="6118" width="5.7109375" style="83" customWidth="1"/>
    <col min="6119" max="6119" width="11.42578125" style="83"/>
    <col min="6120" max="6120" width="20.7109375" style="83" customWidth="1"/>
    <col min="6121" max="6121" width="4.85546875" style="83" customWidth="1"/>
    <col min="6122" max="6122" width="11.42578125" style="83"/>
    <col min="6123" max="6123" width="24.7109375" style="83" customWidth="1"/>
    <col min="6124" max="6124" width="12.28515625" style="83" customWidth="1"/>
    <col min="6125" max="6125" width="11.42578125" style="83"/>
    <col min="6126" max="6126" width="3.42578125" style="83" customWidth="1"/>
    <col min="6127" max="6127" width="11.42578125" style="83"/>
    <col min="6128" max="6128" width="17.7109375" style="83" customWidth="1"/>
    <col min="6129" max="6129" width="3.42578125" style="83" customWidth="1"/>
    <col min="6130" max="6130" width="11.42578125" style="83"/>
    <col min="6131" max="6131" width="23.7109375" style="83" customWidth="1"/>
    <col min="6132" max="6132" width="10" style="83" customWidth="1"/>
    <col min="6133" max="6133" width="11.42578125" style="83"/>
    <col min="6134" max="6135" width="14.7109375" style="83" customWidth="1"/>
    <col min="6136" max="6136" width="12.85546875" style="83" customWidth="1"/>
    <col min="6137" max="6137" width="3.28515625" style="83" customWidth="1"/>
    <col min="6138" max="6138" width="30.28515625" style="83" customWidth="1"/>
    <col min="6139" max="6139" width="5" style="83" customWidth="1"/>
    <col min="6140" max="6140" width="11.42578125" style="83"/>
    <col min="6141" max="6141" width="14.28515625" style="83" customWidth="1"/>
    <col min="6142" max="6142" width="5.7109375" style="83" customWidth="1"/>
    <col min="6143" max="6143" width="11.42578125" style="83"/>
    <col min="6144" max="6144" width="17.28515625" style="83" customWidth="1"/>
    <col min="6145" max="6145" width="12.7109375" style="83" customWidth="1"/>
    <col min="6146" max="6146" width="11.42578125" style="83"/>
    <col min="6147" max="6147" width="5.28515625" style="83" customWidth="1"/>
    <col min="6148" max="6148" width="11.42578125" style="83"/>
    <col min="6149" max="6149" width="17" style="83" customWidth="1"/>
    <col min="6150" max="6150" width="6.28515625" style="83" customWidth="1"/>
    <col min="6151" max="6151" width="11.42578125" style="83"/>
    <col min="6152" max="6152" width="14.28515625" style="83" customWidth="1"/>
    <col min="6153" max="6153" width="7.5703125" style="83" customWidth="1"/>
    <col min="6154" max="6154" width="11.42578125" style="83"/>
    <col min="6155" max="6156" width="14.28515625" style="83" customWidth="1"/>
    <col min="6157" max="6157" width="20.85546875" style="83" customWidth="1"/>
    <col min="6158" max="6158" width="14.42578125" style="83" customWidth="1"/>
    <col min="6159" max="6159" width="15" style="83" customWidth="1"/>
    <col min="6160" max="6160" width="2.7109375" style="83" customWidth="1"/>
    <col min="6161" max="6161" width="11.7109375" style="83" customWidth="1"/>
    <col min="6162" max="6162" width="11.5703125" style="83" customWidth="1"/>
    <col min="6163" max="6163" width="2.28515625" style="83" customWidth="1"/>
    <col min="6164" max="6164" width="41" style="83" customWidth="1"/>
    <col min="6165" max="6165" width="14.28515625" style="83" customWidth="1"/>
    <col min="6166" max="6167" width="11.5703125" style="83" customWidth="1"/>
    <col min="6168" max="6168" width="21.85546875" style="83" customWidth="1"/>
    <col min="6169" max="6360" width="11.42578125" style="83"/>
    <col min="6361" max="6361" width="21.85546875" style="83" customWidth="1"/>
    <col min="6362" max="6362" width="13.85546875" style="83" customWidth="1"/>
    <col min="6363" max="6363" width="38.7109375" style="83" customWidth="1"/>
    <col min="6364" max="6364" width="3" style="83" bestFit="1" customWidth="1"/>
    <col min="6365" max="6365" width="32.28515625" style="83" customWidth="1"/>
    <col min="6366" max="6366" width="46.28515625" style="83" customWidth="1"/>
    <col min="6367" max="6367" width="19" style="83" customWidth="1"/>
    <col min="6368" max="6368" width="11.42578125" style="83"/>
    <col min="6369" max="6369" width="17.7109375" style="83" customWidth="1"/>
    <col min="6370" max="6370" width="11.42578125" style="83"/>
    <col min="6371" max="6371" width="22.28515625" style="83" customWidth="1"/>
    <col min="6372" max="6372" width="5.28515625" style="83" customWidth="1"/>
    <col min="6373" max="6373" width="36.28515625" style="83" customWidth="1"/>
    <col min="6374" max="6374" width="5.7109375" style="83" customWidth="1"/>
    <col min="6375" max="6375" width="11.42578125" style="83"/>
    <col min="6376" max="6376" width="20.7109375" style="83" customWidth="1"/>
    <col min="6377" max="6377" width="4.85546875" style="83" customWidth="1"/>
    <col min="6378" max="6378" width="11.42578125" style="83"/>
    <col min="6379" max="6379" width="24.7109375" style="83" customWidth="1"/>
    <col min="6380" max="6380" width="12.28515625" style="83" customWidth="1"/>
    <col min="6381" max="6381" width="11.42578125" style="83"/>
    <col min="6382" max="6382" width="3.42578125" style="83" customWidth="1"/>
    <col min="6383" max="6383" width="11.42578125" style="83"/>
    <col min="6384" max="6384" width="17.7109375" style="83" customWidth="1"/>
    <col min="6385" max="6385" width="3.42578125" style="83" customWidth="1"/>
    <col min="6386" max="6386" width="11.42578125" style="83"/>
    <col min="6387" max="6387" width="23.7109375" style="83" customWidth="1"/>
    <col min="6388" max="6388" width="10" style="83" customWidth="1"/>
    <col min="6389" max="6389" width="11.42578125" style="83"/>
    <col min="6390" max="6391" width="14.7109375" style="83" customWidth="1"/>
    <col min="6392" max="6392" width="12.85546875" style="83" customWidth="1"/>
    <col min="6393" max="6393" width="3.28515625" style="83" customWidth="1"/>
    <col min="6394" max="6394" width="30.28515625" style="83" customWidth="1"/>
    <col min="6395" max="6395" width="5" style="83" customWidth="1"/>
    <col min="6396" max="6396" width="11.42578125" style="83"/>
    <col min="6397" max="6397" width="14.28515625" style="83" customWidth="1"/>
    <col min="6398" max="6398" width="5.7109375" style="83" customWidth="1"/>
    <col min="6399" max="6399" width="11.42578125" style="83"/>
    <col min="6400" max="6400" width="17.28515625" style="83" customWidth="1"/>
    <col min="6401" max="6401" width="12.7109375" style="83" customWidth="1"/>
    <col min="6402" max="6402" width="11.42578125" style="83"/>
    <col min="6403" max="6403" width="5.28515625" style="83" customWidth="1"/>
    <col min="6404" max="6404" width="11.42578125" style="83"/>
    <col min="6405" max="6405" width="17" style="83" customWidth="1"/>
    <col min="6406" max="6406" width="6.28515625" style="83" customWidth="1"/>
    <col min="6407" max="6407" width="11.42578125" style="83"/>
    <col min="6408" max="6408" width="14.28515625" style="83" customWidth="1"/>
    <col min="6409" max="6409" width="7.5703125" style="83" customWidth="1"/>
    <col min="6410" max="6410" width="11.42578125" style="83"/>
    <col min="6411" max="6412" width="14.28515625" style="83" customWidth="1"/>
    <col min="6413" max="6413" width="20.85546875" style="83" customWidth="1"/>
    <col min="6414" max="6414" width="14.42578125" style="83" customWidth="1"/>
    <col min="6415" max="6415" width="15" style="83" customWidth="1"/>
    <col min="6416" max="6416" width="2.7109375" style="83" customWidth="1"/>
    <col min="6417" max="6417" width="11.7109375" style="83" customWidth="1"/>
    <col min="6418" max="6418" width="11.5703125" style="83" customWidth="1"/>
    <col min="6419" max="6419" width="2.28515625" style="83" customWidth="1"/>
    <col min="6420" max="6420" width="41" style="83" customWidth="1"/>
    <col min="6421" max="6421" width="14.28515625" style="83" customWidth="1"/>
    <col min="6422" max="6423" width="11.5703125" style="83" customWidth="1"/>
    <col min="6424" max="6424" width="21.85546875" style="83" customWidth="1"/>
    <col min="6425" max="6616" width="11.42578125" style="83"/>
    <col min="6617" max="6617" width="21.85546875" style="83" customWidth="1"/>
    <col min="6618" max="6618" width="13.85546875" style="83" customWidth="1"/>
    <col min="6619" max="6619" width="38.7109375" style="83" customWidth="1"/>
    <col min="6620" max="6620" width="3" style="83" bestFit="1" customWidth="1"/>
    <col min="6621" max="6621" width="32.28515625" style="83" customWidth="1"/>
    <col min="6622" max="6622" width="46.28515625" style="83" customWidth="1"/>
    <col min="6623" max="6623" width="19" style="83" customWidth="1"/>
    <col min="6624" max="6624" width="11.42578125" style="83"/>
    <col min="6625" max="6625" width="17.7109375" style="83" customWidth="1"/>
    <col min="6626" max="6626" width="11.42578125" style="83"/>
    <col min="6627" max="6627" width="22.28515625" style="83" customWidth="1"/>
    <col min="6628" max="6628" width="5.28515625" style="83" customWidth="1"/>
    <col min="6629" max="6629" width="36.28515625" style="83" customWidth="1"/>
    <col min="6630" max="6630" width="5.7109375" style="83" customWidth="1"/>
    <col min="6631" max="6631" width="11.42578125" style="83"/>
    <col min="6632" max="6632" width="20.7109375" style="83" customWidth="1"/>
    <col min="6633" max="6633" width="4.85546875" style="83" customWidth="1"/>
    <col min="6634" max="6634" width="11.42578125" style="83"/>
    <col min="6635" max="6635" width="24.7109375" style="83" customWidth="1"/>
    <col min="6636" max="6636" width="12.28515625" style="83" customWidth="1"/>
    <col min="6637" max="6637" width="11.42578125" style="83"/>
    <col min="6638" max="6638" width="3.42578125" style="83" customWidth="1"/>
    <col min="6639" max="6639" width="11.42578125" style="83"/>
    <col min="6640" max="6640" width="17.7109375" style="83" customWidth="1"/>
    <col min="6641" max="6641" width="3.42578125" style="83" customWidth="1"/>
    <col min="6642" max="6642" width="11.42578125" style="83"/>
    <col min="6643" max="6643" width="23.7109375" style="83" customWidth="1"/>
    <col min="6644" max="6644" width="10" style="83" customWidth="1"/>
    <col min="6645" max="6645" width="11.42578125" style="83"/>
    <col min="6646" max="6647" width="14.7109375" style="83" customWidth="1"/>
    <col min="6648" max="6648" width="12.85546875" style="83" customWidth="1"/>
    <col min="6649" max="6649" width="3.28515625" style="83" customWidth="1"/>
    <col min="6650" max="6650" width="30.28515625" style="83" customWidth="1"/>
    <col min="6651" max="6651" width="5" style="83" customWidth="1"/>
    <col min="6652" max="6652" width="11.42578125" style="83"/>
    <col min="6653" max="6653" width="14.28515625" style="83" customWidth="1"/>
    <col min="6654" max="6654" width="5.7109375" style="83" customWidth="1"/>
    <col min="6655" max="6655" width="11.42578125" style="83"/>
    <col min="6656" max="6656" width="17.28515625" style="83" customWidth="1"/>
    <col min="6657" max="6657" width="12.7109375" style="83" customWidth="1"/>
    <col min="6658" max="6658" width="11.42578125" style="83"/>
    <col min="6659" max="6659" width="5.28515625" style="83" customWidth="1"/>
    <col min="6660" max="6660" width="11.42578125" style="83"/>
    <col min="6661" max="6661" width="17" style="83" customWidth="1"/>
    <col min="6662" max="6662" width="6.28515625" style="83" customWidth="1"/>
    <col min="6663" max="6663" width="11.42578125" style="83"/>
    <col min="6664" max="6664" width="14.28515625" style="83" customWidth="1"/>
    <col min="6665" max="6665" width="7.5703125" style="83" customWidth="1"/>
    <col min="6666" max="6666" width="11.42578125" style="83"/>
    <col min="6667" max="6668" width="14.28515625" style="83" customWidth="1"/>
    <col min="6669" max="6669" width="20.85546875" style="83" customWidth="1"/>
    <col min="6670" max="6670" width="14.42578125" style="83" customWidth="1"/>
    <col min="6671" max="6671" width="15" style="83" customWidth="1"/>
    <col min="6672" max="6672" width="2.7109375" style="83" customWidth="1"/>
    <col min="6673" max="6673" width="11.7109375" style="83" customWidth="1"/>
    <col min="6674" max="6674" width="11.5703125" style="83" customWidth="1"/>
    <col min="6675" max="6675" width="2.28515625" style="83" customWidth="1"/>
    <col min="6676" max="6676" width="41" style="83" customWidth="1"/>
    <col min="6677" max="6677" width="14.28515625" style="83" customWidth="1"/>
    <col min="6678" max="6679" width="11.5703125" style="83" customWidth="1"/>
    <col min="6680" max="6680" width="21.85546875" style="83" customWidth="1"/>
    <col min="6681" max="6872" width="11.42578125" style="83"/>
    <col min="6873" max="6873" width="21.85546875" style="83" customWidth="1"/>
    <col min="6874" max="6874" width="13.85546875" style="83" customWidth="1"/>
    <col min="6875" max="6875" width="38.7109375" style="83" customWidth="1"/>
    <col min="6876" max="6876" width="3" style="83" bestFit="1" customWidth="1"/>
    <col min="6877" max="6877" width="32.28515625" style="83" customWidth="1"/>
    <col min="6878" max="6878" width="46.28515625" style="83" customWidth="1"/>
    <col min="6879" max="6879" width="19" style="83" customWidth="1"/>
    <col min="6880" max="6880" width="11.42578125" style="83"/>
    <col min="6881" max="6881" width="17.7109375" style="83" customWidth="1"/>
    <col min="6882" max="6882" width="11.42578125" style="83"/>
    <col min="6883" max="6883" width="22.28515625" style="83" customWidth="1"/>
    <col min="6884" max="6884" width="5.28515625" style="83" customWidth="1"/>
    <col min="6885" max="6885" width="36.28515625" style="83" customWidth="1"/>
    <col min="6886" max="6886" width="5.7109375" style="83" customWidth="1"/>
    <col min="6887" max="6887" width="11.42578125" style="83"/>
    <col min="6888" max="6888" width="20.7109375" style="83" customWidth="1"/>
    <col min="6889" max="6889" width="4.85546875" style="83" customWidth="1"/>
    <col min="6890" max="6890" width="11.42578125" style="83"/>
    <col min="6891" max="6891" width="24.7109375" style="83" customWidth="1"/>
    <col min="6892" max="6892" width="12.28515625" style="83" customWidth="1"/>
    <col min="6893" max="6893" width="11.42578125" style="83"/>
    <col min="6894" max="6894" width="3.42578125" style="83" customWidth="1"/>
    <col min="6895" max="6895" width="11.42578125" style="83"/>
    <col min="6896" max="6896" width="17.7109375" style="83" customWidth="1"/>
    <col min="6897" max="6897" width="3.42578125" style="83" customWidth="1"/>
    <col min="6898" max="6898" width="11.42578125" style="83"/>
    <col min="6899" max="6899" width="23.7109375" style="83" customWidth="1"/>
    <col min="6900" max="6900" width="10" style="83" customWidth="1"/>
    <col min="6901" max="6901" width="11.42578125" style="83"/>
    <col min="6902" max="6903" width="14.7109375" style="83" customWidth="1"/>
    <col min="6904" max="6904" width="12.85546875" style="83" customWidth="1"/>
    <col min="6905" max="6905" width="3.28515625" style="83" customWidth="1"/>
    <col min="6906" max="6906" width="30.28515625" style="83" customWidth="1"/>
    <col min="6907" max="6907" width="5" style="83" customWidth="1"/>
    <col min="6908" max="6908" width="11.42578125" style="83"/>
    <col min="6909" max="6909" width="14.28515625" style="83" customWidth="1"/>
    <col min="6910" max="6910" width="5.7109375" style="83" customWidth="1"/>
    <col min="6911" max="6911" width="11.42578125" style="83"/>
    <col min="6912" max="6912" width="17.28515625" style="83" customWidth="1"/>
    <col min="6913" max="6913" width="12.7109375" style="83" customWidth="1"/>
    <col min="6914" max="6914" width="11.42578125" style="83"/>
    <col min="6915" max="6915" width="5.28515625" style="83" customWidth="1"/>
    <col min="6916" max="6916" width="11.42578125" style="83"/>
    <col min="6917" max="6917" width="17" style="83" customWidth="1"/>
    <col min="6918" max="6918" width="6.28515625" style="83" customWidth="1"/>
    <col min="6919" max="6919" width="11.42578125" style="83"/>
    <col min="6920" max="6920" width="14.28515625" style="83" customWidth="1"/>
    <col min="6921" max="6921" width="7.5703125" style="83" customWidth="1"/>
    <col min="6922" max="6922" width="11.42578125" style="83"/>
    <col min="6923" max="6924" width="14.28515625" style="83" customWidth="1"/>
    <col min="6925" max="6925" width="20.85546875" style="83" customWidth="1"/>
    <col min="6926" max="6926" width="14.42578125" style="83" customWidth="1"/>
    <col min="6927" max="6927" width="15" style="83" customWidth="1"/>
    <col min="6928" max="6928" width="2.7109375" style="83" customWidth="1"/>
    <col min="6929" max="6929" width="11.7109375" style="83" customWidth="1"/>
    <col min="6930" max="6930" width="11.5703125" style="83" customWidth="1"/>
    <col min="6931" max="6931" width="2.28515625" style="83" customWidth="1"/>
    <col min="6932" max="6932" width="41" style="83" customWidth="1"/>
    <col min="6933" max="6933" width="14.28515625" style="83" customWidth="1"/>
    <col min="6934" max="6935" width="11.5703125" style="83" customWidth="1"/>
    <col min="6936" max="6936" width="21.85546875" style="83" customWidth="1"/>
    <col min="6937" max="7128" width="11.42578125" style="83"/>
    <col min="7129" max="7129" width="21.85546875" style="83" customWidth="1"/>
    <col min="7130" max="7130" width="13.85546875" style="83" customWidth="1"/>
    <col min="7131" max="7131" width="38.7109375" style="83" customWidth="1"/>
    <col min="7132" max="7132" width="3" style="83" bestFit="1" customWidth="1"/>
    <col min="7133" max="7133" width="32.28515625" style="83" customWidth="1"/>
    <col min="7134" max="7134" width="46.28515625" style="83" customWidth="1"/>
    <col min="7135" max="7135" width="19" style="83" customWidth="1"/>
    <col min="7136" max="7136" width="11.42578125" style="83"/>
    <col min="7137" max="7137" width="17.7109375" style="83" customWidth="1"/>
    <col min="7138" max="7138" width="11.42578125" style="83"/>
    <col min="7139" max="7139" width="22.28515625" style="83" customWidth="1"/>
    <col min="7140" max="7140" width="5.28515625" style="83" customWidth="1"/>
    <col min="7141" max="7141" width="36.28515625" style="83" customWidth="1"/>
    <col min="7142" max="7142" width="5.7109375" style="83" customWidth="1"/>
    <col min="7143" max="7143" width="11.42578125" style="83"/>
    <col min="7144" max="7144" width="20.7109375" style="83" customWidth="1"/>
    <col min="7145" max="7145" width="4.85546875" style="83" customWidth="1"/>
    <col min="7146" max="7146" width="11.42578125" style="83"/>
    <col min="7147" max="7147" width="24.7109375" style="83" customWidth="1"/>
    <col min="7148" max="7148" width="12.28515625" style="83" customWidth="1"/>
    <col min="7149" max="7149" width="11.42578125" style="83"/>
    <col min="7150" max="7150" width="3.42578125" style="83" customWidth="1"/>
    <col min="7151" max="7151" width="11.42578125" style="83"/>
    <col min="7152" max="7152" width="17.7109375" style="83" customWidth="1"/>
    <col min="7153" max="7153" width="3.42578125" style="83" customWidth="1"/>
    <col min="7154" max="7154" width="11.42578125" style="83"/>
    <col min="7155" max="7155" width="23.7109375" style="83" customWidth="1"/>
    <col min="7156" max="7156" width="10" style="83" customWidth="1"/>
    <col min="7157" max="7157" width="11.42578125" style="83"/>
    <col min="7158" max="7159" width="14.7109375" style="83" customWidth="1"/>
    <col min="7160" max="7160" width="12.85546875" style="83" customWidth="1"/>
    <col min="7161" max="7161" width="3.28515625" style="83" customWidth="1"/>
    <col min="7162" max="7162" width="30.28515625" style="83" customWidth="1"/>
    <col min="7163" max="7163" width="5" style="83" customWidth="1"/>
    <col min="7164" max="7164" width="11.42578125" style="83"/>
    <col min="7165" max="7165" width="14.28515625" style="83" customWidth="1"/>
    <col min="7166" max="7166" width="5.7109375" style="83" customWidth="1"/>
    <col min="7167" max="7167" width="11.42578125" style="83"/>
    <col min="7168" max="7168" width="17.28515625" style="83" customWidth="1"/>
    <col min="7169" max="7169" width="12.7109375" style="83" customWidth="1"/>
    <col min="7170" max="7170" width="11.42578125" style="83"/>
    <col min="7171" max="7171" width="5.28515625" style="83" customWidth="1"/>
    <col min="7172" max="7172" width="11.42578125" style="83"/>
    <col min="7173" max="7173" width="17" style="83" customWidth="1"/>
    <col min="7174" max="7174" width="6.28515625" style="83" customWidth="1"/>
    <col min="7175" max="7175" width="11.42578125" style="83"/>
    <col min="7176" max="7176" width="14.28515625" style="83" customWidth="1"/>
    <col min="7177" max="7177" width="7.5703125" style="83" customWidth="1"/>
    <col min="7178" max="7178" width="11.42578125" style="83"/>
    <col min="7179" max="7180" width="14.28515625" style="83" customWidth="1"/>
    <col min="7181" max="7181" width="20.85546875" style="83" customWidth="1"/>
    <col min="7182" max="7182" width="14.42578125" style="83" customWidth="1"/>
    <col min="7183" max="7183" width="15" style="83" customWidth="1"/>
    <col min="7184" max="7184" width="2.7109375" style="83" customWidth="1"/>
    <col min="7185" max="7185" width="11.7109375" style="83" customWidth="1"/>
    <col min="7186" max="7186" width="11.5703125" style="83" customWidth="1"/>
    <col min="7187" max="7187" width="2.28515625" style="83" customWidth="1"/>
    <col min="7188" max="7188" width="41" style="83" customWidth="1"/>
    <col min="7189" max="7189" width="14.28515625" style="83" customWidth="1"/>
    <col min="7190" max="7191" width="11.5703125" style="83" customWidth="1"/>
    <col min="7192" max="7192" width="21.85546875" style="83" customWidth="1"/>
    <col min="7193" max="7384" width="11.42578125" style="83"/>
    <col min="7385" max="7385" width="21.85546875" style="83" customWidth="1"/>
    <col min="7386" max="7386" width="13.85546875" style="83" customWidth="1"/>
    <col min="7387" max="7387" width="38.7109375" style="83" customWidth="1"/>
    <col min="7388" max="7388" width="3" style="83" bestFit="1" customWidth="1"/>
    <col min="7389" max="7389" width="32.28515625" style="83" customWidth="1"/>
    <col min="7390" max="7390" width="46.28515625" style="83" customWidth="1"/>
    <col min="7391" max="7391" width="19" style="83" customWidth="1"/>
    <col min="7392" max="7392" width="11.42578125" style="83"/>
    <col min="7393" max="7393" width="17.7109375" style="83" customWidth="1"/>
    <col min="7394" max="7394" width="11.42578125" style="83"/>
    <col min="7395" max="7395" width="22.28515625" style="83" customWidth="1"/>
    <col min="7396" max="7396" width="5.28515625" style="83" customWidth="1"/>
    <col min="7397" max="7397" width="36.28515625" style="83" customWidth="1"/>
    <col min="7398" max="7398" width="5.7109375" style="83" customWidth="1"/>
    <col min="7399" max="7399" width="11.42578125" style="83"/>
    <col min="7400" max="7400" width="20.7109375" style="83" customWidth="1"/>
    <col min="7401" max="7401" width="4.85546875" style="83" customWidth="1"/>
    <col min="7402" max="7402" width="11.42578125" style="83"/>
    <col min="7403" max="7403" width="24.7109375" style="83" customWidth="1"/>
    <col min="7404" max="7404" width="12.28515625" style="83" customWidth="1"/>
    <col min="7405" max="7405" width="11.42578125" style="83"/>
    <col min="7406" max="7406" width="3.42578125" style="83" customWidth="1"/>
    <col min="7407" max="7407" width="11.42578125" style="83"/>
    <col min="7408" max="7408" width="17.7109375" style="83" customWidth="1"/>
    <col min="7409" max="7409" width="3.42578125" style="83" customWidth="1"/>
    <col min="7410" max="7410" width="11.42578125" style="83"/>
    <col min="7411" max="7411" width="23.7109375" style="83" customWidth="1"/>
    <col min="7412" max="7412" width="10" style="83" customWidth="1"/>
    <col min="7413" max="7413" width="11.42578125" style="83"/>
    <col min="7414" max="7415" width="14.7109375" style="83" customWidth="1"/>
    <col min="7416" max="7416" width="12.85546875" style="83" customWidth="1"/>
    <col min="7417" max="7417" width="3.28515625" style="83" customWidth="1"/>
    <col min="7418" max="7418" width="30.28515625" style="83" customWidth="1"/>
    <col min="7419" max="7419" width="5" style="83" customWidth="1"/>
    <col min="7420" max="7420" width="11.42578125" style="83"/>
    <col min="7421" max="7421" width="14.28515625" style="83" customWidth="1"/>
    <col min="7422" max="7422" width="5.7109375" style="83" customWidth="1"/>
    <col min="7423" max="7423" width="11.42578125" style="83"/>
    <col min="7424" max="7424" width="17.28515625" style="83" customWidth="1"/>
    <col min="7425" max="7425" width="12.7109375" style="83" customWidth="1"/>
    <col min="7426" max="7426" width="11.42578125" style="83"/>
    <col min="7427" max="7427" width="5.28515625" style="83" customWidth="1"/>
    <col min="7428" max="7428" width="11.42578125" style="83"/>
    <col min="7429" max="7429" width="17" style="83" customWidth="1"/>
    <col min="7430" max="7430" width="6.28515625" style="83" customWidth="1"/>
    <col min="7431" max="7431" width="11.42578125" style="83"/>
    <col min="7432" max="7432" width="14.28515625" style="83" customWidth="1"/>
    <col min="7433" max="7433" width="7.5703125" style="83" customWidth="1"/>
    <col min="7434" max="7434" width="11.42578125" style="83"/>
    <col min="7435" max="7436" width="14.28515625" style="83" customWidth="1"/>
    <col min="7437" max="7437" width="20.85546875" style="83" customWidth="1"/>
    <col min="7438" max="7438" width="14.42578125" style="83" customWidth="1"/>
    <col min="7439" max="7439" width="15" style="83" customWidth="1"/>
    <col min="7440" max="7440" width="2.7109375" style="83" customWidth="1"/>
    <col min="7441" max="7441" width="11.7109375" style="83" customWidth="1"/>
    <col min="7442" max="7442" width="11.5703125" style="83" customWidth="1"/>
    <col min="7443" max="7443" width="2.28515625" style="83" customWidth="1"/>
    <col min="7444" max="7444" width="41" style="83" customWidth="1"/>
    <col min="7445" max="7445" width="14.28515625" style="83" customWidth="1"/>
    <col min="7446" max="7447" width="11.5703125" style="83" customWidth="1"/>
    <col min="7448" max="7448" width="21.85546875" style="83" customWidth="1"/>
    <col min="7449" max="7640" width="11.42578125" style="83"/>
    <col min="7641" max="7641" width="21.85546875" style="83" customWidth="1"/>
    <col min="7642" max="7642" width="13.85546875" style="83" customWidth="1"/>
    <col min="7643" max="7643" width="38.7109375" style="83" customWidth="1"/>
    <col min="7644" max="7644" width="3" style="83" bestFit="1" customWidth="1"/>
    <col min="7645" max="7645" width="32.28515625" style="83" customWidth="1"/>
    <col min="7646" max="7646" width="46.28515625" style="83" customWidth="1"/>
    <col min="7647" max="7647" width="19" style="83" customWidth="1"/>
    <col min="7648" max="7648" width="11.42578125" style="83"/>
    <col min="7649" max="7649" width="17.7109375" style="83" customWidth="1"/>
    <col min="7650" max="7650" width="11.42578125" style="83"/>
    <col min="7651" max="7651" width="22.28515625" style="83" customWidth="1"/>
    <col min="7652" max="7652" width="5.28515625" style="83" customWidth="1"/>
    <col min="7653" max="7653" width="36.28515625" style="83" customWidth="1"/>
    <col min="7654" max="7654" width="5.7109375" style="83" customWidth="1"/>
    <col min="7655" max="7655" width="11.42578125" style="83"/>
    <col min="7656" max="7656" width="20.7109375" style="83" customWidth="1"/>
    <col min="7657" max="7657" width="4.85546875" style="83" customWidth="1"/>
    <col min="7658" max="7658" width="11.42578125" style="83"/>
    <col min="7659" max="7659" width="24.7109375" style="83" customWidth="1"/>
    <col min="7660" max="7660" width="12.28515625" style="83" customWidth="1"/>
    <col min="7661" max="7661" width="11.42578125" style="83"/>
    <col min="7662" max="7662" width="3.42578125" style="83" customWidth="1"/>
    <col min="7663" max="7663" width="11.42578125" style="83"/>
    <col min="7664" max="7664" width="17.7109375" style="83" customWidth="1"/>
    <col min="7665" max="7665" width="3.42578125" style="83" customWidth="1"/>
    <col min="7666" max="7666" width="11.42578125" style="83"/>
    <col min="7667" max="7667" width="23.7109375" style="83" customWidth="1"/>
    <col min="7668" max="7668" width="10" style="83" customWidth="1"/>
    <col min="7669" max="7669" width="11.42578125" style="83"/>
    <col min="7670" max="7671" width="14.7109375" style="83" customWidth="1"/>
    <col min="7672" max="7672" width="12.85546875" style="83" customWidth="1"/>
    <col min="7673" max="7673" width="3.28515625" style="83" customWidth="1"/>
    <col min="7674" max="7674" width="30.28515625" style="83" customWidth="1"/>
    <col min="7675" max="7675" width="5" style="83" customWidth="1"/>
    <col min="7676" max="7676" width="11.42578125" style="83"/>
    <col min="7677" max="7677" width="14.28515625" style="83" customWidth="1"/>
    <col min="7678" max="7678" width="5.7109375" style="83" customWidth="1"/>
    <col min="7679" max="7679" width="11.42578125" style="83"/>
    <col min="7680" max="7680" width="17.28515625" style="83" customWidth="1"/>
    <col min="7681" max="7681" width="12.7109375" style="83" customWidth="1"/>
    <col min="7682" max="7682" width="11.42578125" style="83"/>
    <col min="7683" max="7683" width="5.28515625" style="83" customWidth="1"/>
    <col min="7684" max="7684" width="11.42578125" style="83"/>
    <col min="7685" max="7685" width="17" style="83" customWidth="1"/>
    <col min="7686" max="7686" width="6.28515625" style="83" customWidth="1"/>
    <col min="7687" max="7687" width="11.42578125" style="83"/>
    <col min="7688" max="7688" width="14.28515625" style="83" customWidth="1"/>
    <col min="7689" max="7689" width="7.5703125" style="83" customWidth="1"/>
    <col min="7690" max="7690" width="11.42578125" style="83"/>
    <col min="7691" max="7692" width="14.28515625" style="83" customWidth="1"/>
    <col min="7693" max="7693" width="20.85546875" style="83" customWidth="1"/>
    <col min="7694" max="7694" width="14.42578125" style="83" customWidth="1"/>
    <col min="7695" max="7695" width="15" style="83" customWidth="1"/>
    <col min="7696" max="7696" width="2.7109375" style="83" customWidth="1"/>
    <col min="7697" max="7697" width="11.7109375" style="83" customWidth="1"/>
    <col min="7698" max="7698" width="11.5703125" style="83" customWidth="1"/>
    <col min="7699" max="7699" width="2.28515625" style="83" customWidth="1"/>
    <col min="7700" max="7700" width="41" style="83" customWidth="1"/>
    <col min="7701" max="7701" width="14.28515625" style="83" customWidth="1"/>
    <col min="7702" max="7703" width="11.5703125" style="83" customWidth="1"/>
    <col min="7704" max="7704" width="21.85546875" style="83" customWidth="1"/>
    <col min="7705" max="7896" width="11.42578125" style="83"/>
    <col min="7897" max="7897" width="21.85546875" style="83" customWidth="1"/>
    <col min="7898" max="7898" width="13.85546875" style="83" customWidth="1"/>
    <col min="7899" max="7899" width="38.7109375" style="83" customWidth="1"/>
    <col min="7900" max="7900" width="3" style="83" bestFit="1" customWidth="1"/>
    <col min="7901" max="7901" width="32.28515625" style="83" customWidth="1"/>
    <col min="7902" max="7902" width="46.28515625" style="83" customWidth="1"/>
    <col min="7903" max="7903" width="19" style="83" customWidth="1"/>
    <col min="7904" max="7904" width="11.42578125" style="83"/>
    <col min="7905" max="7905" width="17.7109375" style="83" customWidth="1"/>
    <col min="7906" max="7906" width="11.42578125" style="83"/>
    <col min="7907" max="7907" width="22.28515625" style="83" customWidth="1"/>
    <col min="7908" max="7908" width="5.28515625" style="83" customWidth="1"/>
    <col min="7909" max="7909" width="36.28515625" style="83" customWidth="1"/>
    <col min="7910" max="7910" width="5.7109375" style="83" customWidth="1"/>
    <col min="7911" max="7911" width="11.42578125" style="83"/>
    <col min="7912" max="7912" width="20.7109375" style="83" customWidth="1"/>
    <col min="7913" max="7913" width="4.85546875" style="83" customWidth="1"/>
    <col min="7914" max="7914" width="11.42578125" style="83"/>
    <col min="7915" max="7915" width="24.7109375" style="83" customWidth="1"/>
    <col min="7916" max="7916" width="12.28515625" style="83" customWidth="1"/>
    <col min="7917" max="7917" width="11.42578125" style="83"/>
    <col min="7918" max="7918" width="3.42578125" style="83" customWidth="1"/>
    <col min="7919" max="7919" width="11.42578125" style="83"/>
    <col min="7920" max="7920" width="17.7109375" style="83" customWidth="1"/>
    <col min="7921" max="7921" width="3.42578125" style="83" customWidth="1"/>
    <col min="7922" max="7922" width="11.42578125" style="83"/>
    <col min="7923" max="7923" width="23.7109375" style="83" customWidth="1"/>
    <col min="7924" max="7924" width="10" style="83" customWidth="1"/>
    <col min="7925" max="7925" width="11.42578125" style="83"/>
    <col min="7926" max="7927" width="14.7109375" style="83" customWidth="1"/>
    <col min="7928" max="7928" width="12.85546875" style="83" customWidth="1"/>
    <col min="7929" max="7929" width="3.28515625" style="83" customWidth="1"/>
    <col min="7930" max="7930" width="30.28515625" style="83" customWidth="1"/>
    <col min="7931" max="7931" width="5" style="83" customWidth="1"/>
    <col min="7932" max="7932" width="11.42578125" style="83"/>
    <col min="7933" max="7933" width="14.28515625" style="83" customWidth="1"/>
    <col min="7934" max="7934" width="5.7109375" style="83" customWidth="1"/>
    <col min="7935" max="7935" width="11.42578125" style="83"/>
    <col min="7936" max="7936" width="17.28515625" style="83" customWidth="1"/>
    <col min="7937" max="7937" width="12.7109375" style="83" customWidth="1"/>
    <col min="7938" max="7938" width="11.42578125" style="83"/>
    <col min="7939" max="7939" width="5.28515625" style="83" customWidth="1"/>
    <col min="7940" max="7940" width="11.42578125" style="83"/>
    <col min="7941" max="7941" width="17" style="83" customWidth="1"/>
    <col min="7942" max="7942" width="6.28515625" style="83" customWidth="1"/>
    <col min="7943" max="7943" width="11.42578125" style="83"/>
    <col min="7944" max="7944" width="14.28515625" style="83" customWidth="1"/>
    <col min="7945" max="7945" width="7.5703125" style="83" customWidth="1"/>
    <col min="7946" max="7946" width="11.42578125" style="83"/>
    <col min="7947" max="7948" width="14.28515625" style="83" customWidth="1"/>
    <col min="7949" max="7949" width="20.85546875" style="83" customWidth="1"/>
    <col min="7950" max="7950" width="14.42578125" style="83" customWidth="1"/>
    <col min="7951" max="7951" width="15" style="83" customWidth="1"/>
    <col min="7952" max="7952" width="2.7109375" style="83" customWidth="1"/>
    <col min="7953" max="7953" width="11.7109375" style="83" customWidth="1"/>
    <col min="7954" max="7954" width="11.5703125" style="83" customWidth="1"/>
    <col min="7955" max="7955" width="2.28515625" style="83" customWidth="1"/>
    <col min="7956" max="7956" width="41" style="83" customWidth="1"/>
    <col min="7957" max="7957" width="14.28515625" style="83" customWidth="1"/>
    <col min="7958" max="7959" width="11.5703125" style="83" customWidth="1"/>
    <col min="7960" max="7960" width="21.85546875" style="83" customWidth="1"/>
    <col min="7961" max="8152" width="11.42578125" style="83"/>
    <col min="8153" max="8153" width="21.85546875" style="83" customWidth="1"/>
    <col min="8154" max="8154" width="13.85546875" style="83" customWidth="1"/>
    <col min="8155" max="8155" width="38.7109375" style="83" customWidth="1"/>
    <col min="8156" max="8156" width="3" style="83" bestFit="1" customWidth="1"/>
    <col min="8157" max="8157" width="32.28515625" style="83" customWidth="1"/>
    <col min="8158" max="8158" width="46.28515625" style="83" customWidth="1"/>
    <col min="8159" max="8159" width="19" style="83" customWidth="1"/>
    <col min="8160" max="8160" width="11.42578125" style="83"/>
    <col min="8161" max="8161" width="17.7109375" style="83" customWidth="1"/>
    <col min="8162" max="8162" width="11.42578125" style="83"/>
    <col min="8163" max="8163" width="22.28515625" style="83" customWidth="1"/>
    <col min="8164" max="8164" width="5.28515625" style="83" customWidth="1"/>
    <col min="8165" max="8165" width="36.28515625" style="83" customWidth="1"/>
    <col min="8166" max="8166" width="5.7109375" style="83" customWidth="1"/>
    <col min="8167" max="8167" width="11.42578125" style="83"/>
    <col min="8168" max="8168" width="20.7109375" style="83" customWidth="1"/>
    <col min="8169" max="8169" width="4.85546875" style="83" customWidth="1"/>
    <col min="8170" max="8170" width="11.42578125" style="83"/>
    <col min="8171" max="8171" width="24.7109375" style="83" customWidth="1"/>
    <col min="8172" max="8172" width="12.28515625" style="83" customWidth="1"/>
    <col min="8173" max="8173" width="11.42578125" style="83"/>
    <col min="8174" max="8174" width="3.42578125" style="83" customWidth="1"/>
    <col min="8175" max="8175" width="11.42578125" style="83"/>
    <col min="8176" max="8176" width="17.7109375" style="83" customWidth="1"/>
    <col min="8177" max="8177" width="3.42578125" style="83" customWidth="1"/>
    <col min="8178" max="8178" width="11.42578125" style="83"/>
    <col min="8179" max="8179" width="23.7109375" style="83" customWidth="1"/>
    <col min="8180" max="8180" width="10" style="83" customWidth="1"/>
    <col min="8181" max="8181" width="11.42578125" style="83"/>
    <col min="8182" max="8183" width="14.7109375" style="83" customWidth="1"/>
    <col min="8184" max="8184" width="12.85546875" style="83" customWidth="1"/>
    <col min="8185" max="8185" width="3.28515625" style="83" customWidth="1"/>
    <col min="8186" max="8186" width="30.28515625" style="83" customWidth="1"/>
    <col min="8187" max="8187" width="5" style="83" customWidth="1"/>
    <col min="8188" max="8188" width="11.42578125" style="83"/>
    <col min="8189" max="8189" width="14.28515625" style="83" customWidth="1"/>
    <col min="8190" max="8190" width="5.7109375" style="83" customWidth="1"/>
    <col min="8191" max="8191" width="11.42578125" style="83"/>
    <col min="8192" max="8192" width="17.28515625" style="83" customWidth="1"/>
    <col min="8193" max="8193" width="12.7109375" style="83" customWidth="1"/>
    <col min="8194" max="8194" width="11.42578125" style="83"/>
    <col min="8195" max="8195" width="5.28515625" style="83" customWidth="1"/>
    <col min="8196" max="8196" width="11.42578125" style="83"/>
    <col min="8197" max="8197" width="17" style="83" customWidth="1"/>
    <col min="8198" max="8198" width="6.28515625" style="83" customWidth="1"/>
    <col min="8199" max="8199" width="11.42578125" style="83"/>
    <col min="8200" max="8200" width="14.28515625" style="83" customWidth="1"/>
    <col min="8201" max="8201" width="7.5703125" style="83" customWidth="1"/>
    <col min="8202" max="8202" width="11.42578125" style="83"/>
    <col min="8203" max="8204" width="14.28515625" style="83" customWidth="1"/>
    <col min="8205" max="8205" width="20.85546875" style="83" customWidth="1"/>
    <col min="8206" max="8206" width="14.42578125" style="83" customWidth="1"/>
    <col min="8207" max="8207" width="15" style="83" customWidth="1"/>
    <col min="8208" max="8208" width="2.7109375" style="83" customWidth="1"/>
    <col min="8209" max="8209" width="11.7109375" style="83" customWidth="1"/>
    <col min="8210" max="8210" width="11.5703125" style="83" customWidth="1"/>
    <col min="8211" max="8211" width="2.28515625" style="83" customWidth="1"/>
    <col min="8212" max="8212" width="41" style="83" customWidth="1"/>
    <col min="8213" max="8213" width="14.28515625" style="83" customWidth="1"/>
    <col min="8214" max="8215" width="11.5703125" style="83" customWidth="1"/>
    <col min="8216" max="8216" width="21.85546875" style="83" customWidth="1"/>
    <col min="8217" max="8408" width="11.42578125" style="83"/>
    <col min="8409" max="8409" width="21.85546875" style="83" customWidth="1"/>
    <col min="8410" max="8410" width="13.85546875" style="83" customWidth="1"/>
    <col min="8411" max="8411" width="38.7109375" style="83" customWidth="1"/>
    <col min="8412" max="8412" width="3" style="83" bestFit="1" customWidth="1"/>
    <col min="8413" max="8413" width="32.28515625" style="83" customWidth="1"/>
    <col min="8414" max="8414" width="46.28515625" style="83" customWidth="1"/>
    <col min="8415" max="8415" width="19" style="83" customWidth="1"/>
    <col min="8416" max="8416" width="11.42578125" style="83"/>
    <col min="8417" max="8417" width="17.7109375" style="83" customWidth="1"/>
    <col min="8418" max="8418" width="11.42578125" style="83"/>
    <col min="8419" max="8419" width="22.28515625" style="83" customWidth="1"/>
    <col min="8420" max="8420" width="5.28515625" style="83" customWidth="1"/>
    <col min="8421" max="8421" width="36.28515625" style="83" customWidth="1"/>
    <col min="8422" max="8422" width="5.7109375" style="83" customWidth="1"/>
    <col min="8423" max="8423" width="11.42578125" style="83"/>
    <col min="8424" max="8424" width="20.7109375" style="83" customWidth="1"/>
    <col min="8425" max="8425" width="4.85546875" style="83" customWidth="1"/>
    <col min="8426" max="8426" width="11.42578125" style="83"/>
    <col min="8427" max="8427" width="24.7109375" style="83" customWidth="1"/>
    <col min="8428" max="8428" width="12.28515625" style="83" customWidth="1"/>
    <col min="8429" max="8429" width="11.42578125" style="83"/>
    <col min="8430" max="8430" width="3.42578125" style="83" customWidth="1"/>
    <col min="8431" max="8431" width="11.42578125" style="83"/>
    <col min="8432" max="8432" width="17.7109375" style="83" customWidth="1"/>
    <col min="8433" max="8433" width="3.42578125" style="83" customWidth="1"/>
    <col min="8434" max="8434" width="11.42578125" style="83"/>
    <col min="8435" max="8435" width="23.7109375" style="83" customWidth="1"/>
    <col min="8436" max="8436" width="10" style="83" customWidth="1"/>
    <col min="8437" max="8437" width="11.42578125" style="83"/>
    <col min="8438" max="8439" width="14.7109375" style="83" customWidth="1"/>
    <col min="8440" max="8440" width="12.85546875" style="83" customWidth="1"/>
    <col min="8441" max="8441" width="3.28515625" style="83" customWidth="1"/>
    <col min="8442" max="8442" width="30.28515625" style="83" customWidth="1"/>
    <col min="8443" max="8443" width="5" style="83" customWidth="1"/>
    <col min="8444" max="8444" width="11.42578125" style="83"/>
    <col min="8445" max="8445" width="14.28515625" style="83" customWidth="1"/>
    <col min="8446" max="8446" width="5.7109375" style="83" customWidth="1"/>
    <col min="8447" max="8447" width="11.42578125" style="83"/>
    <col min="8448" max="8448" width="17.28515625" style="83" customWidth="1"/>
    <col min="8449" max="8449" width="12.7109375" style="83" customWidth="1"/>
    <col min="8450" max="8450" width="11.42578125" style="83"/>
    <col min="8451" max="8451" width="5.28515625" style="83" customWidth="1"/>
    <col min="8452" max="8452" width="11.42578125" style="83"/>
    <col min="8453" max="8453" width="17" style="83" customWidth="1"/>
    <col min="8454" max="8454" width="6.28515625" style="83" customWidth="1"/>
    <col min="8455" max="8455" width="11.42578125" style="83"/>
    <col min="8456" max="8456" width="14.28515625" style="83" customWidth="1"/>
    <col min="8457" max="8457" width="7.5703125" style="83" customWidth="1"/>
    <col min="8458" max="8458" width="11.42578125" style="83"/>
    <col min="8459" max="8460" width="14.28515625" style="83" customWidth="1"/>
    <col min="8461" max="8461" width="20.85546875" style="83" customWidth="1"/>
    <col min="8462" max="8462" width="14.42578125" style="83" customWidth="1"/>
    <col min="8463" max="8463" width="15" style="83" customWidth="1"/>
    <col min="8464" max="8464" width="2.7109375" style="83" customWidth="1"/>
    <col min="8465" max="8465" width="11.7109375" style="83" customWidth="1"/>
    <col min="8466" max="8466" width="11.5703125" style="83" customWidth="1"/>
    <col min="8467" max="8467" width="2.28515625" style="83" customWidth="1"/>
    <col min="8468" max="8468" width="41" style="83" customWidth="1"/>
    <col min="8469" max="8469" width="14.28515625" style="83" customWidth="1"/>
    <col min="8470" max="8471" width="11.5703125" style="83" customWidth="1"/>
    <col min="8472" max="8472" width="21.85546875" style="83" customWidth="1"/>
    <col min="8473" max="8664" width="11.42578125" style="83"/>
    <col min="8665" max="8665" width="21.85546875" style="83" customWidth="1"/>
    <col min="8666" max="8666" width="13.85546875" style="83" customWidth="1"/>
    <col min="8667" max="8667" width="38.7109375" style="83" customWidth="1"/>
    <col min="8668" max="8668" width="3" style="83" bestFit="1" customWidth="1"/>
    <col min="8669" max="8669" width="32.28515625" style="83" customWidth="1"/>
    <col min="8670" max="8670" width="46.28515625" style="83" customWidth="1"/>
    <col min="8671" max="8671" width="19" style="83" customWidth="1"/>
    <col min="8672" max="8672" width="11.42578125" style="83"/>
    <col min="8673" max="8673" width="17.7109375" style="83" customWidth="1"/>
    <col min="8674" max="8674" width="11.42578125" style="83"/>
    <col min="8675" max="8675" width="22.28515625" style="83" customWidth="1"/>
    <col min="8676" max="8676" width="5.28515625" style="83" customWidth="1"/>
    <col min="8677" max="8677" width="36.28515625" style="83" customWidth="1"/>
    <col min="8678" max="8678" width="5.7109375" style="83" customWidth="1"/>
    <col min="8679" max="8679" width="11.42578125" style="83"/>
    <col min="8680" max="8680" width="20.7109375" style="83" customWidth="1"/>
    <col min="8681" max="8681" width="4.85546875" style="83" customWidth="1"/>
    <col min="8682" max="8682" width="11.42578125" style="83"/>
    <col min="8683" max="8683" width="24.7109375" style="83" customWidth="1"/>
    <col min="8684" max="8684" width="12.28515625" style="83" customWidth="1"/>
    <col min="8685" max="8685" width="11.42578125" style="83"/>
    <col min="8686" max="8686" width="3.42578125" style="83" customWidth="1"/>
    <col min="8687" max="8687" width="11.42578125" style="83"/>
    <col min="8688" max="8688" width="17.7109375" style="83" customWidth="1"/>
    <col min="8689" max="8689" width="3.42578125" style="83" customWidth="1"/>
    <col min="8690" max="8690" width="11.42578125" style="83"/>
    <col min="8691" max="8691" width="23.7109375" style="83" customWidth="1"/>
    <col min="8692" max="8692" width="10" style="83" customWidth="1"/>
    <col min="8693" max="8693" width="11.42578125" style="83"/>
    <col min="8694" max="8695" width="14.7109375" style="83" customWidth="1"/>
    <col min="8696" max="8696" width="12.85546875" style="83" customWidth="1"/>
    <col min="8697" max="8697" width="3.28515625" style="83" customWidth="1"/>
    <col min="8698" max="8698" width="30.28515625" style="83" customWidth="1"/>
    <col min="8699" max="8699" width="5" style="83" customWidth="1"/>
    <col min="8700" max="8700" width="11.42578125" style="83"/>
    <col min="8701" max="8701" width="14.28515625" style="83" customWidth="1"/>
    <col min="8702" max="8702" width="5.7109375" style="83" customWidth="1"/>
    <col min="8703" max="8703" width="11.42578125" style="83"/>
    <col min="8704" max="8704" width="17.28515625" style="83" customWidth="1"/>
    <col min="8705" max="8705" width="12.7109375" style="83" customWidth="1"/>
    <col min="8706" max="8706" width="11.42578125" style="83"/>
    <col min="8707" max="8707" width="5.28515625" style="83" customWidth="1"/>
    <col min="8708" max="8708" width="11.42578125" style="83"/>
    <col min="8709" max="8709" width="17" style="83" customWidth="1"/>
    <col min="8710" max="8710" width="6.28515625" style="83" customWidth="1"/>
    <col min="8711" max="8711" width="11.42578125" style="83"/>
    <col min="8712" max="8712" width="14.28515625" style="83" customWidth="1"/>
    <col min="8713" max="8713" width="7.5703125" style="83" customWidth="1"/>
    <col min="8714" max="8714" width="11.42578125" style="83"/>
    <col min="8715" max="8716" width="14.28515625" style="83" customWidth="1"/>
    <col min="8717" max="8717" width="20.85546875" style="83" customWidth="1"/>
    <col min="8718" max="8718" width="14.42578125" style="83" customWidth="1"/>
    <col min="8719" max="8719" width="15" style="83" customWidth="1"/>
    <col min="8720" max="8720" width="2.7109375" style="83" customWidth="1"/>
    <col min="8721" max="8721" width="11.7109375" style="83" customWidth="1"/>
    <col min="8722" max="8722" width="11.5703125" style="83" customWidth="1"/>
    <col min="8723" max="8723" width="2.28515625" style="83" customWidth="1"/>
    <col min="8724" max="8724" width="41" style="83" customWidth="1"/>
    <col min="8725" max="8725" width="14.28515625" style="83" customWidth="1"/>
    <col min="8726" max="8727" width="11.5703125" style="83" customWidth="1"/>
    <col min="8728" max="8728" width="21.85546875" style="83" customWidth="1"/>
    <col min="8729" max="8920" width="11.42578125" style="83"/>
    <col min="8921" max="8921" width="21.85546875" style="83" customWidth="1"/>
    <col min="8922" max="8922" width="13.85546875" style="83" customWidth="1"/>
    <col min="8923" max="8923" width="38.7109375" style="83" customWidth="1"/>
    <col min="8924" max="8924" width="3" style="83" bestFit="1" customWidth="1"/>
    <col min="8925" max="8925" width="32.28515625" style="83" customWidth="1"/>
    <col min="8926" max="8926" width="46.28515625" style="83" customWidth="1"/>
    <col min="8927" max="8927" width="19" style="83" customWidth="1"/>
    <col min="8928" max="8928" width="11.42578125" style="83"/>
    <col min="8929" max="8929" width="17.7109375" style="83" customWidth="1"/>
    <col min="8930" max="8930" width="11.42578125" style="83"/>
    <col min="8931" max="8931" width="22.28515625" style="83" customWidth="1"/>
    <col min="8932" max="8932" width="5.28515625" style="83" customWidth="1"/>
    <col min="8933" max="8933" width="36.28515625" style="83" customWidth="1"/>
    <col min="8934" max="8934" width="5.7109375" style="83" customWidth="1"/>
    <col min="8935" max="8935" width="11.42578125" style="83"/>
    <col min="8936" max="8936" width="20.7109375" style="83" customWidth="1"/>
    <col min="8937" max="8937" width="4.85546875" style="83" customWidth="1"/>
    <col min="8938" max="8938" width="11.42578125" style="83"/>
    <col min="8939" max="8939" width="24.7109375" style="83" customWidth="1"/>
    <col min="8940" max="8940" width="12.28515625" style="83" customWidth="1"/>
    <col min="8941" max="8941" width="11.42578125" style="83"/>
    <col min="8942" max="8942" width="3.42578125" style="83" customWidth="1"/>
    <col min="8943" max="8943" width="11.42578125" style="83"/>
    <col min="8944" max="8944" width="17.7109375" style="83" customWidth="1"/>
    <col min="8945" max="8945" width="3.42578125" style="83" customWidth="1"/>
    <col min="8946" max="8946" width="11.42578125" style="83"/>
    <col min="8947" max="8947" width="23.7109375" style="83" customWidth="1"/>
    <col min="8948" max="8948" width="10" style="83" customWidth="1"/>
    <col min="8949" max="8949" width="11.42578125" style="83"/>
    <col min="8950" max="8951" width="14.7109375" style="83" customWidth="1"/>
    <col min="8952" max="8952" width="12.85546875" style="83" customWidth="1"/>
    <col min="8953" max="8953" width="3.28515625" style="83" customWidth="1"/>
    <col min="8954" max="8954" width="30.28515625" style="83" customWidth="1"/>
    <col min="8955" max="8955" width="5" style="83" customWidth="1"/>
    <col min="8956" max="8956" width="11.42578125" style="83"/>
    <col min="8957" max="8957" width="14.28515625" style="83" customWidth="1"/>
    <col min="8958" max="8958" width="5.7109375" style="83" customWidth="1"/>
    <col min="8959" max="8959" width="11.42578125" style="83"/>
    <col min="8960" max="8960" width="17.28515625" style="83" customWidth="1"/>
    <col min="8961" max="8961" width="12.7109375" style="83" customWidth="1"/>
    <col min="8962" max="8962" width="11.42578125" style="83"/>
    <col min="8963" max="8963" width="5.28515625" style="83" customWidth="1"/>
    <col min="8964" max="8964" width="11.42578125" style="83"/>
    <col min="8965" max="8965" width="17" style="83" customWidth="1"/>
    <col min="8966" max="8966" width="6.28515625" style="83" customWidth="1"/>
    <col min="8967" max="8967" width="11.42578125" style="83"/>
    <col min="8968" max="8968" width="14.28515625" style="83" customWidth="1"/>
    <col min="8969" max="8969" width="7.5703125" style="83" customWidth="1"/>
    <col min="8970" max="8970" width="11.42578125" style="83"/>
    <col min="8971" max="8972" width="14.28515625" style="83" customWidth="1"/>
    <col min="8973" max="8973" width="20.85546875" style="83" customWidth="1"/>
    <col min="8974" max="8974" width="14.42578125" style="83" customWidth="1"/>
    <col min="8975" max="8975" width="15" style="83" customWidth="1"/>
    <col min="8976" max="8976" width="2.7109375" style="83" customWidth="1"/>
    <col min="8977" max="8977" width="11.7109375" style="83" customWidth="1"/>
    <col min="8978" max="8978" width="11.5703125" style="83" customWidth="1"/>
    <col min="8979" max="8979" width="2.28515625" style="83" customWidth="1"/>
    <col min="8980" max="8980" width="41" style="83" customWidth="1"/>
    <col min="8981" max="8981" width="14.28515625" style="83" customWidth="1"/>
    <col min="8982" max="8983" width="11.5703125" style="83" customWidth="1"/>
    <col min="8984" max="8984" width="21.85546875" style="83" customWidth="1"/>
    <col min="8985" max="9176" width="11.42578125" style="83"/>
    <col min="9177" max="9177" width="21.85546875" style="83" customWidth="1"/>
    <col min="9178" max="9178" width="13.85546875" style="83" customWidth="1"/>
    <col min="9179" max="9179" width="38.7109375" style="83" customWidth="1"/>
    <col min="9180" max="9180" width="3" style="83" bestFit="1" customWidth="1"/>
    <col min="9181" max="9181" width="32.28515625" style="83" customWidth="1"/>
    <col min="9182" max="9182" width="46.28515625" style="83" customWidth="1"/>
    <col min="9183" max="9183" width="19" style="83" customWidth="1"/>
    <col min="9184" max="9184" width="11.42578125" style="83"/>
    <col min="9185" max="9185" width="17.7109375" style="83" customWidth="1"/>
    <col min="9186" max="9186" width="11.42578125" style="83"/>
    <col min="9187" max="9187" width="22.28515625" style="83" customWidth="1"/>
    <col min="9188" max="9188" width="5.28515625" style="83" customWidth="1"/>
    <col min="9189" max="9189" width="36.28515625" style="83" customWidth="1"/>
    <col min="9190" max="9190" width="5.7109375" style="83" customWidth="1"/>
    <col min="9191" max="9191" width="11.42578125" style="83"/>
    <col min="9192" max="9192" width="20.7109375" style="83" customWidth="1"/>
    <col min="9193" max="9193" width="4.85546875" style="83" customWidth="1"/>
    <col min="9194" max="9194" width="11.42578125" style="83"/>
    <col min="9195" max="9195" width="24.7109375" style="83" customWidth="1"/>
    <col min="9196" max="9196" width="12.28515625" style="83" customWidth="1"/>
    <col min="9197" max="9197" width="11.42578125" style="83"/>
    <col min="9198" max="9198" width="3.42578125" style="83" customWidth="1"/>
    <col min="9199" max="9199" width="11.42578125" style="83"/>
    <col min="9200" max="9200" width="17.7109375" style="83" customWidth="1"/>
    <col min="9201" max="9201" width="3.42578125" style="83" customWidth="1"/>
    <col min="9202" max="9202" width="11.42578125" style="83"/>
    <col min="9203" max="9203" width="23.7109375" style="83" customWidth="1"/>
    <col min="9204" max="9204" width="10" style="83" customWidth="1"/>
    <col min="9205" max="9205" width="11.42578125" style="83"/>
    <col min="9206" max="9207" width="14.7109375" style="83" customWidth="1"/>
    <col min="9208" max="9208" width="12.85546875" style="83" customWidth="1"/>
    <col min="9209" max="9209" width="3.28515625" style="83" customWidth="1"/>
    <col min="9210" max="9210" width="30.28515625" style="83" customWidth="1"/>
    <col min="9211" max="9211" width="5" style="83" customWidth="1"/>
    <col min="9212" max="9212" width="11.42578125" style="83"/>
    <col min="9213" max="9213" width="14.28515625" style="83" customWidth="1"/>
    <col min="9214" max="9214" width="5.7109375" style="83" customWidth="1"/>
    <col min="9215" max="9215" width="11.42578125" style="83"/>
    <col min="9216" max="9216" width="17.28515625" style="83" customWidth="1"/>
    <col min="9217" max="9217" width="12.7109375" style="83" customWidth="1"/>
    <col min="9218" max="9218" width="11.42578125" style="83"/>
    <col min="9219" max="9219" width="5.28515625" style="83" customWidth="1"/>
    <col min="9220" max="9220" width="11.42578125" style="83"/>
    <col min="9221" max="9221" width="17" style="83" customWidth="1"/>
    <col min="9222" max="9222" width="6.28515625" style="83" customWidth="1"/>
    <col min="9223" max="9223" width="11.42578125" style="83"/>
    <col min="9224" max="9224" width="14.28515625" style="83" customWidth="1"/>
    <col min="9225" max="9225" width="7.5703125" style="83" customWidth="1"/>
    <col min="9226" max="9226" width="11.42578125" style="83"/>
    <col min="9227" max="9228" width="14.28515625" style="83" customWidth="1"/>
    <col min="9229" max="9229" width="20.85546875" style="83" customWidth="1"/>
    <col min="9230" max="9230" width="14.42578125" style="83" customWidth="1"/>
    <col min="9231" max="9231" width="15" style="83" customWidth="1"/>
    <col min="9232" max="9232" width="2.7109375" style="83" customWidth="1"/>
    <col min="9233" max="9233" width="11.7109375" style="83" customWidth="1"/>
    <col min="9234" max="9234" width="11.5703125" style="83" customWidth="1"/>
    <col min="9235" max="9235" width="2.28515625" style="83" customWidth="1"/>
    <col min="9236" max="9236" width="41" style="83" customWidth="1"/>
    <col min="9237" max="9237" width="14.28515625" style="83" customWidth="1"/>
    <col min="9238" max="9239" width="11.5703125" style="83" customWidth="1"/>
    <col min="9240" max="9240" width="21.85546875" style="83" customWidth="1"/>
    <col min="9241" max="9432" width="11.42578125" style="83"/>
    <col min="9433" max="9433" width="21.85546875" style="83" customWidth="1"/>
    <col min="9434" max="9434" width="13.85546875" style="83" customWidth="1"/>
    <col min="9435" max="9435" width="38.7109375" style="83" customWidth="1"/>
    <col min="9436" max="9436" width="3" style="83" bestFit="1" customWidth="1"/>
    <col min="9437" max="9437" width="32.28515625" style="83" customWidth="1"/>
    <col min="9438" max="9438" width="46.28515625" style="83" customWidth="1"/>
    <col min="9439" max="9439" width="19" style="83" customWidth="1"/>
    <col min="9440" max="9440" width="11.42578125" style="83"/>
    <col min="9441" max="9441" width="17.7109375" style="83" customWidth="1"/>
    <col min="9442" max="9442" width="11.42578125" style="83"/>
    <col min="9443" max="9443" width="22.28515625" style="83" customWidth="1"/>
    <col min="9444" max="9444" width="5.28515625" style="83" customWidth="1"/>
    <col min="9445" max="9445" width="36.28515625" style="83" customWidth="1"/>
    <col min="9446" max="9446" width="5.7109375" style="83" customWidth="1"/>
    <col min="9447" max="9447" width="11.42578125" style="83"/>
    <col min="9448" max="9448" width="20.7109375" style="83" customWidth="1"/>
    <col min="9449" max="9449" width="4.85546875" style="83" customWidth="1"/>
    <col min="9450" max="9450" width="11.42578125" style="83"/>
    <col min="9451" max="9451" width="24.7109375" style="83" customWidth="1"/>
    <col min="9452" max="9452" width="12.28515625" style="83" customWidth="1"/>
    <col min="9453" max="9453" width="11.42578125" style="83"/>
    <col min="9454" max="9454" width="3.42578125" style="83" customWidth="1"/>
    <col min="9455" max="9455" width="11.42578125" style="83"/>
    <col min="9456" max="9456" width="17.7109375" style="83" customWidth="1"/>
    <col min="9457" max="9457" width="3.42578125" style="83" customWidth="1"/>
    <col min="9458" max="9458" width="11.42578125" style="83"/>
    <col min="9459" max="9459" width="23.7109375" style="83" customWidth="1"/>
    <col min="9460" max="9460" width="10" style="83" customWidth="1"/>
    <col min="9461" max="9461" width="11.42578125" style="83"/>
    <col min="9462" max="9463" width="14.7109375" style="83" customWidth="1"/>
    <col min="9464" max="9464" width="12.85546875" style="83" customWidth="1"/>
    <col min="9465" max="9465" width="3.28515625" style="83" customWidth="1"/>
    <col min="9466" max="9466" width="30.28515625" style="83" customWidth="1"/>
    <col min="9467" max="9467" width="5" style="83" customWidth="1"/>
    <col min="9468" max="9468" width="11.42578125" style="83"/>
    <col min="9469" max="9469" width="14.28515625" style="83" customWidth="1"/>
    <col min="9470" max="9470" width="5.7109375" style="83" customWidth="1"/>
    <col min="9471" max="9471" width="11.42578125" style="83"/>
    <col min="9472" max="9472" width="17.28515625" style="83" customWidth="1"/>
    <col min="9473" max="9473" width="12.7109375" style="83" customWidth="1"/>
    <col min="9474" max="9474" width="11.42578125" style="83"/>
    <col min="9475" max="9475" width="5.28515625" style="83" customWidth="1"/>
    <col min="9476" max="9476" width="11.42578125" style="83"/>
    <col min="9477" max="9477" width="17" style="83" customWidth="1"/>
    <col min="9478" max="9478" width="6.28515625" style="83" customWidth="1"/>
    <col min="9479" max="9479" width="11.42578125" style="83"/>
    <col min="9480" max="9480" width="14.28515625" style="83" customWidth="1"/>
    <col min="9481" max="9481" width="7.5703125" style="83" customWidth="1"/>
    <col min="9482" max="9482" width="11.42578125" style="83"/>
    <col min="9483" max="9484" width="14.28515625" style="83" customWidth="1"/>
    <col min="9485" max="9485" width="20.85546875" style="83" customWidth="1"/>
    <col min="9486" max="9486" width="14.42578125" style="83" customWidth="1"/>
    <col min="9487" max="9487" width="15" style="83" customWidth="1"/>
    <col min="9488" max="9488" width="2.7109375" style="83" customWidth="1"/>
    <col min="9489" max="9489" width="11.7109375" style="83" customWidth="1"/>
    <col min="9490" max="9490" width="11.5703125" style="83" customWidth="1"/>
    <col min="9491" max="9491" width="2.28515625" style="83" customWidth="1"/>
    <col min="9492" max="9492" width="41" style="83" customWidth="1"/>
    <col min="9493" max="9493" width="14.28515625" style="83" customWidth="1"/>
    <col min="9494" max="9495" width="11.5703125" style="83" customWidth="1"/>
    <col min="9496" max="9496" width="21.85546875" style="83" customWidth="1"/>
    <col min="9497" max="9688" width="11.42578125" style="83"/>
    <col min="9689" max="9689" width="21.85546875" style="83" customWidth="1"/>
    <col min="9690" max="9690" width="13.85546875" style="83" customWidth="1"/>
    <col min="9691" max="9691" width="38.7109375" style="83" customWidth="1"/>
    <col min="9692" max="9692" width="3" style="83" bestFit="1" customWidth="1"/>
    <col min="9693" max="9693" width="32.28515625" style="83" customWidth="1"/>
    <col min="9694" max="9694" width="46.28515625" style="83" customWidth="1"/>
    <col min="9695" max="9695" width="19" style="83" customWidth="1"/>
    <col min="9696" max="9696" width="11.42578125" style="83"/>
    <col min="9697" max="9697" width="17.7109375" style="83" customWidth="1"/>
    <col min="9698" max="9698" width="11.42578125" style="83"/>
    <col min="9699" max="9699" width="22.28515625" style="83" customWidth="1"/>
    <col min="9700" max="9700" width="5.28515625" style="83" customWidth="1"/>
    <col min="9701" max="9701" width="36.28515625" style="83" customWidth="1"/>
    <col min="9702" max="9702" width="5.7109375" style="83" customWidth="1"/>
    <col min="9703" max="9703" width="11.42578125" style="83"/>
    <col min="9704" max="9704" width="20.7109375" style="83" customWidth="1"/>
    <col min="9705" max="9705" width="4.85546875" style="83" customWidth="1"/>
    <col min="9706" max="9706" width="11.42578125" style="83"/>
    <col min="9707" max="9707" width="24.7109375" style="83" customWidth="1"/>
    <col min="9708" max="9708" width="12.28515625" style="83" customWidth="1"/>
    <col min="9709" max="9709" width="11.42578125" style="83"/>
    <col min="9710" max="9710" width="3.42578125" style="83" customWidth="1"/>
    <col min="9711" max="9711" width="11.42578125" style="83"/>
    <col min="9712" max="9712" width="17.7109375" style="83" customWidth="1"/>
    <col min="9713" max="9713" width="3.42578125" style="83" customWidth="1"/>
    <col min="9714" max="9714" width="11.42578125" style="83"/>
    <col min="9715" max="9715" width="23.7109375" style="83" customWidth="1"/>
    <col min="9716" max="9716" width="10" style="83" customWidth="1"/>
    <col min="9717" max="9717" width="11.42578125" style="83"/>
    <col min="9718" max="9719" width="14.7109375" style="83" customWidth="1"/>
    <col min="9720" max="9720" width="12.85546875" style="83" customWidth="1"/>
    <col min="9721" max="9721" width="3.28515625" style="83" customWidth="1"/>
    <col min="9722" max="9722" width="30.28515625" style="83" customWidth="1"/>
    <col min="9723" max="9723" width="5" style="83" customWidth="1"/>
    <col min="9724" max="9724" width="11.42578125" style="83"/>
    <col min="9725" max="9725" width="14.28515625" style="83" customWidth="1"/>
    <col min="9726" max="9726" width="5.7109375" style="83" customWidth="1"/>
    <col min="9727" max="9727" width="11.42578125" style="83"/>
    <col min="9728" max="9728" width="17.28515625" style="83" customWidth="1"/>
    <col min="9729" max="9729" width="12.7109375" style="83" customWidth="1"/>
    <col min="9730" max="9730" width="11.42578125" style="83"/>
    <col min="9731" max="9731" width="5.28515625" style="83" customWidth="1"/>
    <col min="9732" max="9732" width="11.42578125" style="83"/>
    <col min="9733" max="9733" width="17" style="83" customWidth="1"/>
    <col min="9734" max="9734" width="6.28515625" style="83" customWidth="1"/>
    <col min="9735" max="9735" width="11.42578125" style="83"/>
    <col min="9736" max="9736" width="14.28515625" style="83" customWidth="1"/>
    <col min="9737" max="9737" width="7.5703125" style="83" customWidth="1"/>
    <col min="9738" max="9738" width="11.42578125" style="83"/>
    <col min="9739" max="9740" width="14.28515625" style="83" customWidth="1"/>
    <col min="9741" max="9741" width="20.85546875" style="83" customWidth="1"/>
    <col min="9742" max="9742" width="14.42578125" style="83" customWidth="1"/>
    <col min="9743" max="9743" width="15" style="83" customWidth="1"/>
    <col min="9744" max="9744" width="2.7109375" style="83" customWidth="1"/>
    <col min="9745" max="9745" width="11.7109375" style="83" customWidth="1"/>
    <col min="9746" max="9746" width="11.5703125" style="83" customWidth="1"/>
    <col min="9747" max="9747" width="2.28515625" style="83" customWidth="1"/>
    <col min="9748" max="9748" width="41" style="83" customWidth="1"/>
    <col min="9749" max="9749" width="14.28515625" style="83" customWidth="1"/>
    <col min="9750" max="9751" width="11.5703125" style="83" customWidth="1"/>
    <col min="9752" max="9752" width="21.85546875" style="83" customWidth="1"/>
    <col min="9753" max="9944" width="11.42578125" style="83"/>
    <col min="9945" max="9945" width="21.85546875" style="83" customWidth="1"/>
    <col min="9946" max="9946" width="13.85546875" style="83" customWidth="1"/>
    <col min="9947" max="9947" width="38.7109375" style="83" customWidth="1"/>
    <col min="9948" max="9948" width="3" style="83" bestFit="1" customWidth="1"/>
    <col min="9949" max="9949" width="32.28515625" style="83" customWidth="1"/>
    <col min="9950" max="9950" width="46.28515625" style="83" customWidth="1"/>
    <col min="9951" max="9951" width="19" style="83" customWidth="1"/>
    <col min="9952" max="9952" width="11.42578125" style="83"/>
    <col min="9953" max="9953" width="17.7109375" style="83" customWidth="1"/>
    <col min="9954" max="9954" width="11.42578125" style="83"/>
    <col min="9955" max="9955" width="22.28515625" style="83" customWidth="1"/>
    <col min="9956" max="9956" width="5.28515625" style="83" customWidth="1"/>
    <col min="9957" max="9957" width="36.28515625" style="83" customWidth="1"/>
    <col min="9958" max="9958" width="5.7109375" style="83" customWidth="1"/>
    <col min="9959" max="9959" width="11.42578125" style="83"/>
    <col min="9960" max="9960" width="20.7109375" style="83" customWidth="1"/>
    <col min="9961" max="9961" width="4.85546875" style="83" customWidth="1"/>
    <col min="9962" max="9962" width="11.42578125" style="83"/>
    <col min="9963" max="9963" width="24.7109375" style="83" customWidth="1"/>
    <col min="9964" max="9964" width="12.28515625" style="83" customWidth="1"/>
    <col min="9965" max="9965" width="11.42578125" style="83"/>
    <col min="9966" max="9966" width="3.42578125" style="83" customWidth="1"/>
    <col min="9967" max="9967" width="11.42578125" style="83"/>
    <col min="9968" max="9968" width="17.7109375" style="83" customWidth="1"/>
    <col min="9969" max="9969" width="3.42578125" style="83" customWidth="1"/>
    <col min="9970" max="9970" width="11.42578125" style="83"/>
    <col min="9971" max="9971" width="23.7109375" style="83" customWidth="1"/>
    <col min="9972" max="9972" width="10" style="83" customWidth="1"/>
    <col min="9973" max="9973" width="11.42578125" style="83"/>
    <col min="9974" max="9975" width="14.7109375" style="83" customWidth="1"/>
    <col min="9976" max="9976" width="12.85546875" style="83" customWidth="1"/>
    <col min="9977" max="9977" width="3.28515625" style="83" customWidth="1"/>
    <col min="9978" max="9978" width="30.28515625" style="83" customWidth="1"/>
    <col min="9979" max="9979" width="5" style="83" customWidth="1"/>
    <col min="9980" max="9980" width="11.42578125" style="83"/>
    <col min="9981" max="9981" width="14.28515625" style="83" customWidth="1"/>
    <col min="9982" max="9982" width="5.7109375" style="83" customWidth="1"/>
    <col min="9983" max="9983" width="11.42578125" style="83"/>
    <col min="9984" max="9984" width="17.28515625" style="83" customWidth="1"/>
    <col min="9985" max="9985" width="12.7109375" style="83" customWidth="1"/>
    <col min="9986" max="9986" width="11.42578125" style="83"/>
    <col min="9987" max="9987" width="5.28515625" style="83" customWidth="1"/>
    <col min="9988" max="9988" width="11.42578125" style="83"/>
    <col min="9989" max="9989" width="17" style="83" customWidth="1"/>
    <col min="9990" max="9990" width="6.28515625" style="83" customWidth="1"/>
    <col min="9991" max="9991" width="11.42578125" style="83"/>
    <col min="9992" max="9992" width="14.28515625" style="83" customWidth="1"/>
    <col min="9993" max="9993" width="7.5703125" style="83" customWidth="1"/>
    <col min="9994" max="9994" width="11.42578125" style="83"/>
    <col min="9995" max="9996" width="14.28515625" style="83" customWidth="1"/>
    <col min="9997" max="9997" width="20.85546875" style="83" customWidth="1"/>
    <col min="9998" max="9998" width="14.42578125" style="83" customWidth="1"/>
    <col min="9999" max="9999" width="15" style="83" customWidth="1"/>
    <col min="10000" max="10000" width="2.7109375" style="83" customWidth="1"/>
    <col min="10001" max="10001" width="11.7109375" style="83" customWidth="1"/>
    <col min="10002" max="10002" width="11.5703125" style="83" customWidth="1"/>
    <col min="10003" max="10003" width="2.28515625" style="83" customWidth="1"/>
    <col min="10004" max="10004" width="41" style="83" customWidth="1"/>
    <col min="10005" max="10005" width="14.28515625" style="83" customWidth="1"/>
    <col min="10006" max="10007" width="11.5703125" style="83" customWidth="1"/>
    <col min="10008" max="10008" width="21.85546875" style="83" customWidth="1"/>
    <col min="10009" max="10200" width="11.42578125" style="83"/>
    <col min="10201" max="10201" width="21.85546875" style="83" customWidth="1"/>
    <col min="10202" max="10202" width="13.85546875" style="83" customWidth="1"/>
    <col min="10203" max="10203" width="38.7109375" style="83" customWidth="1"/>
    <col min="10204" max="10204" width="3" style="83" bestFit="1" customWidth="1"/>
    <col min="10205" max="10205" width="32.28515625" style="83" customWidth="1"/>
    <col min="10206" max="10206" width="46.28515625" style="83" customWidth="1"/>
    <col min="10207" max="10207" width="19" style="83" customWidth="1"/>
    <col min="10208" max="10208" width="11.42578125" style="83"/>
    <col min="10209" max="10209" width="17.7109375" style="83" customWidth="1"/>
    <col min="10210" max="10210" width="11.42578125" style="83"/>
    <col min="10211" max="10211" width="22.28515625" style="83" customWidth="1"/>
    <col min="10212" max="10212" width="5.28515625" style="83" customWidth="1"/>
    <col min="10213" max="10213" width="36.28515625" style="83" customWidth="1"/>
    <col min="10214" max="10214" width="5.7109375" style="83" customWidth="1"/>
    <col min="10215" max="10215" width="11.42578125" style="83"/>
    <col min="10216" max="10216" width="20.7109375" style="83" customWidth="1"/>
    <col min="10217" max="10217" width="4.85546875" style="83" customWidth="1"/>
    <col min="10218" max="10218" width="11.42578125" style="83"/>
    <col min="10219" max="10219" width="24.7109375" style="83" customWidth="1"/>
    <col min="10220" max="10220" width="12.28515625" style="83" customWidth="1"/>
    <col min="10221" max="10221" width="11.42578125" style="83"/>
    <col min="10222" max="10222" width="3.42578125" style="83" customWidth="1"/>
    <col min="10223" max="10223" width="11.42578125" style="83"/>
    <col min="10224" max="10224" width="17.7109375" style="83" customWidth="1"/>
    <col min="10225" max="10225" width="3.42578125" style="83" customWidth="1"/>
    <col min="10226" max="10226" width="11.42578125" style="83"/>
    <col min="10227" max="10227" width="23.7109375" style="83" customWidth="1"/>
    <col min="10228" max="10228" width="10" style="83" customWidth="1"/>
    <col min="10229" max="10229" width="11.42578125" style="83"/>
    <col min="10230" max="10231" width="14.7109375" style="83" customWidth="1"/>
    <col min="10232" max="10232" width="12.85546875" style="83" customWidth="1"/>
    <col min="10233" max="10233" width="3.28515625" style="83" customWidth="1"/>
    <col min="10234" max="10234" width="30.28515625" style="83" customWidth="1"/>
    <col min="10235" max="10235" width="5" style="83" customWidth="1"/>
    <col min="10236" max="10236" width="11.42578125" style="83"/>
    <col min="10237" max="10237" width="14.28515625" style="83" customWidth="1"/>
    <col min="10238" max="10238" width="5.7109375" style="83" customWidth="1"/>
    <col min="10239" max="10239" width="11.42578125" style="83"/>
    <col min="10240" max="10240" width="17.28515625" style="83" customWidth="1"/>
    <col min="10241" max="10241" width="12.7109375" style="83" customWidth="1"/>
    <col min="10242" max="10242" width="11.42578125" style="83"/>
    <col min="10243" max="10243" width="5.28515625" style="83" customWidth="1"/>
    <col min="10244" max="10244" width="11.42578125" style="83"/>
    <col min="10245" max="10245" width="17" style="83" customWidth="1"/>
    <col min="10246" max="10246" width="6.28515625" style="83" customWidth="1"/>
    <col min="10247" max="10247" width="11.42578125" style="83"/>
    <col min="10248" max="10248" width="14.28515625" style="83" customWidth="1"/>
    <col min="10249" max="10249" width="7.5703125" style="83" customWidth="1"/>
    <col min="10250" max="10250" width="11.42578125" style="83"/>
    <col min="10251" max="10252" width="14.28515625" style="83" customWidth="1"/>
    <col min="10253" max="10253" width="20.85546875" style="83" customWidth="1"/>
    <col min="10254" max="10254" width="14.42578125" style="83" customWidth="1"/>
    <col min="10255" max="10255" width="15" style="83" customWidth="1"/>
    <col min="10256" max="10256" width="2.7109375" style="83" customWidth="1"/>
    <col min="10257" max="10257" width="11.7109375" style="83" customWidth="1"/>
    <col min="10258" max="10258" width="11.5703125" style="83" customWidth="1"/>
    <col min="10259" max="10259" width="2.28515625" style="83" customWidth="1"/>
    <col min="10260" max="10260" width="41" style="83" customWidth="1"/>
    <col min="10261" max="10261" width="14.28515625" style="83" customWidth="1"/>
    <col min="10262" max="10263" width="11.5703125" style="83" customWidth="1"/>
    <col min="10264" max="10264" width="21.85546875" style="83" customWidth="1"/>
    <col min="10265" max="10456" width="11.42578125" style="83"/>
    <col min="10457" max="10457" width="21.85546875" style="83" customWidth="1"/>
    <col min="10458" max="10458" width="13.85546875" style="83" customWidth="1"/>
    <col min="10459" max="10459" width="38.7109375" style="83" customWidth="1"/>
    <col min="10460" max="10460" width="3" style="83" bestFit="1" customWidth="1"/>
    <col min="10461" max="10461" width="32.28515625" style="83" customWidth="1"/>
    <col min="10462" max="10462" width="46.28515625" style="83" customWidth="1"/>
    <col min="10463" max="10463" width="19" style="83" customWidth="1"/>
    <col min="10464" max="10464" width="11.42578125" style="83"/>
    <col min="10465" max="10465" width="17.7109375" style="83" customWidth="1"/>
    <col min="10466" max="10466" width="11.42578125" style="83"/>
    <col min="10467" max="10467" width="22.28515625" style="83" customWidth="1"/>
    <col min="10468" max="10468" width="5.28515625" style="83" customWidth="1"/>
    <col min="10469" max="10469" width="36.28515625" style="83" customWidth="1"/>
    <col min="10470" max="10470" width="5.7109375" style="83" customWidth="1"/>
    <col min="10471" max="10471" width="11.42578125" style="83"/>
    <col min="10472" max="10472" width="20.7109375" style="83" customWidth="1"/>
    <col min="10473" max="10473" width="4.85546875" style="83" customWidth="1"/>
    <col min="10474" max="10474" width="11.42578125" style="83"/>
    <col min="10475" max="10475" width="24.7109375" style="83" customWidth="1"/>
    <col min="10476" max="10476" width="12.28515625" style="83" customWidth="1"/>
    <col min="10477" max="10477" width="11.42578125" style="83"/>
    <col min="10478" max="10478" width="3.42578125" style="83" customWidth="1"/>
    <col min="10479" max="10479" width="11.42578125" style="83"/>
    <col min="10480" max="10480" width="17.7109375" style="83" customWidth="1"/>
    <col min="10481" max="10481" width="3.42578125" style="83" customWidth="1"/>
    <col min="10482" max="10482" width="11.42578125" style="83"/>
    <col min="10483" max="10483" width="23.7109375" style="83" customWidth="1"/>
    <col min="10484" max="10484" width="10" style="83" customWidth="1"/>
    <col min="10485" max="10485" width="11.42578125" style="83"/>
    <col min="10486" max="10487" width="14.7109375" style="83" customWidth="1"/>
    <col min="10488" max="10488" width="12.85546875" style="83" customWidth="1"/>
    <col min="10489" max="10489" width="3.28515625" style="83" customWidth="1"/>
    <col min="10490" max="10490" width="30.28515625" style="83" customWidth="1"/>
    <col min="10491" max="10491" width="5" style="83" customWidth="1"/>
    <col min="10492" max="10492" width="11.42578125" style="83"/>
    <col min="10493" max="10493" width="14.28515625" style="83" customWidth="1"/>
    <col min="10494" max="10494" width="5.7109375" style="83" customWidth="1"/>
    <col min="10495" max="10495" width="11.42578125" style="83"/>
    <col min="10496" max="10496" width="17.28515625" style="83" customWidth="1"/>
    <col min="10497" max="10497" width="12.7109375" style="83" customWidth="1"/>
    <col min="10498" max="10498" width="11.42578125" style="83"/>
    <col min="10499" max="10499" width="5.28515625" style="83" customWidth="1"/>
    <col min="10500" max="10500" width="11.42578125" style="83"/>
    <col min="10501" max="10501" width="17" style="83" customWidth="1"/>
    <col min="10502" max="10502" width="6.28515625" style="83" customWidth="1"/>
    <col min="10503" max="10503" width="11.42578125" style="83"/>
    <col min="10504" max="10504" width="14.28515625" style="83" customWidth="1"/>
    <col min="10505" max="10505" width="7.5703125" style="83" customWidth="1"/>
    <col min="10506" max="10506" width="11.42578125" style="83"/>
    <col min="10507" max="10508" width="14.28515625" style="83" customWidth="1"/>
    <col min="10509" max="10509" width="20.85546875" style="83" customWidth="1"/>
    <col min="10510" max="10510" width="14.42578125" style="83" customWidth="1"/>
    <col min="10511" max="10511" width="15" style="83" customWidth="1"/>
    <col min="10512" max="10512" width="2.7109375" style="83" customWidth="1"/>
    <col min="10513" max="10513" width="11.7109375" style="83" customWidth="1"/>
    <col min="10514" max="10514" width="11.5703125" style="83" customWidth="1"/>
    <col min="10515" max="10515" width="2.28515625" style="83" customWidth="1"/>
    <col min="10516" max="10516" width="41" style="83" customWidth="1"/>
    <col min="10517" max="10517" width="14.28515625" style="83" customWidth="1"/>
    <col min="10518" max="10519" width="11.5703125" style="83" customWidth="1"/>
    <col min="10520" max="10520" width="21.85546875" style="83" customWidth="1"/>
    <col min="10521" max="10712" width="11.42578125" style="83"/>
    <col min="10713" max="10713" width="21.85546875" style="83" customWidth="1"/>
    <col min="10714" max="10714" width="13.85546875" style="83" customWidth="1"/>
    <col min="10715" max="10715" width="38.7109375" style="83" customWidth="1"/>
    <col min="10716" max="10716" width="3" style="83" bestFit="1" customWidth="1"/>
    <col min="10717" max="10717" width="32.28515625" style="83" customWidth="1"/>
    <col min="10718" max="10718" width="46.28515625" style="83" customWidth="1"/>
    <col min="10719" max="10719" width="19" style="83" customWidth="1"/>
    <col min="10720" max="10720" width="11.42578125" style="83"/>
    <col min="10721" max="10721" width="17.7109375" style="83" customWidth="1"/>
    <col min="10722" max="10722" width="11.42578125" style="83"/>
    <col min="10723" max="10723" width="22.28515625" style="83" customWidth="1"/>
    <col min="10724" max="10724" width="5.28515625" style="83" customWidth="1"/>
    <col min="10725" max="10725" width="36.28515625" style="83" customWidth="1"/>
    <col min="10726" max="10726" width="5.7109375" style="83" customWidth="1"/>
    <col min="10727" max="10727" width="11.42578125" style="83"/>
    <col min="10728" max="10728" width="20.7109375" style="83" customWidth="1"/>
    <col min="10729" max="10729" width="4.85546875" style="83" customWidth="1"/>
    <col min="10730" max="10730" width="11.42578125" style="83"/>
    <col min="10731" max="10731" width="24.7109375" style="83" customWidth="1"/>
    <col min="10732" max="10732" width="12.28515625" style="83" customWidth="1"/>
    <col min="10733" max="10733" width="11.42578125" style="83"/>
    <col min="10734" max="10734" width="3.42578125" style="83" customWidth="1"/>
    <col min="10735" max="10735" width="11.42578125" style="83"/>
    <col min="10736" max="10736" width="17.7109375" style="83" customWidth="1"/>
    <col min="10737" max="10737" width="3.42578125" style="83" customWidth="1"/>
    <col min="10738" max="10738" width="11.42578125" style="83"/>
    <col min="10739" max="10739" width="23.7109375" style="83" customWidth="1"/>
    <col min="10740" max="10740" width="10" style="83" customWidth="1"/>
    <col min="10741" max="10741" width="11.42578125" style="83"/>
    <col min="10742" max="10743" width="14.7109375" style="83" customWidth="1"/>
    <col min="10744" max="10744" width="12.85546875" style="83" customWidth="1"/>
    <col min="10745" max="10745" width="3.28515625" style="83" customWidth="1"/>
    <col min="10746" max="10746" width="30.28515625" style="83" customWidth="1"/>
    <col min="10747" max="10747" width="5" style="83" customWidth="1"/>
    <col min="10748" max="10748" width="11.42578125" style="83"/>
    <col min="10749" max="10749" width="14.28515625" style="83" customWidth="1"/>
    <col min="10750" max="10750" width="5.7109375" style="83" customWidth="1"/>
    <col min="10751" max="10751" width="11.42578125" style="83"/>
    <col min="10752" max="10752" width="17.28515625" style="83" customWidth="1"/>
    <col min="10753" max="10753" width="12.7109375" style="83" customWidth="1"/>
    <col min="10754" max="10754" width="11.42578125" style="83"/>
    <col min="10755" max="10755" width="5.28515625" style="83" customWidth="1"/>
    <col min="10756" max="10756" width="11.42578125" style="83"/>
    <col min="10757" max="10757" width="17" style="83" customWidth="1"/>
    <col min="10758" max="10758" width="6.28515625" style="83" customWidth="1"/>
    <col min="10759" max="10759" width="11.42578125" style="83"/>
    <col min="10760" max="10760" width="14.28515625" style="83" customWidth="1"/>
    <col min="10761" max="10761" width="7.5703125" style="83" customWidth="1"/>
    <col min="10762" max="10762" width="11.42578125" style="83"/>
    <col min="10763" max="10764" width="14.28515625" style="83" customWidth="1"/>
    <col min="10765" max="10765" width="20.85546875" style="83" customWidth="1"/>
    <col min="10766" max="10766" width="14.42578125" style="83" customWidth="1"/>
    <col min="10767" max="10767" width="15" style="83" customWidth="1"/>
    <col min="10768" max="10768" width="2.7109375" style="83" customWidth="1"/>
    <col min="10769" max="10769" width="11.7109375" style="83" customWidth="1"/>
    <col min="10770" max="10770" width="11.5703125" style="83" customWidth="1"/>
    <col min="10771" max="10771" width="2.28515625" style="83" customWidth="1"/>
    <col min="10772" max="10772" width="41" style="83" customWidth="1"/>
    <col min="10773" max="10773" width="14.28515625" style="83" customWidth="1"/>
    <col min="10774" max="10775" width="11.5703125" style="83" customWidth="1"/>
    <col min="10776" max="10776" width="21.85546875" style="83" customWidth="1"/>
    <col min="10777" max="10968" width="11.42578125" style="83"/>
    <col min="10969" max="10969" width="21.85546875" style="83" customWidth="1"/>
    <col min="10970" max="10970" width="13.85546875" style="83" customWidth="1"/>
    <col min="10971" max="10971" width="38.7109375" style="83" customWidth="1"/>
    <col min="10972" max="10972" width="3" style="83" bestFit="1" customWidth="1"/>
    <col min="10973" max="10973" width="32.28515625" style="83" customWidth="1"/>
    <col min="10974" max="10974" width="46.28515625" style="83" customWidth="1"/>
    <col min="10975" max="10975" width="19" style="83" customWidth="1"/>
    <col min="10976" max="10976" width="11.42578125" style="83"/>
    <col min="10977" max="10977" width="17.7109375" style="83" customWidth="1"/>
    <col min="10978" max="10978" width="11.42578125" style="83"/>
    <col min="10979" max="10979" width="22.28515625" style="83" customWidth="1"/>
    <col min="10980" max="10980" width="5.28515625" style="83" customWidth="1"/>
    <col min="10981" max="10981" width="36.28515625" style="83" customWidth="1"/>
    <col min="10982" max="10982" width="5.7109375" style="83" customWidth="1"/>
    <col min="10983" max="10983" width="11.42578125" style="83"/>
    <col min="10984" max="10984" width="20.7109375" style="83" customWidth="1"/>
    <col min="10985" max="10985" width="4.85546875" style="83" customWidth="1"/>
    <col min="10986" max="10986" width="11.42578125" style="83"/>
    <col min="10987" max="10987" width="24.7109375" style="83" customWidth="1"/>
    <col min="10988" max="10988" width="12.28515625" style="83" customWidth="1"/>
    <col min="10989" max="10989" width="11.42578125" style="83"/>
    <col min="10990" max="10990" width="3.42578125" style="83" customWidth="1"/>
    <col min="10991" max="10991" width="11.42578125" style="83"/>
    <col min="10992" max="10992" width="17.7109375" style="83" customWidth="1"/>
    <col min="10993" max="10993" width="3.42578125" style="83" customWidth="1"/>
    <col min="10994" max="10994" width="11.42578125" style="83"/>
    <col min="10995" max="10995" width="23.7109375" style="83" customWidth="1"/>
    <col min="10996" max="10996" width="10" style="83" customWidth="1"/>
    <col min="10997" max="10997" width="11.42578125" style="83"/>
    <col min="10998" max="10999" width="14.7109375" style="83" customWidth="1"/>
    <col min="11000" max="11000" width="12.85546875" style="83" customWidth="1"/>
    <col min="11001" max="11001" width="3.28515625" style="83" customWidth="1"/>
    <col min="11002" max="11002" width="30.28515625" style="83" customWidth="1"/>
    <col min="11003" max="11003" width="5" style="83" customWidth="1"/>
    <col min="11004" max="11004" width="11.42578125" style="83"/>
    <col min="11005" max="11005" width="14.28515625" style="83" customWidth="1"/>
    <col min="11006" max="11006" width="5.7109375" style="83" customWidth="1"/>
    <col min="11007" max="11007" width="11.42578125" style="83"/>
    <col min="11008" max="11008" width="17.28515625" style="83" customWidth="1"/>
    <col min="11009" max="11009" width="12.7109375" style="83" customWidth="1"/>
    <col min="11010" max="11010" width="11.42578125" style="83"/>
    <col min="11011" max="11011" width="5.28515625" style="83" customWidth="1"/>
    <col min="11012" max="11012" width="11.42578125" style="83"/>
    <col min="11013" max="11013" width="17" style="83" customWidth="1"/>
    <col min="11014" max="11014" width="6.28515625" style="83" customWidth="1"/>
    <col min="11015" max="11015" width="11.42578125" style="83"/>
    <col min="11016" max="11016" width="14.28515625" style="83" customWidth="1"/>
    <col min="11017" max="11017" width="7.5703125" style="83" customWidth="1"/>
    <col min="11018" max="11018" width="11.42578125" style="83"/>
    <col min="11019" max="11020" width="14.28515625" style="83" customWidth="1"/>
    <col min="11021" max="11021" width="20.85546875" style="83" customWidth="1"/>
    <col min="11022" max="11022" width="14.42578125" style="83" customWidth="1"/>
    <col min="11023" max="11023" width="15" style="83" customWidth="1"/>
    <col min="11024" max="11024" width="2.7109375" style="83" customWidth="1"/>
    <col min="11025" max="11025" width="11.7109375" style="83" customWidth="1"/>
    <col min="11026" max="11026" width="11.5703125" style="83" customWidth="1"/>
    <col min="11027" max="11027" width="2.28515625" style="83" customWidth="1"/>
    <col min="11028" max="11028" width="41" style="83" customWidth="1"/>
    <col min="11029" max="11029" width="14.28515625" style="83" customWidth="1"/>
    <col min="11030" max="11031" width="11.5703125" style="83" customWidth="1"/>
    <col min="11032" max="11032" width="21.85546875" style="83" customWidth="1"/>
    <col min="11033" max="11224" width="11.42578125" style="83"/>
    <col min="11225" max="11225" width="21.85546875" style="83" customWidth="1"/>
    <col min="11226" max="11226" width="13.85546875" style="83" customWidth="1"/>
    <col min="11227" max="11227" width="38.7109375" style="83" customWidth="1"/>
    <col min="11228" max="11228" width="3" style="83" bestFit="1" customWidth="1"/>
    <col min="11229" max="11229" width="32.28515625" style="83" customWidth="1"/>
    <col min="11230" max="11230" width="46.28515625" style="83" customWidth="1"/>
    <col min="11231" max="11231" width="19" style="83" customWidth="1"/>
    <col min="11232" max="11232" width="11.42578125" style="83"/>
    <col min="11233" max="11233" width="17.7109375" style="83" customWidth="1"/>
    <col min="11234" max="11234" width="11.42578125" style="83"/>
    <col min="11235" max="11235" width="22.28515625" style="83" customWidth="1"/>
    <col min="11236" max="11236" width="5.28515625" style="83" customWidth="1"/>
    <col min="11237" max="11237" width="36.28515625" style="83" customWidth="1"/>
    <col min="11238" max="11238" width="5.7109375" style="83" customWidth="1"/>
    <col min="11239" max="11239" width="11.42578125" style="83"/>
    <col min="11240" max="11240" width="20.7109375" style="83" customWidth="1"/>
    <col min="11241" max="11241" width="4.85546875" style="83" customWidth="1"/>
    <col min="11242" max="11242" width="11.42578125" style="83"/>
    <col min="11243" max="11243" width="24.7109375" style="83" customWidth="1"/>
    <col min="11244" max="11244" width="12.28515625" style="83" customWidth="1"/>
    <col min="11245" max="11245" width="11.42578125" style="83"/>
    <col min="11246" max="11246" width="3.42578125" style="83" customWidth="1"/>
    <col min="11247" max="11247" width="11.42578125" style="83"/>
    <col min="11248" max="11248" width="17.7109375" style="83" customWidth="1"/>
    <col min="11249" max="11249" width="3.42578125" style="83" customWidth="1"/>
    <col min="11250" max="11250" width="11.42578125" style="83"/>
    <col min="11251" max="11251" width="23.7109375" style="83" customWidth="1"/>
    <col min="11252" max="11252" width="10" style="83" customWidth="1"/>
    <col min="11253" max="11253" width="11.42578125" style="83"/>
    <col min="11254" max="11255" width="14.7109375" style="83" customWidth="1"/>
    <col min="11256" max="11256" width="12.85546875" style="83" customWidth="1"/>
    <col min="11257" max="11257" width="3.28515625" style="83" customWidth="1"/>
    <col min="11258" max="11258" width="30.28515625" style="83" customWidth="1"/>
    <col min="11259" max="11259" width="5" style="83" customWidth="1"/>
    <col min="11260" max="11260" width="11.42578125" style="83"/>
    <col min="11261" max="11261" width="14.28515625" style="83" customWidth="1"/>
    <col min="11262" max="11262" width="5.7109375" style="83" customWidth="1"/>
    <col min="11263" max="11263" width="11.42578125" style="83"/>
    <col min="11264" max="11264" width="17.28515625" style="83" customWidth="1"/>
    <col min="11265" max="11265" width="12.7109375" style="83" customWidth="1"/>
    <col min="11266" max="11266" width="11.42578125" style="83"/>
    <col min="11267" max="11267" width="5.28515625" style="83" customWidth="1"/>
    <col min="11268" max="11268" width="11.42578125" style="83"/>
    <col min="11269" max="11269" width="17" style="83" customWidth="1"/>
    <col min="11270" max="11270" width="6.28515625" style="83" customWidth="1"/>
    <col min="11271" max="11271" width="11.42578125" style="83"/>
    <col min="11272" max="11272" width="14.28515625" style="83" customWidth="1"/>
    <col min="11273" max="11273" width="7.5703125" style="83" customWidth="1"/>
    <col min="11274" max="11274" width="11.42578125" style="83"/>
    <col min="11275" max="11276" width="14.28515625" style="83" customWidth="1"/>
    <col min="11277" max="11277" width="20.85546875" style="83" customWidth="1"/>
    <col min="11278" max="11278" width="14.42578125" style="83" customWidth="1"/>
    <col min="11279" max="11279" width="15" style="83" customWidth="1"/>
    <col min="11280" max="11280" width="2.7109375" style="83" customWidth="1"/>
    <col min="11281" max="11281" width="11.7109375" style="83" customWidth="1"/>
    <col min="11282" max="11282" width="11.5703125" style="83" customWidth="1"/>
    <col min="11283" max="11283" width="2.28515625" style="83" customWidth="1"/>
    <col min="11284" max="11284" width="41" style="83" customWidth="1"/>
    <col min="11285" max="11285" width="14.28515625" style="83" customWidth="1"/>
    <col min="11286" max="11287" width="11.5703125" style="83" customWidth="1"/>
    <col min="11288" max="11288" width="21.85546875" style="83" customWidth="1"/>
    <col min="11289" max="11480" width="11.42578125" style="83"/>
    <col min="11481" max="11481" width="21.85546875" style="83" customWidth="1"/>
    <col min="11482" max="11482" width="13.85546875" style="83" customWidth="1"/>
    <col min="11483" max="11483" width="38.7109375" style="83" customWidth="1"/>
    <col min="11484" max="11484" width="3" style="83" bestFit="1" customWidth="1"/>
    <col min="11485" max="11485" width="32.28515625" style="83" customWidth="1"/>
    <col min="11486" max="11486" width="46.28515625" style="83" customWidth="1"/>
    <col min="11487" max="11487" width="19" style="83" customWidth="1"/>
    <col min="11488" max="11488" width="11.42578125" style="83"/>
    <col min="11489" max="11489" width="17.7109375" style="83" customWidth="1"/>
    <col min="11490" max="11490" width="11.42578125" style="83"/>
    <col min="11491" max="11491" width="22.28515625" style="83" customWidth="1"/>
    <col min="11492" max="11492" width="5.28515625" style="83" customWidth="1"/>
    <col min="11493" max="11493" width="36.28515625" style="83" customWidth="1"/>
    <col min="11494" max="11494" width="5.7109375" style="83" customWidth="1"/>
    <col min="11495" max="11495" width="11.42578125" style="83"/>
    <col min="11496" max="11496" width="20.7109375" style="83" customWidth="1"/>
    <col min="11497" max="11497" width="4.85546875" style="83" customWidth="1"/>
    <col min="11498" max="11498" width="11.42578125" style="83"/>
    <col min="11499" max="11499" width="24.7109375" style="83" customWidth="1"/>
    <col min="11500" max="11500" width="12.28515625" style="83" customWidth="1"/>
    <col min="11501" max="11501" width="11.42578125" style="83"/>
    <col min="11502" max="11502" width="3.42578125" style="83" customWidth="1"/>
    <col min="11503" max="11503" width="11.42578125" style="83"/>
    <col min="11504" max="11504" width="17.7109375" style="83" customWidth="1"/>
    <col min="11505" max="11505" width="3.42578125" style="83" customWidth="1"/>
    <col min="11506" max="11506" width="11.42578125" style="83"/>
    <col min="11507" max="11507" width="23.7109375" style="83" customWidth="1"/>
    <col min="11508" max="11508" width="10" style="83" customWidth="1"/>
    <col min="11509" max="11509" width="11.42578125" style="83"/>
    <col min="11510" max="11511" width="14.7109375" style="83" customWidth="1"/>
    <col min="11512" max="11512" width="12.85546875" style="83" customWidth="1"/>
    <col min="11513" max="11513" width="3.28515625" style="83" customWidth="1"/>
    <col min="11514" max="11514" width="30.28515625" style="83" customWidth="1"/>
    <col min="11515" max="11515" width="5" style="83" customWidth="1"/>
    <col min="11516" max="11516" width="11.42578125" style="83"/>
    <col min="11517" max="11517" width="14.28515625" style="83" customWidth="1"/>
    <col min="11518" max="11518" width="5.7109375" style="83" customWidth="1"/>
    <col min="11519" max="11519" width="11.42578125" style="83"/>
    <col min="11520" max="11520" width="17.28515625" style="83" customWidth="1"/>
    <col min="11521" max="11521" width="12.7109375" style="83" customWidth="1"/>
    <col min="11522" max="11522" width="11.42578125" style="83"/>
    <col min="11523" max="11523" width="5.28515625" style="83" customWidth="1"/>
    <col min="11524" max="11524" width="11.42578125" style="83"/>
    <col min="11525" max="11525" width="17" style="83" customWidth="1"/>
    <col min="11526" max="11526" width="6.28515625" style="83" customWidth="1"/>
    <col min="11527" max="11527" width="11.42578125" style="83"/>
    <col min="11528" max="11528" width="14.28515625" style="83" customWidth="1"/>
    <col min="11529" max="11529" width="7.5703125" style="83" customWidth="1"/>
    <col min="11530" max="11530" width="11.42578125" style="83"/>
    <col min="11531" max="11532" width="14.28515625" style="83" customWidth="1"/>
    <col min="11533" max="11533" width="20.85546875" style="83" customWidth="1"/>
    <col min="11534" max="11534" width="14.42578125" style="83" customWidth="1"/>
    <col min="11535" max="11535" width="15" style="83" customWidth="1"/>
    <col min="11536" max="11536" width="2.7109375" style="83" customWidth="1"/>
    <col min="11537" max="11537" width="11.7109375" style="83" customWidth="1"/>
    <col min="11538" max="11538" width="11.5703125" style="83" customWidth="1"/>
    <col min="11539" max="11539" width="2.28515625" style="83" customWidth="1"/>
    <col min="11540" max="11540" width="41" style="83" customWidth="1"/>
    <col min="11541" max="11541" width="14.28515625" style="83" customWidth="1"/>
    <col min="11542" max="11543" width="11.5703125" style="83" customWidth="1"/>
    <col min="11544" max="11544" width="21.85546875" style="83" customWidth="1"/>
    <col min="11545" max="11736" width="11.42578125" style="83"/>
    <col min="11737" max="11737" width="21.85546875" style="83" customWidth="1"/>
    <col min="11738" max="11738" width="13.85546875" style="83" customWidth="1"/>
    <col min="11739" max="11739" width="38.7109375" style="83" customWidth="1"/>
    <col min="11740" max="11740" width="3" style="83" bestFit="1" customWidth="1"/>
    <col min="11741" max="11741" width="32.28515625" style="83" customWidth="1"/>
    <col min="11742" max="11742" width="46.28515625" style="83" customWidth="1"/>
    <col min="11743" max="11743" width="19" style="83" customWidth="1"/>
    <col min="11744" max="11744" width="11.42578125" style="83"/>
    <col min="11745" max="11745" width="17.7109375" style="83" customWidth="1"/>
    <col min="11746" max="11746" width="11.42578125" style="83"/>
    <col min="11747" max="11747" width="22.28515625" style="83" customWidth="1"/>
    <col min="11748" max="11748" width="5.28515625" style="83" customWidth="1"/>
    <col min="11749" max="11749" width="36.28515625" style="83" customWidth="1"/>
    <col min="11750" max="11750" width="5.7109375" style="83" customWidth="1"/>
    <col min="11751" max="11751" width="11.42578125" style="83"/>
    <col min="11752" max="11752" width="20.7109375" style="83" customWidth="1"/>
    <col min="11753" max="11753" width="4.85546875" style="83" customWidth="1"/>
    <col min="11754" max="11754" width="11.42578125" style="83"/>
    <col min="11755" max="11755" width="24.7109375" style="83" customWidth="1"/>
    <col min="11756" max="11756" width="12.28515625" style="83" customWidth="1"/>
    <col min="11757" max="11757" width="11.42578125" style="83"/>
    <col min="11758" max="11758" width="3.42578125" style="83" customWidth="1"/>
    <col min="11759" max="11759" width="11.42578125" style="83"/>
    <col min="11760" max="11760" width="17.7109375" style="83" customWidth="1"/>
    <col min="11761" max="11761" width="3.42578125" style="83" customWidth="1"/>
    <col min="11762" max="11762" width="11.42578125" style="83"/>
    <col min="11763" max="11763" width="23.7109375" style="83" customWidth="1"/>
    <col min="11764" max="11764" width="10" style="83" customWidth="1"/>
    <col min="11765" max="11765" width="11.42578125" style="83"/>
    <col min="11766" max="11767" width="14.7109375" style="83" customWidth="1"/>
    <col min="11768" max="11768" width="12.85546875" style="83" customWidth="1"/>
    <col min="11769" max="11769" width="3.28515625" style="83" customWidth="1"/>
    <col min="11770" max="11770" width="30.28515625" style="83" customWidth="1"/>
    <col min="11771" max="11771" width="5" style="83" customWidth="1"/>
    <col min="11772" max="11772" width="11.42578125" style="83"/>
    <col min="11773" max="11773" width="14.28515625" style="83" customWidth="1"/>
    <col min="11774" max="11774" width="5.7109375" style="83" customWidth="1"/>
    <col min="11775" max="11775" width="11.42578125" style="83"/>
    <col min="11776" max="11776" width="17.28515625" style="83" customWidth="1"/>
    <col min="11777" max="11777" width="12.7109375" style="83" customWidth="1"/>
    <col min="11778" max="11778" width="11.42578125" style="83"/>
    <col min="11779" max="11779" width="5.28515625" style="83" customWidth="1"/>
    <col min="11780" max="11780" width="11.42578125" style="83"/>
    <col min="11781" max="11781" width="17" style="83" customWidth="1"/>
    <col min="11782" max="11782" width="6.28515625" style="83" customWidth="1"/>
    <col min="11783" max="11783" width="11.42578125" style="83"/>
    <col min="11784" max="11784" width="14.28515625" style="83" customWidth="1"/>
    <col min="11785" max="11785" width="7.5703125" style="83" customWidth="1"/>
    <col min="11786" max="11786" width="11.42578125" style="83"/>
    <col min="11787" max="11788" width="14.28515625" style="83" customWidth="1"/>
    <col min="11789" max="11789" width="20.85546875" style="83" customWidth="1"/>
    <col min="11790" max="11790" width="14.42578125" style="83" customWidth="1"/>
    <col min="11791" max="11791" width="15" style="83" customWidth="1"/>
    <col min="11792" max="11792" width="2.7109375" style="83" customWidth="1"/>
    <col min="11793" max="11793" width="11.7109375" style="83" customWidth="1"/>
    <col min="11794" max="11794" width="11.5703125" style="83" customWidth="1"/>
    <col min="11795" max="11795" width="2.28515625" style="83" customWidth="1"/>
    <col min="11796" max="11796" width="41" style="83" customWidth="1"/>
    <col min="11797" max="11797" width="14.28515625" style="83" customWidth="1"/>
    <col min="11798" max="11799" width="11.5703125" style="83" customWidth="1"/>
    <col min="11800" max="11800" width="21.85546875" style="83" customWidth="1"/>
    <col min="11801" max="11992" width="11.42578125" style="83"/>
    <col min="11993" max="11993" width="21.85546875" style="83" customWidth="1"/>
    <col min="11994" max="11994" width="13.85546875" style="83" customWidth="1"/>
    <col min="11995" max="11995" width="38.7109375" style="83" customWidth="1"/>
    <col min="11996" max="11996" width="3" style="83" bestFit="1" customWidth="1"/>
    <col min="11997" max="11997" width="32.28515625" style="83" customWidth="1"/>
    <col min="11998" max="11998" width="46.28515625" style="83" customWidth="1"/>
    <col min="11999" max="11999" width="19" style="83" customWidth="1"/>
    <col min="12000" max="12000" width="11.42578125" style="83"/>
    <col min="12001" max="12001" width="17.7109375" style="83" customWidth="1"/>
    <col min="12002" max="12002" width="11.42578125" style="83"/>
    <col min="12003" max="12003" width="22.28515625" style="83" customWidth="1"/>
    <col min="12004" max="12004" width="5.28515625" style="83" customWidth="1"/>
    <col min="12005" max="12005" width="36.28515625" style="83" customWidth="1"/>
    <col min="12006" max="12006" width="5.7109375" style="83" customWidth="1"/>
    <col min="12007" max="12007" width="11.42578125" style="83"/>
    <col min="12008" max="12008" width="20.7109375" style="83" customWidth="1"/>
    <col min="12009" max="12009" width="4.85546875" style="83" customWidth="1"/>
    <col min="12010" max="12010" width="11.42578125" style="83"/>
    <col min="12011" max="12011" width="24.7109375" style="83" customWidth="1"/>
    <col min="12012" max="12012" width="12.28515625" style="83" customWidth="1"/>
    <col min="12013" max="12013" width="11.42578125" style="83"/>
    <col min="12014" max="12014" width="3.42578125" style="83" customWidth="1"/>
    <col min="12015" max="12015" width="11.42578125" style="83"/>
    <col min="12016" max="12016" width="17.7109375" style="83" customWidth="1"/>
    <col min="12017" max="12017" width="3.42578125" style="83" customWidth="1"/>
    <col min="12018" max="12018" width="11.42578125" style="83"/>
    <col min="12019" max="12019" width="23.7109375" style="83" customWidth="1"/>
    <col min="12020" max="12020" width="10" style="83" customWidth="1"/>
    <col min="12021" max="12021" width="11.42578125" style="83"/>
    <col min="12022" max="12023" width="14.7109375" style="83" customWidth="1"/>
    <col min="12024" max="12024" width="12.85546875" style="83" customWidth="1"/>
    <col min="12025" max="12025" width="3.28515625" style="83" customWidth="1"/>
    <col min="12026" max="12026" width="30.28515625" style="83" customWidth="1"/>
    <col min="12027" max="12027" width="5" style="83" customWidth="1"/>
    <col min="12028" max="12028" width="11.42578125" style="83"/>
    <col min="12029" max="12029" width="14.28515625" style="83" customWidth="1"/>
    <col min="12030" max="12030" width="5.7109375" style="83" customWidth="1"/>
    <col min="12031" max="12031" width="11.42578125" style="83"/>
    <col min="12032" max="12032" width="17.28515625" style="83" customWidth="1"/>
    <col min="12033" max="12033" width="12.7109375" style="83" customWidth="1"/>
    <col min="12034" max="12034" width="11.42578125" style="83"/>
    <col min="12035" max="12035" width="5.28515625" style="83" customWidth="1"/>
    <col min="12036" max="12036" width="11.42578125" style="83"/>
    <col min="12037" max="12037" width="17" style="83" customWidth="1"/>
    <col min="12038" max="12038" width="6.28515625" style="83" customWidth="1"/>
    <col min="12039" max="12039" width="11.42578125" style="83"/>
    <col min="12040" max="12040" width="14.28515625" style="83" customWidth="1"/>
    <col min="12041" max="12041" width="7.5703125" style="83" customWidth="1"/>
    <col min="12042" max="12042" width="11.42578125" style="83"/>
    <col min="12043" max="12044" width="14.28515625" style="83" customWidth="1"/>
    <col min="12045" max="12045" width="20.85546875" style="83" customWidth="1"/>
    <col min="12046" max="12046" width="14.42578125" style="83" customWidth="1"/>
    <col min="12047" max="12047" width="15" style="83" customWidth="1"/>
    <col min="12048" max="12048" width="2.7109375" style="83" customWidth="1"/>
    <col min="12049" max="12049" width="11.7109375" style="83" customWidth="1"/>
    <col min="12050" max="12050" width="11.5703125" style="83" customWidth="1"/>
    <col min="12051" max="12051" width="2.28515625" style="83" customWidth="1"/>
    <col min="12052" max="12052" width="41" style="83" customWidth="1"/>
    <col min="12053" max="12053" width="14.28515625" style="83" customWidth="1"/>
    <col min="12054" max="12055" width="11.5703125" style="83" customWidth="1"/>
    <col min="12056" max="12056" width="21.85546875" style="83" customWidth="1"/>
    <col min="12057" max="12248" width="11.42578125" style="83"/>
    <col min="12249" max="12249" width="21.85546875" style="83" customWidth="1"/>
    <col min="12250" max="12250" width="13.85546875" style="83" customWidth="1"/>
    <col min="12251" max="12251" width="38.7109375" style="83" customWidth="1"/>
    <col min="12252" max="12252" width="3" style="83" bestFit="1" customWidth="1"/>
    <col min="12253" max="12253" width="32.28515625" style="83" customWidth="1"/>
    <col min="12254" max="12254" width="46.28515625" style="83" customWidth="1"/>
    <col min="12255" max="12255" width="19" style="83" customWidth="1"/>
    <col min="12256" max="12256" width="11.42578125" style="83"/>
    <col min="12257" max="12257" width="17.7109375" style="83" customWidth="1"/>
    <col min="12258" max="12258" width="11.42578125" style="83"/>
    <col min="12259" max="12259" width="22.28515625" style="83" customWidth="1"/>
    <col min="12260" max="12260" width="5.28515625" style="83" customWidth="1"/>
    <col min="12261" max="12261" width="36.28515625" style="83" customWidth="1"/>
    <col min="12262" max="12262" width="5.7109375" style="83" customWidth="1"/>
    <col min="12263" max="12263" width="11.42578125" style="83"/>
    <col min="12264" max="12264" width="20.7109375" style="83" customWidth="1"/>
    <col min="12265" max="12265" width="4.85546875" style="83" customWidth="1"/>
    <col min="12266" max="12266" width="11.42578125" style="83"/>
    <col min="12267" max="12267" width="24.7109375" style="83" customWidth="1"/>
    <col min="12268" max="12268" width="12.28515625" style="83" customWidth="1"/>
    <col min="12269" max="12269" width="11.42578125" style="83"/>
    <col min="12270" max="12270" width="3.42578125" style="83" customWidth="1"/>
    <col min="12271" max="12271" width="11.42578125" style="83"/>
    <col min="12272" max="12272" width="17.7109375" style="83" customWidth="1"/>
    <col min="12273" max="12273" width="3.42578125" style="83" customWidth="1"/>
    <col min="12274" max="12274" width="11.42578125" style="83"/>
    <col min="12275" max="12275" width="23.7109375" style="83" customWidth="1"/>
    <col min="12276" max="12276" width="10" style="83" customWidth="1"/>
    <col min="12277" max="12277" width="11.42578125" style="83"/>
    <col min="12278" max="12279" width="14.7109375" style="83" customWidth="1"/>
    <col min="12280" max="12280" width="12.85546875" style="83" customWidth="1"/>
    <col min="12281" max="12281" width="3.28515625" style="83" customWidth="1"/>
    <col min="12282" max="12282" width="30.28515625" style="83" customWidth="1"/>
    <col min="12283" max="12283" width="5" style="83" customWidth="1"/>
    <col min="12284" max="12284" width="11.42578125" style="83"/>
    <col min="12285" max="12285" width="14.28515625" style="83" customWidth="1"/>
    <col min="12286" max="12286" width="5.7109375" style="83" customWidth="1"/>
    <col min="12287" max="12287" width="11.42578125" style="83"/>
    <col min="12288" max="12288" width="17.28515625" style="83" customWidth="1"/>
    <col min="12289" max="12289" width="12.7109375" style="83" customWidth="1"/>
    <col min="12290" max="12290" width="11.42578125" style="83"/>
    <col min="12291" max="12291" width="5.28515625" style="83" customWidth="1"/>
    <col min="12292" max="12292" width="11.42578125" style="83"/>
    <col min="12293" max="12293" width="17" style="83" customWidth="1"/>
    <col min="12294" max="12294" width="6.28515625" style="83" customWidth="1"/>
    <col min="12295" max="12295" width="11.42578125" style="83"/>
    <col min="12296" max="12296" width="14.28515625" style="83" customWidth="1"/>
    <col min="12297" max="12297" width="7.5703125" style="83" customWidth="1"/>
    <col min="12298" max="12298" width="11.42578125" style="83"/>
    <col min="12299" max="12300" width="14.28515625" style="83" customWidth="1"/>
    <col min="12301" max="12301" width="20.85546875" style="83" customWidth="1"/>
    <col min="12302" max="12302" width="14.42578125" style="83" customWidth="1"/>
    <col min="12303" max="12303" width="15" style="83" customWidth="1"/>
    <col min="12304" max="12304" width="2.7109375" style="83" customWidth="1"/>
    <col min="12305" max="12305" width="11.7109375" style="83" customWidth="1"/>
    <col min="12306" max="12306" width="11.5703125" style="83" customWidth="1"/>
    <col min="12307" max="12307" width="2.28515625" style="83" customWidth="1"/>
    <col min="12308" max="12308" width="41" style="83" customWidth="1"/>
    <col min="12309" max="12309" width="14.28515625" style="83" customWidth="1"/>
    <col min="12310" max="12311" width="11.5703125" style="83" customWidth="1"/>
    <col min="12312" max="12312" width="21.85546875" style="83" customWidth="1"/>
    <col min="12313" max="12504" width="11.42578125" style="83"/>
    <col min="12505" max="12505" width="21.85546875" style="83" customWidth="1"/>
    <col min="12506" max="12506" width="13.85546875" style="83" customWidth="1"/>
    <col min="12507" max="12507" width="38.7109375" style="83" customWidth="1"/>
    <col min="12508" max="12508" width="3" style="83" bestFit="1" customWidth="1"/>
    <col min="12509" max="12509" width="32.28515625" style="83" customWidth="1"/>
    <col min="12510" max="12510" width="46.28515625" style="83" customWidth="1"/>
    <col min="12511" max="12511" width="19" style="83" customWidth="1"/>
    <col min="12512" max="12512" width="11.42578125" style="83"/>
    <col min="12513" max="12513" width="17.7109375" style="83" customWidth="1"/>
    <col min="12514" max="12514" width="11.42578125" style="83"/>
    <col min="12515" max="12515" width="22.28515625" style="83" customWidth="1"/>
    <col min="12516" max="12516" width="5.28515625" style="83" customWidth="1"/>
    <col min="12517" max="12517" width="36.28515625" style="83" customWidth="1"/>
    <col min="12518" max="12518" width="5.7109375" style="83" customWidth="1"/>
    <col min="12519" max="12519" width="11.42578125" style="83"/>
    <col min="12520" max="12520" width="20.7109375" style="83" customWidth="1"/>
    <col min="12521" max="12521" width="4.85546875" style="83" customWidth="1"/>
    <col min="12522" max="12522" width="11.42578125" style="83"/>
    <col min="12523" max="12523" width="24.7109375" style="83" customWidth="1"/>
    <col min="12524" max="12524" width="12.28515625" style="83" customWidth="1"/>
    <col min="12525" max="12525" width="11.42578125" style="83"/>
    <col min="12526" max="12526" width="3.42578125" style="83" customWidth="1"/>
    <col min="12527" max="12527" width="11.42578125" style="83"/>
    <col min="12528" max="12528" width="17.7109375" style="83" customWidth="1"/>
    <col min="12529" max="12529" width="3.42578125" style="83" customWidth="1"/>
    <col min="12530" max="12530" width="11.42578125" style="83"/>
    <col min="12531" max="12531" width="23.7109375" style="83" customWidth="1"/>
    <col min="12532" max="12532" width="10" style="83" customWidth="1"/>
    <col min="12533" max="12533" width="11.42578125" style="83"/>
    <col min="12534" max="12535" width="14.7109375" style="83" customWidth="1"/>
    <col min="12536" max="12536" width="12.85546875" style="83" customWidth="1"/>
    <col min="12537" max="12537" width="3.28515625" style="83" customWidth="1"/>
    <col min="12538" max="12538" width="30.28515625" style="83" customWidth="1"/>
    <col min="12539" max="12539" width="5" style="83" customWidth="1"/>
    <col min="12540" max="12540" width="11.42578125" style="83"/>
    <col min="12541" max="12541" width="14.28515625" style="83" customWidth="1"/>
    <col min="12542" max="12542" width="5.7109375" style="83" customWidth="1"/>
    <col min="12543" max="12543" width="11.42578125" style="83"/>
    <col min="12544" max="12544" width="17.28515625" style="83" customWidth="1"/>
    <col min="12545" max="12545" width="12.7109375" style="83" customWidth="1"/>
    <col min="12546" max="12546" width="11.42578125" style="83"/>
    <col min="12547" max="12547" width="5.28515625" style="83" customWidth="1"/>
    <col min="12548" max="12548" width="11.42578125" style="83"/>
    <col min="12549" max="12549" width="17" style="83" customWidth="1"/>
    <col min="12550" max="12550" width="6.28515625" style="83" customWidth="1"/>
    <col min="12551" max="12551" width="11.42578125" style="83"/>
    <col min="12552" max="12552" width="14.28515625" style="83" customWidth="1"/>
    <col min="12553" max="12553" width="7.5703125" style="83" customWidth="1"/>
    <col min="12554" max="12554" width="11.42578125" style="83"/>
    <col min="12555" max="12556" width="14.28515625" style="83" customWidth="1"/>
    <col min="12557" max="12557" width="20.85546875" style="83" customWidth="1"/>
    <col min="12558" max="12558" width="14.42578125" style="83" customWidth="1"/>
    <col min="12559" max="12559" width="15" style="83" customWidth="1"/>
    <col min="12560" max="12560" width="2.7109375" style="83" customWidth="1"/>
    <col min="12561" max="12561" width="11.7109375" style="83" customWidth="1"/>
    <col min="12562" max="12562" width="11.5703125" style="83" customWidth="1"/>
    <col min="12563" max="12563" width="2.28515625" style="83" customWidth="1"/>
    <col min="12564" max="12564" width="41" style="83" customWidth="1"/>
    <col min="12565" max="12565" width="14.28515625" style="83" customWidth="1"/>
    <col min="12566" max="12567" width="11.5703125" style="83" customWidth="1"/>
    <col min="12568" max="12568" width="21.85546875" style="83" customWidth="1"/>
    <col min="12569" max="12760" width="11.42578125" style="83"/>
    <col min="12761" max="12761" width="21.85546875" style="83" customWidth="1"/>
    <col min="12762" max="12762" width="13.85546875" style="83" customWidth="1"/>
    <col min="12763" max="12763" width="38.7109375" style="83" customWidth="1"/>
    <col min="12764" max="12764" width="3" style="83" bestFit="1" customWidth="1"/>
    <col min="12765" max="12765" width="32.28515625" style="83" customWidth="1"/>
    <col min="12766" max="12766" width="46.28515625" style="83" customWidth="1"/>
    <col min="12767" max="12767" width="19" style="83" customWidth="1"/>
    <col min="12768" max="12768" width="11.42578125" style="83"/>
    <col min="12769" max="12769" width="17.7109375" style="83" customWidth="1"/>
    <col min="12770" max="12770" width="11.42578125" style="83"/>
    <col min="12771" max="12771" width="22.28515625" style="83" customWidth="1"/>
    <col min="12772" max="12772" width="5.28515625" style="83" customWidth="1"/>
    <col min="12773" max="12773" width="36.28515625" style="83" customWidth="1"/>
    <col min="12774" max="12774" width="5.7109375" style="83" customWidth="1"/>
    <col min="12775" max="12775" width="11.42578125" style="83"/>
    <col min="12776" max="12776" width="20.7109375" style="83" customWidth="1"/>
    <col min="12777" max="12777" width="4.85546875" style="83" customWidth="1"/>
    <col min="12778" max="12778" width="11.42578125" style="83"/>
    <col min="12779" max="12779" width="24.7109375" style="83" customWidth="1"/>
    <col min="12780" max="12780" width="12.28515625" style="83" customWidth="1"/>
    <col min="12781" max="12781" width="11.42578125" style="83"/>
    <col min="12782" max="12782" width="3.42578125" style="83" customWidth="1"/>
    <col min="12783" max="12783" width="11.42578125" style="83"/>
    <col min="12784" max="12784" width="17.7109375" style="83" customWidth="1"/>
    <col min="12785" max="12785" width="3.42578125" style="83" customWidth="1"/>
    <col min="12786" max="12786" width="11.42578125" style="83"/>
    <col min="12787" max="12787" width="23.7109375" style="83" customWidth="1"/>
    <col min="12788" max="12788" width="10" style="83" customWidth="1"/>
    <col min="12789" max="12789" width="11.42578125" style="83"/>
    <col min="12790" max="12791" width="14.7109375" style="83" customWidth="1"/>
    <col min="12792" max="12792" width="12.85546875" style="83" customWidth="1"/>
    <col min="12793" max="12793" width="3.28515625" style="83" customWidth="1"/>
    <col min="12794" max="12794" width="30.28515625" style="83" customWidth="1"/>
    <col min="12795" max="12795" width="5" style="83" customWidth="1"/>
    <col min="12796" max="12796" width="11.42578125" style="83"/>
    <col min="12797" max="12797" width="14.28515625" style="83" customWidth="1"/>
    <col min="12798" max="12798" width="5.7109375" style="83" customWidth="1"/>
    <col min="12799" max="12799" width="11.42578125" style="83"/>
    <col min="12800" max="12800" width="17.28515625" style="83" customWidth="1"/>
    <col min="12801" max="12801" width="12.7109375" style="83" customWidth="1"/>
    <col min="12802" max="12802" width="11.42578125" style="83"/>
    <col min="12803" max="12803" width="5.28515625" style="83" customWidth="1"/>
    <col min="12804" max="12804" width="11.42578125" style="83"/>
    <col min="12805" max="12805" width="17" style="83" customWidth="1"/>
    <col min="12806" max="12806" width="6.28515625" style="83" customWidth="1"/>
    <col min="12807" max="12807" width="11.42578125" style="83"/>
    <col min="12808" max="12808" width="14.28515625" style="83" customWidth="1"/>
    <col min="12809" max="12809" width="7.5703125" style="83" customWidth="1"/>
    <col min="12810" max="12810" width="11.42578125" style="83"/>
    <col min="12811" max="12812" width="14.28515625" style="83" customWidth="1"/>
    <col min="12813" max="12813" width="20.85546875" style="83" customWidth="1"/>
    <col min="12814" max="12814" width="14.42578125" style="83" customWidth="1"/>
    <col min="12815" max="12815" width="15" style="83" customWidth="1"/>
    <col min="12816" max="12816" width="2.7109375" style="83" customWidth="1"/>
    <col min="12817" max="12817" width="11.7109375" style="83" customWidth="1"/>
    <col min="12818" max="12818" width="11.5703125" style="83" customWidth="1"/>
    <col min="12819" max="12819" width="2.28515625" style="83" customWidth="1"/>
    <col min="12820" max="12820" width="41" style="83" customWidth="1"/>
    <col min="12821" max="12821" width="14.28515625" style="83" customWidth="1"/>
    <col min="12822" max="12823" width="11.5703125" style="83" customWidth="1"/>
    <col min="12824" max="12824" width="21.85546875" style="83" customWidth="1"/>
    <col min="12825" max="13016" width="11.42578125" style="83"/>
    <col min="13017" max="13017" width="21.85546875" style="83" customWidth="1"/>
    <col min="13018" max="13018" width="13.85546875" style="83" customWidth="1"/>
    <col min="13019" max="13019" width="38.7109375" style="83" customWidth="1"/>
    <col min="13020" max="13020" width="3" style="83" bestFit="1" customWidth="1"/>
    <col min="13021" max="13021" width="32.28515625" style="83" customWidth="1"/>
    <col min="13022" max="13022" width="46.28515625" style="83" customWidth="1"/>
    <col min="13023" max="13023" width="19" style="83" customWidth="1"/>
    <col min="13024" max="13024" width="11.42578125" style="83"/>
    <col min="13025" max="13025" width="17.7109375" style="83" customWidth="1"/>
    <col min="13026" max="13026" width="11.42578125" style="83"/>
    <col min="13027" max="13027" width="22.28515625" style="83" customWidth="1"/>
    <col min="13028" max="13028" width="5.28515625" style="83" customWidth="1"/>
    <col min="13029" max="13029" width="36.28515625" style="83" customWidth="1"/>
    <col min="13030" max="13030" width="5.7109375" style="83" customWidth="1"/>
    <col min="13031" max="13031" width="11.42578125" style="83"/>
    <col min="13032" max="13032" width="20.7109375" style="83" customWidth="1"/>
    <col min="13033" max="13033" width="4.85546875" style="83" customWidth="1"/>
    <col min="13034" max="13034" width="11.42578125" style="83"/>
    <col min="13035" max="13035" width="24.7109375" style="83" customWidth="1"/>
    <col min="13036" max="13036" width="12.28515625" style="83" customWidth="1"/>
    <col min="13037" max="13037" width="11.42578125" style="83"/>
    <col min="13038" max="13038" width="3.42578125" style="83" customWidth="1"/>
    <col min="13039" max="13039" width="11.42578125" style="83"/>
    <col min="13040" max="13040" width="17.7109375" style="83" customWidth="1"/>
    <col min="13041" max="13041" width="3.42578125" style="83" customWidth="1"/>
    <col min="13042" max="13042" width="11.42578125" style="83"/>
    <col min="13043" max="13043" width="23.7109375" style="83" customWidth="1"/>
    <col min="13044" max="13044" width="10" style="83" customWidth="1"/>
    <col min="13045" max="13045" width="11.42578125" style="83"/>
    <col min="13046" max="13047" width="14.7109375" style="83" customWidth="1"/>
    <col min="13048" max="13048" width="12.85546875" style="83" customWidth="1"/>
    <col min="13049" max="13049" width="3.28515625" style="83" customWidth="1"/>
    <col min="13050" max="13050" width="30.28515625" style="83" customWidth="1"/>
    <col min="13051" max="13051" width="5" style="83" customWidth="1"/>
    <col min="13052" max="13052" width="11.42578125" style="83"/>
    <col min="13053" max="13053" width="14.28515625" style="83" customWidth="1"/>
    <col min="13054" max="13054" width="5.7109375" style="83" customWidth="1"/>
    <col min="13055" max="13055" width="11.42578125" style="83"/>
    <col min="13056" max="13056" width="17.28515625" style="83" customWidth="1"/>
    <col min="13057" max="13057" width="12.7109375" style="83" customWidth="1"/>
    <col min="13058" max="13058" width="11.42578125" style="83"/>
    <col min="13059" max="13059" width="5.28515625" style="83" customWidth="1"/>
    <col min="13060" max="13060" width="11.42578125" style="83"/>
    <col min="13061" max="13061" width="17" style="83" customWidth="1"/>
    <col min="13062" max="13062" width="6.28515625" style="83" customWidth="1"/>
    <col min="13063" max="13063" width="11.42578125" style="83"/>
    <col min="13064" max="13064" width="14.28515625" style="83" customWidth="1"/>
    <col min="13065" max="13065" width="7.5703125" style="83" customWidth="1"/>
    <col min="13066" max="13066" width="11.42578125" style="83"/>
    <col min="13067" max="13068" width="14.28515625" style="83" customWidth="1"/>
    <col min="13069" max="13069" width="20.85546875" style="83" customWidth="1"/>
    <col min="13070" max="13070" width="14.42578125" style="83" customWidth="1"/>
    <col min="13071" max="13071" width="15" style="83" customWidth="1"/>
    <col min="13072" max="13072" width="2.7109375" style="83" customWidth="1"/>
    <col min="13073" max="13073" width="11.7109375" style="83" customWidth="1"/>
    <col min="13074" max="13074" width="11.5703125" style="83" customWidth="1"/>
    <col min="13075" max="13075" width="2.28515625" style="83" customWidth="1"/>
    <col min="13076" max="13076" width="41" style="83" customWidth="1"/>
    <col min="13077" max="13077" width="14.28515625" style="83" customWidth="1"/>
    <col min="13078" max="13079" width="11.5703125" style="83" customWidth="1"/>
    <col min="13080" max="13080" width="21.85546875" style="83" customWidth="1"/>
    <col min="13081" max="13272" width="11.42578125" style="83"/>
    <col min="13273" max="13273" width="21.85546875" style="83" customWidth="1"/>
    <col min="13274" max="13274" width="13.85546875" style="83" customWidth="1"/>
    <col min="13275" max="13275" width="38.7109375" style="83" customWidth="1"/>
    <col min="13276" max="13276" width="3" style="83" bestFit="1" customWidth="1"/>
    <col min="13277" max="13277" width="32.28515625" style="83" customWidth="1"/>
    <col min="13278" max="13278" width="46.28515625" style="83" customWidth="1"/>
    <col min="13279" max="13279" width="19" style="83" customWidth="1"/>
    <col min="13280" max="13280" width="11.42578125" style="83"/>
    <col min="13281" max="13281" width="17.7109375" style="83" customWidth="1"/>
    <col min="13282" max="13282" width="11.42578125" style="83"/>
    <col min="13283" max="13283" width="22.28515625" style="83" customWidth="1"/>
    <col min="13284" max="13284" width="5.28515625" style="83" customWidth="1"/>
    <col min="13285" max="13285" width="36.28515625" style="83" customWidth="1"/>
    <col min="13286" max="13286" width="5.7109375" style="83" customWidth="1"/>
    <col min="13287" max="13287" width="11.42578125" style="83"/>
    <col min="13288" max="13288" width="20.7109375" style="83" customWidth="1"/>
    <col min="13289" max="13289" width="4.85546875" style="83" customWidth="1"/>
    <col min="13290" max="13290" width="11.42578125" style="83"/>
    <col min="13291" max="13291" width="24.7109375" style="83" customWidth="1"/>
    <col min="13292" max="13292" width="12.28515625" style="83" customWidth="1"/>
    <col min="13293" max="13293" width="11.42578125" style="83"/>
    <col min="13294" max="13294" width="3.42578125" style="83" customWidth="1"/>
    <col min="13295" max="13295" width="11.42578125" style="83"/>
    <col min="13296" max="13296" width="17.7109375" style="83" customWidth="1"/>
    <col min="13297" max="13297" width="3.42578125" style="83" customWidth="1"/>
    <col min="13298" max="13298" width="11.42578125" style="83"/>
    <col min="13299" max="13299" width="23.7109375" style="83" customWidth="1"/>
    <col min="13300" max="13300" width="10" style="83" customWidth="1"/>
    <col min="13301" max="13301" width="11.42578125" style="83"/>
    <col min="13302" max="13303" width="14.7109375" style="83" customWidth="1"/>
    <col min="13304" max="13304" width="12.85546875" style="83" customWidth="1"/>
    <col min="13305" max="13305" width="3.28515625" style="83" customWidth="1"/>
    <col min="13306" max="13306" width="30.28515625" style="83" customWidth="1"/>
    <col min="13307" max="13307" width="5" style="83" customWidth="1"/>
    <col min="13308" max="13308" width="11.42578125" style="83"/>
    <col min="13309" max="13309" width="14.28515625" style="83" customWidth="1"/>
    <col min="13310" max="13310" width="5.7109375" style="83" customWidth="1"/>
    <col min="13311" max="13311" width="11.42578125" style="83"/>
    <col min="13312" max="13312" width="17.28515625" style="83" customWidth="1"/>
    <col min="13313" max="13313" width="12.7109375" style="83" customWidth="1"/>
    <col min="13314" max="13314" width="11.42578125" style="83"/>
    <col min="13315" max="13315" width="5.28515625" style="83" customWidth="1"/>
    <col min="13316" max="13316" width="11.42578125" style="83"/>
    <col min="13317" max="13317" width="17" style="83" customWidth="1"/>
    <col min="13318" max="13318" width="6.28515625" style="83" customWidth="1"/>
    <col min="13319" max="13319" width="11.42578125" style="83"/>
    <col min="13320" max="13320" width="14.28515625" style="83" customWidth="1"/>
    <col min="13321" max="13321" width="7.5703125" style="83" customWidth="1"/>
    <col min="13322" max="13322" width="11.42578125" style="83"/>
    <col min="13323" max="13324" width="14.28515625" style="83" customWidth="1"/>
    <col min="13325" max="13325" width="20.85546875" style="83" customWidth="1"/>
    <col min="13326" max="13326" width="14.42578125" style="83" customWidth="1"/>
    <col min="13327" max="13327" width="15" style="83" customWidth="1"/>
    <col min="13328" max="13328" width="2.7109375" style="83" customWidth="1"/>
    <col min="13329" max="13329" width="11.7109375" style="83" customWidth="1"/>
    <col min="13330" max="13330" width="11.5703125" style="83" customWidth="1"/>
    <col min="13331" max="13331" width="2.28515625" style="83" customWidth="1"/>
    <col min="13332" max="13332" width="41" style="83" customWidth="1"/>
    <col min="13333" max="13333" width="14.28515625" style="83" customWidth="1"/>
    <col min="13334" max="13335" width="11.5703125" style="83" customWidth="1"/>
    <col min="13336" max="13336" width="21.85546875" style="83" customWidth="1"/>
    <col min="13337" max="13528" width="11.42578125" style="83"/>
    <col min="13529" max="13529" width="21.85546875" style="83" customWidth="1"/>
    <col min="13530" max="13530" width="13.85546875" style="83" customWidth="1"/>
    <col min="13531" max="13531" width="38.7109375" style="83" customWidth="1"/>
    <col min="13532" max="13532" width="3" style="83" bestFit="1" customWidth="1"/>
    <col min="13533" max="13533" width="32.28515625" style="83" customWidth="1"/>
    <col min="13534" max="13534" width="46.28515625" style="83" customWidth="1"/>
    <col min="13535" max="13535" width="19" style="83" customWidth="1"/>
    <col min="13536" max="13536" width="11.42578125" style="83"/>
    <col min="13537" max="13537" width="17.7109375" style="83" customWidth="1"/>
    <col min="13538" max="13538" width="11.42578125" style="83"/>
    <col min="13539" max="13539" width="22.28515625" style="83" customWidth="1"/>
    <col min="13540" max="13540" width="5.28515625" style="83" customWidth="1"/>
    <col min="13541" max="13541" width="36.28515625" style="83" customWidth="1"/>
    <col min="13542" max="13542" width="5.7109375" style="83" customWidth="1"/>
    <col min="13543" max="13543" width="11.42578125" style="83"/>
    <col min="13544" max="13544" width="20.7109375" style="83" customWidth="1"/>
    <col min="13545" max="13545" width="4.85546875" style="83" customWidth="1"/>
    <col min="13546" max="13546" width="11.42578125" style="83"/>
    <col min="13547" max="13547" width="24.7109375" style="83" customWidth="1"/>
    <col min="13548" max="13548" width="12.28515625" style="83" customWidth="1"/>
    <col min="13549" max="13549" width="11.42578125" style="83"/>
    <col min="13550" max="13550" width="3.42578125" style="83" customWidth="1"/>
    <col min="13551" max="13551" width="11.42578125" style="83"/>
    <col min="13552" max="13552" width="17.7109375" style="83" customWidth="1"/>
    <col min="13553" max="13553" width="3.42578125" style="83" customWidth="1"/>
    <col min="13554" max="13554" width="11.42578125" style="83"/>
    <col min="13555" max="13555" width="23.7109375" style="83" customWidth="1"/>
    <col min="13556" max="13556" width="10" style="83" customWidth="1"/>
    <col min="13557" max="13557" width="11.42578125" style="83"/>
    <col min="13558" max="13559" width="14.7109375" style="83" customWidth="1"/>
    <col min="13560" max="13560" width="12.85546875" style="83" customWidth="1"/>
    <col min="13561" max="13561" width="3.28515625" style="83" customWidth="1"/>
    <col min="13562" max="13562" width="30.28515625" style="83" customWidth="1"/>
    <col min="13563" max="13563" width="5" style="83" customWidth="1"/>
    <col min="13564" max="13564" width="11.42578125" style="83"/>
    <col min="13565" max="13565" width="14.28515625" style="83" customWidth="1"/>
    <col min="13566" max="13566" width="5.7109375" style="83" customWidth="1"/>
    <col min="13567" max="13567" width="11.42578125" style="83"/>
    <col min="13568" max="13568" width="17.28515625" style="83" customWidth="1"/>
    <col min="13569" max="13569" width="12.7109375" style="83" customWidth="1"/>
    <col min="13570" max="13570" width="11.42578125" style="83"/>
    <col min="13571" max="13571" width="5.28515625" style="83" customWidth="1"/>
    <col min="13572" max="13572" width="11.42578125" style="83"/>
    <col min="13573" max="13573" width="17" style="83" customWidth="1"/>
    <col min="13574" max="13574" width="6.28515625" style="83" customWidth="1"/>
    <col min="13575" max="13575" width="11.42578125" style="83"/>
    <col min="13576" max="13576" width="14.28515625" style="83" customWidth="1"/>
    <col min="13577" max="13577" width="7.5703125" style="83" customWidth="1"/>
    <col min="13578" max="13578" width="11.42578125" style="83"/>
    <col min="13579" max="13580" width="14.28515625" style="83" customWidth="1"/>
    <col min="13581" max="13581" width="20.85546875" style="83" customWidth="1"/>
    <col min="13582" max="13582" width="14.42578125" style="83" customWidth="1"/>
    <col min="13583" max="13583" width="15" style="83" customWidth="1"/>
    <col min="13584" max="13584" width="2.7109375" style="83" customWidth="1"/>
    <col min="13585" max="13585" width="11.7109375" style="83" customWidth="1"/>
    <col min="13586" max="13586" width="11.5703125" style="83" customWidth="1"/>
    <col min="13587" max="13587" width="2.28515625" style="83" customWidth="1"/>
    <col min="13588" max="13588" width="41" style="83" customWidth="1"/>
    <col min="13589" max="13589" width="14.28515625" style="83" customWidth="1"/>
    <col min="13590" max="13591" width="11.5703125" style="83" customWidth="1"/>
    <col min="13592" max="13592" width="21.85546875" style="83" customWidth="1"/>
    <col min="13593" max="13784" width="11.42578125" style="83"/>
    <col min="13785" max="13785" width="21.85546875" style="83" customWidth="1"/>
    <col min="13786" max="13786" width="13.85546875" style="83" customWidth="1"/>
    <col min="13787" max="13787" width="38.7109375" style="83" customWidth="1"/>
    <col min="13788" max="13788" width="3" style="83" bestFit="1" customWidth="1"/>
    <col min="13789" max="13789" width="32.28515625" style="83" customWidth="1"/>
    <col min="13790" max="13790" width="46.28515625" style="83" customWidth="1"/>
    <col min="13791" max="13791" width="19" style="83" customWidth="1"/>
    <col min="13792" max="13792" width="11.42578125" style="83"/>
    <col min="13793" max="13793" width="17.7109375" style="83" customWidth="1"/>
    <col min="13794" max="13794" width="11.42578125" style="83"/>
    <col min="13795" max="13795" width="22.28515625" style="83" customWidth="1"/>
    <col min="13796" max="13796" width="5.28515625" style="83" customWidth="1"/>
    <col min="13797" max="13797" width="36.28515625" style="83" customWidth="1"/>
    <col min="13798" max="13798" width="5.7109375" style="83" customWidth="1"/>
    <col min="13799" max="13799" width="11.42578125" style="83"/>
    <col min="13800" max="13800" width="20.7109375" style="83" customWidth="1"/>
    <col min="13801" max="13801" width="4.85546875" style="83" customWidth="1"/>
    <col min="13802" max="13802" width="11.42578125" style="83"/>
    <col min="13803" max="13803" width="24.7109375" style="83" customWidth="1"/>
    <col min="13804" max="13804" width="12.28515625" style="83" customWidth="1"/>
    <col min="13805" max="13805" width="11.42578125" style="83"/>
    <col min="13806" max="13806" width="3.42578125" style="83" customWidth="1"/>
    <col min="13807" max="13807" width="11.42578125" style="83"/>
    <col min="13808" max="13808" width="17.7109375" style="83" customWidth="1"/>
    <col min="13809" max="13809" width="3.42578125" style="83" customWidth="1"/>
    <col min="13810" max="13810" width="11.42578125" style="83"/>
    <col min="13811" max="13811" width="23.7109375" style="83" customWidth="1"/>
    <col min="13812" max="13812" width="10" style="83" customWidth="1"/>
    <col min="13813" max="13813" width="11.42578125" style="83"/>
    <col min="13814" max="13815" width="14.7109375" style="83" customWidth="1"/>
    <col min="13816" max="13816" width="12.85546875" style="83" customWidth="1"/>
    <col min="13817" max="13817" width="3.28515625" style="83" customWidth="1"/>
    <col min="13818" max="13818" width="30.28515625" style="83" customWidth="1"/>
    <col min="13819" max="13819" width="5" style="83" customWidth="1"/>
    <col min="13820" max="13820" width="11.42578125" style="83"/>
    <col min="13821" max="13821" width="14.28515625" style="83" customWidth="1"/>
    <col min="13822" max="13822" width="5.7109375" style="83" customWidth="1"/>
    <col min="13823" max="13823" width="11.42578125" style="83"/>
    <col min="13824" max="13824" width="17.28515625" style="83" customWidth="1"/>
    <col min="13825" max="13825" width="12.7109375" style="83" customWidth="1"/>
    <col min="13826" max="13826" width="11.42578125" style="83"/>
    <col min="13827" max="13827" width="5.28515625" style="83" customWidth="1"/>
    <col min="13828" max="13828" width="11.42578125" style="83"/>
    <col min="13829" max="13829" width="17" style="83" customWidth="1"/>
    <col min="13830" max="13830" width="6.28515625" style="83" customWidth="1"/>
    <col min="13831" max="13831" width="11.42578125" style="83"/>
    <col min="13832" max="13832" width="14.28515625" style="83" customWidth="1"/>
    <col min="13833" max="13833" width="7.5703125" style="83" customWidth="1"/>
    <col min="13834" max="13834" width="11.42578125" style="83"/>
    <col min="13835" max="13836" width="14.28515625" style="83" customWidth="1"/>
    <col min="13837" max="13837" width="20.85546875" style="83" customWidth="1"/>
    <col min="13838" max="13838" width="14.42578125" style="83" customWidth="1"/>
    <col min="13839" max="13839" width="15" style="83" customWidth="1"/>
    <col min="13840" max="13840" width="2.7109375" style="83" customWidth="1"/>
    <col min="13841" max="13841" width="11.7109375" style="83" customWidth="1"/>
    <col min="13842" max="13842" width="11.5703125" style="83" customWidth="1"/>
    <col min="13843" max="13843" width="2.28515625" style="83" customWidth="1"/>
    <col min="13844" max="13844" width="41" style="83" customWidth="1"/>
    <col min="13845" max="13845" width="14.28515625" style="83" customWidth="1"/>
    <col min="13846" max="13847" width="11.5703125" style="83" customWidth="1"/>
    <col min="13848" max="13848" width="21.85546875" style="83" customWidth="1"/>
    <col min="13849" max="14040" width="11.42578125" style="83"/>
    <col min="14041" max="14041" width="21.85546875" style="83" customWidth="1"/>
    <col min="14042" max="14042" width="13.85546875" style="83" customWidth="1"/>
    <col min="14043" max="14043" width="38.7109375" style="83" customWidth="1"/>
    <col min="14044" max="14044" width="3" style="83" bestFit="1" customWidth="1"/>
    <col min="14045" max="14045" width="32.28515625" style="83" customWidth="1"/>
    <col min="14046" max="14046" width="46.28515625" style="83" customWidth="1"/>
    <col min="14047" max="14047" width="19" style="83" customWidth="1"/>
    <col min="14048" max="14048" width="11.42578125" style="83"/>
    <col min="14049" max="14049" width="17.7109375" style="83" customWidth="1"/>
    <col min="14050" max="14050" width="11.42578125" style="83"/>
    <col min="14051" max="14051" width="22.28515625" style="83" customWidth="1"/>
    <col min="14052" max="14052" width="5.28515625" style="83" customWidth="1"/>
    <col min="14053" max="14053" width="36.28515625" style="83" customWidth="1"/>
    <col min="14054" max="14054" width="5.7109375" style="83" customWidth="1"/>
    <col min="14055" max="14055" width="11.42578125" style="83"/>
    <col min="14056" max="14056" width="20.7109375" style="83" customWidth="1"/>
    <col min="14057" max="14057" width="4.85546875" style="83" customWidth="1"/>
    <col min="14058" max="14058" width="11.42578125" style="83"/>
    <col min="14059" max="14059" width="24.7109375" style="83" customWidth="1"/>
    <col min="14060" max="14060" width="12.28515625" style="83" customWidth="1"/>
    <col min="14061" max="14061" width="11.42578125" style="83"/>
    <col min="14062" max="14062" width="3.42578125" style="83" customWidth="1"/>
    <col min="14063" max="14063" width="11.42578125" style="83"/>
    <col min="14064" max="14064" width="17.7109375" style="83" customWidth="1"/>
    <col min="14065" max="14065" width="3.42578125" style="83" customWidth="1"/>
    <col min="14066" max="14066" width="11.42578125" style="83"/>
    <col min="14067" max="14067" width="23.7109375" style="83" customWidth="1"/>
    <col min="14068" max="14068" width="10" style="83" customWidth="1"/>
    <col min="14069" max="14069" width="11.42578125" style="83"/>
    <col min="14070" max="14071" width="14.7109375" style="83" customWidth="1"/>
    <col min="14072" max="14072" width="12.85546875" style="83" customWidth="1"/>
    <col min="14073" max="14073" width="3.28515625" style="83" customWidth="1"/>
    <col min="14074" max="14074" width="30.28515625" style="83" customWidth="1"/>
    <col min="14075" max="14075" width="5" style="83" customWidth="1"/>
    <col min="14076" max="14076" width="11.42578125" style="83"/>
    <col min="14077" max="14077" width="14.28515625" style="83" customWidth="1"/>
    <col min="14078" max="14078" width="5.7109375" style="83" customWidth="1"/>
    <col min="14079" max="14079" width="11.42578125" style="83"/>
    <col min="14080" max="14080" width="17.28515625" style="83" customWidth="1"/>
    <col min="14081" max="14081" width="12.7109375" style="83" customWidth="1"/>
    <col min="14082" max="14082" width="11.42578125" style="83"/>
    <col min="14083" max="14083" width="5.28515625" style="83" customWidth="1"/>
    <col min="14084" max="14084" width="11.42578125" style="83"/>
    <col min="14085" max="14085" width="17" style="83" customWidth="1"/>
    <col min="14086" max="14086" width="6.28515625" style="83" customWidth="1"/>
    <col min="14087" max="14087" width="11.42578125" style="83"/>
    <col min="14088" max="14088" width="14.28515625" style="83" customWidth="1"/>
    <col min="14089" max="14089" width="7.5703125" style="83" customWidth="1"/>
    <col min="14090" max="14090" width="11.42578125" style="83"/>
    <col min="14091" max="14092" width="14.28515625" style="83" customWidth="1"/>
    <col min="14093" max="14093" width="20.85546875" style="83" customWidth="1"/>
    <col min="14094" max="14094" width="14.42578125" style="83" customWidth="1"/>
    <col min="14095" max="14095" width="15" style="83" customWidth="1"/>
    <col min="14096" max="14096" width="2.7109375" style="83" customWidth="1"/>
    <col min="14097" max="14097" width="11.7109375" style="83" customWidth="1"/>
    <col min="14098" max="14098" width="11.5703125" style="83" customWidth="1"/>
    <col min="14099" max="14099" width="2.28515625" style="83" customWidth="1"/>
    <col min="14100" max="14100" width="41" style="83" customWidth="1"/>
    <col min="14101" max="14101" width="14.28515625" style="83" customWidth="1"/>
    <col min="14102" max="14103" width="11.5703125" style="83" customWidth="1"/>
    <col min="14104" max="14104" width="21.85546875" style="83" customWidth="1"/>
    <col min="14105" max="14296" width="11.42578125" style="83"/>
    <col min="14297" max="14297" width="21.85546875" style="83" customWidth="1"/>
    <col min="14298" max="14298" width="13.85546875" style="83" customWidth="1"/>
    <col min="14299" max="14299" width="38.7109375" style="83" customWidth="1"/>
    <col min="14300" max="14300" width="3" style="83" bestFit="1" customWidth="1"/>
    <col min="14301" max="14301" width="32.28515625" style="83" customWidth="1"/>
    <col min="14302" max="14302" width="46.28515625" style="83" customWidth="1"/>
    <col min="14303" max="14303" width="19" style="83" customWidth="1"/>
    <col min="14304" max="14304" width="11.42578125" style="83"/>
    <col min="14305" max="14305" width="17.7109375" style="83" customWidth="1"/>
    <col min="14306" max="14306" width="11.42578125" style="83"/>
    <col min="14307" max="14307" width="22.28515625" style="83" customWidth="1"/>
    <col min="14308" max="14308" width="5.28515625" style="83" customWidth="1"/>
    <col min="14309" max="14309" width="36.28515625" style="83" customWidth="1"/>
    <col min="14310" max="14310" width="5.7109375" style="83" customWidth="1"/>
    <col min="14311" max="14311" width="11.42578125" style="83"/>
    <col min="14312" max="14312" width="20.7109375" style="83" customWidth="1"/>
    <col min="14313" max="14313" width="4.85546875" style="83" customWidth="1"/>
    <col min="14314" max="14314" width="11.42578125" style="83"/>
    <col min="14315" max="14315" width="24.7109375" style="83" customWidth="1"/>
    <col min="14316" max="14316" width="12.28515625" style="83" customWidth="1"/>
    <col min="14317" max="14317" width="11.42578125" style="83"/>
    <col min="14318" max="14318" width="3.42578125" style="83" customWidth="1"/>
    <col min="14319" max="14319" width="11.42578125" style="83"/>
    <col min="14320" max="14320" width="17.7109375" style="83" customWidth="1"/>
    <col min="14321" max="14321" width="3.42578125" style="83" customWidth="1"/>
    <col min="14322" max="14322" width="11.42578125" style="83"/>
    <col min="14323" max="14323" width="23.7109375" style="83" customWidth="1"/>
    <col min="14324" max="14324" width="10" style="83" customWidth="1"/>
    <col min="14325" max="14325" width="11.42578125" style="83"/>
    <col min="14326" max="14327" width="14.7109375" style="83" customWidth="1"/>
    <col min="14328" max="14328" width="12.85546875" style="83" customWidth="1"/>
    <col min="14329" max="14329" width="3.28515625" style="83" customWidth="1"/>
    <col min="14330" max="14330" width="30.28515625" style="83" customWidth="1"/>
    <col min="14331" max="14331" width="5" style="83" customWidth="1"/>
    <col min="14332" max="14332" width="11.42578125" style="83"/>
    <col min="14333" max="14333" width="14.28515625" style="83" customWidth="1"/>
    <col min="14334" max="14334" width="5.7109375" style="83" customWidth="1"/>
    <col min="14335" max="14335" width="11.42578125" style="83"/>
    <col min="14336" max="14336" width="17.28515625" style="83" customWidth="1"/>
    <col min="14337" max="14337" width="12.7109375" style="83" customWidth="1"/>
    <col min="14338" max="14338" width="11.42578125" style="83"/>
    <col min="14339" max="14339" width="5.28515625" style="83" customWidth="1"/>
    <col min="14340" max="14340" width="11.42578125" style="83"/>
    <col min="14341" max="14341" width="17" style="83" customWidth="1"/>
    <col min="14342" max="14342" width="6.28515625" style="83" customWidth="1"/>
    <col min="14343" max="14343" width="11.42578125" style="83"/>
    <col min="14344" max="14344" width="14.28515625" style="83" customWidth="1"/>
    <col min="14345" max="14345" width="7.5703125" style="83" customWidth="1"/>
    <col min="14346" max="14346" width="11.42578125" style="83"/>
    <col min="14347" max="14348" width="14.28515625" style="83" customWidth="1"/>
    <col min="14349" max="14349" width="20.85546875" style="83" customWidth="1"/>
    <col min="14350" max="14350" width="14.42578125" style="83" customWidth="1"/>
    <col min="14351" max="14351" width="15" style="83" customWidth="1"/>
    <col min="14352" max="14352" width="2.7109375" style="83" customWidth="1"/>
    <col min="14353" max="14353" width="11.7109375" style="83" customWidth="1"/>
    <col min="14354" max="14354" width="11.5703125" style="83" customWidth="1"/>
    <col min="14355" max="14355" width="2.28515625" style="83" customWidth="1"/>
    <col min="14356" max="14356" width="41" style="83" customWidth="1"/>
    <col min="14357" max="14357" width="14.28515625" style="83" customWidth="1"/>
    <col min="14358" max="14359" width="11.5703125" style="83" customWidth="1"/>
    <col min="14360" max="14360" width="21.85546875" style="83" customWidth="1"/>
    <col min="14361" max="14552" width="11.42578125" style="83"/>
    <col min="14553" max="14553" width="21.85546875" style="83" customWidth="1"/>
    <col min="14554" max="14554" width="13.85546875" style="83" customWidth="1"/>
    <col min="14555" max="14555" width="38.7109375" style="83" customWidth="1"/>
    <col min="14556" max="14556" width="3" style="83" bestFit="1" customWidth="1"/>
    <col min="14557" max="14557" width="32.28515625" style="83" customWidth="1"/>
    <col min="14558" max="14558" width="46.28515625" style="83" customWidth="1"/>
    <col min="14559" max="14559" width="19" style="83" customWidth="1"/>
    <col min="14560" max="14560" width="11.42578125" style="83"/>
    <col min="14561" max="14561" width="17.7109375" style="83" customWidth="1"/>
    <col min="14562" max="14562" width="11.42578125" style="83"/>
    <col min="14563" max="14563" width="22.28515625" style="83" customWidth="1"/>
    <col min="14564" max="14564" width="5.28515625" style="83" customWidth="1"/>
    <col min="14565" max="14565" width="36.28515625" style="83" customWidth="1"/>
    <col min="14566" max="14566" width="5.7109375" style="83" customWidth="1"/>
    <col min="14567" max="14567" width="11.42578125" style="83"/>
    <col min="14568" max="14568" width="20.7109375" style="83" customWidth="1"/>
    <col min="14569" max="14569" width="4.85546875" style="83" customWidth="1"/>
    <col min="14570" max="14570" width="11.42578125" style="83"/>
    <col min="14571" max="14571" width="24.7109375" style="83" customWidth="1"/>
    <col min="14572" max="14572" width="12.28515625" style="83" customWidth="1"/>
    <col min="14573" max="14573" width="11.42578125" style="83"/>
    <col min="14574" max="14574" width="3.42578125" style="83" customWidth="1"/>
    <col min="14575" max="14575" width="11.42578125" style="83"/>
    <col min="14576" max="14576" width="17.7109375" style="83" customWidth="1"/>
    <col min="14577" max="14577" width="3.42578125" style="83" customWidth="1"/>
    <col min="14578" max="14578" width="11.42578125" style="83"/>
    <col min="14579" max="14579" width="23.7109375" style="83" customWidth="1"/>
    <col min="14580" max="14580" width="10" style="83" customWidth="1"/>
    <col min="14581" max="14581" width="11.42578125" style="83"/>
    <col min="14582" max="14583" width="14.7109375" style="83" customWidth="1"/>
    <col min="14584" max="14584" width="12.85546875" style="83" customWidth="1"/>
    <col min="14585" max="14585" width="3.28515625" style="83" customWidth="1"/>
    <col min="14586" max="14586" width="30.28515625" style="83" customWidth="1"/>
    <col min="14587" max="14587" width="5" style="83" customWidth="1"/>
    <col min="14588" max="14588" width="11.42578125" style="83"/>
    <col min="14589" max="14589" width="14.28515625" style="83" customWidth="1"/>
    <col min="14590" max="14590" width="5.7109375" style="83" customWidth="1"/>
    <col min="14591" max="14591" width="11.42578125" style="83"/>
    <col min="14592" max="14592" width="17.28515625" style="83" customWidth="1"/>
    <col min="14593" max="14593" width="12.7109375" style="83" customWidth="1"/>
    <col min="14594" max="14594" width="11.42578125" style="83"/>
    <col min="14595" max="14595" width="5.28515625" style="83" customWidth="1"/>
    <col min="14596" max="14596" width="11.42578125" style="83"/>
    <col min="14597" max="14597" width="17" style="83" customWidth="1"/>
    <col min="14598" max="14598" width="6.28515625" style="83" customWidth="1"/>
    <col min="14599" max="14599" width="11.42578125" style="83"/>
    <col min="14600" max="14600" width="14.28515625" style="83" customWidth="1"/>
    <col min="14601" max="14601" width="7.5703125" style="83" customWidth="1"/>
    <col min="14602" max="14602" width="11.42578125" style="83"/>
    <col min="14603" max="14604" width="14.28515625" style="83" customWidth="1"/>
    <col min="14605" max="14605" width="20.85546875" style="83" customWidth="1"/>
    <col min="14606" max="14606" width="14.42578125" style="83" customWidth="1"/>
    <col min="14607" max="14607" width="15" style="83" customWidth="1"/>
    <col min="14608" max="14608" width="2.7109375" style="83" customWidth="1"/>
    <col min="14609" max="14609" width="11.7109375" style="83" customWidth="1"/>
    <col min="14610" max="14610" width="11.5703125" style="83" customWidth="1"/>
    <col min="14611" max="14611" width="2.28515625" style="83" customWidth="1"/>
    <col min="14612" max="14612" width="41" style="83" customWidth="1"/>
    <col min="14613" max="14613" width="14.28515625" style="83" customWidth="1"/>
    <col min="14614" max="14615" width="11.5703125" style="83" customWidth="1"/>
    <col min="14616" max="14616" width="21.85546875" style="83" customWidth="1"/>
    <col min="14617" max="14808" width="11.42578125" style="83"/>
    <col min="14809" max="14809" width="21.85546875" style="83" customWidth="1"/>
    <col min="14810" max="14810" width="13.85546875" style="83" customWidth="1"/>
    <col min="14811" max="14811" width="38.7109375" style="83" customWidth="1"/>
    <col min="14812" max="14812" width="3" style="83" bestFit="1" customWidth="1"/>
    <col min="14813" max="14813" width="32.28515625" style="83" customWidth="1"/>
    <col min="14814" max="14814" width="46.28515625" style="83" customWidth="1"/>
    <col min="14815" max="14815" width="19" style="83" customWidth="1"/>
    <col min="14816" max="14816" width="11.42578125" style="83"/>
    <col min="14817" max="14817" width="17.7109375" style="83" customWidth="1"/>
    <col min="14818" max="14818" width="11.42578125" style="83"/>
    <col min="14819" max="14819" width="22.28515625" style="83" customWidth="1"/>
    <col min="14820" max="14820" width="5.28515625" style="83" customWidth="1"/>
    <col min="14821" max="14821" width="36.28515625" style="83" customWidth="1"/>
    <col min="14822" max="14822" width="5.7109375" style="83" customWidth="1"/>
    <col min="14823" max="14823" width="11.42578125" style="83"/>
    <col min="14824" max="14824" width="20.7109375" style="83" customWidth="1"/>
    <col min="14825" max="14825" width="4.85546875" style="83" customWidth="1"/>
    <col min="14826" max="14826" width="11.42578125" style="83"/>
    <col min="14827" max="14827" width="24.7109375" style="83" customWidth="1"/>
    <col min="14828" max="14828" width="12.28515625" style="83" customWidth="1"/>
    <col min="14829" max="14829" width="11.42578125" style="83"/>
    <col min="14830" max="14830" width="3.42578125" style="83" customWidth="1"/>
    <col min="14831" max="14831" width="11.42578125" style="83"/>
    <col min="14832" max="14832" width="17.7109375" style="83" customWidth="1"/>
    <col min="14833" max="14833" width="3.42578125" style="83" customWidth="1"/>
    <col min="14834" max="14834" width="11.42578125" style="83"/>
    <col min="14835" max="14835" width="23.7109375" style="83" customWidth="1"/>
    <col min="14836" max="14836" width="10" style="83" customWidth="1"/>
    <col min="14837" max="14837" width="11.42578125" style="83"/>
    <col min="14838" max="14839" width="14.7109375" style="83" customWidth="1"/>
    <col min="14840" max="14840" width="12.85546875" style="83" customWidth="1"/>
    <col min="14841" max="14841" width="3.28515625" style="83" customWidth="1"/>
    <col min="14842" max="14842" width="30.28515625" style="83" customWidth="1"/>
    <col min="14843" max="14843" width="5" style="83" customWidth="1"/>
    <col min="14844" max="14844" width="11.42578125" style="83"/>
    <col min="14845" max="14845" width="14.28515625" style="83" customWidth="1"/>
    <col min="14846" max="14846" width="5.7109375" style="83" customWidth="1"/>
    <col min="14847" max="14847" width="11.42578125" style="83"/>
    <col min="14848" max="14848" width="17.28515625" style="83" customWidth="1"/>
    <col min="14849" max="14849" width="12.7109375" style="83" customWidth="1"/>
    <col min="14850" max="14850" width="11.42578125" style="83"/>
    <col min="14851" max="14851" width="5.28515625" style="83" customWidth="1"/>
    <col min="14852" max="14852" width="11.42578125" style="83"/>
    <col min="14853" max="14853" width="17" style="83" customWidth="1"/>
    <col min="14854" max="14854" width="6.28515625" style="83" customWidth="1"/>
    <col min="14855" max="14855" width="11.42578125" style="83"/>
    <col min="14856" max="14856" width="14.28515625" style="83" customWidth="1"/>
    <col min="14857" max="14857" width="7.5703125" style="83" customWidth="1"/>
    <col min="14858" max="14858" width="11.42578125" style="83"/>
    <col min="14859" max="14860" width="14.28515625" style="83" customWidth="1"/>
    <col min="14861" max="14861" width="20.85546875" style="83" customWidth="1"/>
    <col min="14862" max="14862" width="14.42578125" style="83" customWidth="1"/>
    <col min="14863" max="14863" width="15" style="83" customWidth="1"/>
    <col min="14864" max="14864" width="2.7109375" style="83" customWidth="1"/>
    <col min="14865" max="14865" width="11.7109375" style="83" customWidth="1"/>
    <col min="14866" max="14866" width="11.5703125" style="83" customWidth="1"/>
    <col min="14867" max="14867" width="2.28515625" style="83" customWidth="1"/>
    <col min="14868" max="14868" width="41" style="83" customWidth="1"/>
    <col min="14869" max="14869" width="14.28515625" style="83" customWidth="1"/>
    <col min="14870" max="14871" width="11.5703125" style="83" customWidth="1"/>
    <col min="14872" max="14872" width="21.85546875" style="83" customWidth="1"/>
    <col min="14873" max="15064" width="11.42578125" style="83"/>
    <col min="15065" max="15065" width="21.85546875" style="83" customWidth="1"/>
    <col min="15066" max="15066" width="13.85546875" style="83" customWidth="1"/>
    <col min="15067" max="15067" width="38.7109375" style="83" customWidth="1"/>
    <col min="15068" max="15068" width="3" style="83" bestFit="1" customWidth="1"/>
    <col min="15069" max="15069" width="32.28515625" style="83" customWidth="1"/>
    <col min="15070" max="15070" width="46.28515625" style="83" customWidth="1"/>
    <col min="15071" max="15071" width="19" style="83" customWidth="1"/>
    <col min="15072" max="15072" width="11.42578125" style="83"/>
    <col min="15073" max="15073" width="17.7109375" style="83" customWidth="1"/>
    <col min="15074" max="15074" width="11.42578125" style="83"/>
    <col min="15075" max="15075" width="22.28515625" style="83" customWidth="1"/>
    <col min="15076" max="15076" width="5.28515625" style="83" customWidth="1"/>
    <col min="15077" max="15077" width="36.28515625" style="83" customWidth="1"/>
    <col min="15078" max="15078" width="5.7109375" style="83" customWidth="1"/>
    <col min="15079" max="15079" width="11.42578125" style="83"/>
    <col min="15080" max="15080" width="20.7109375" style="83" customWidth="1"/>
    <col min="15081" max="15081" width="4.85546875" style="83" customWidth="1"/>
    <col min="15082" max="15082" width="11.42578125" style="83"/>
    <col min="15083" max="15083" width="24.7109375" style="83" customWidth="1"/>
    <col min="15084" max="15084" width="12.28515625" style="83" customWidth="1"/>
    <col min="15085" max="15085" width="11.42578125" style="83"/>
    <col min="15086" max="15086" width="3.42578125" style="83" customWidth="1"/>
    <col min="15087" max="15087" width="11.42578125" style="83"/>
    <col min="15088" max="15088" width="17.7109375" style="83" customWidth="1"/>
    <col min="15089" max="15089" width="3.42578125" style="83" customWidth="1"/>
    <col min="15090" max="15090" width="11.42578125" style="83"/>
    <col min="15091" max="15091" width="23.7109375" style="83" customWidth="1"/>
    <col min="15092" max="15092" width="10" style="83" customWidth="1"/>
    <col min="15093" max="15093" width="11.42578125" style="83"/>
    <col min="15094" max="15095" width="14.7109375" style="83" customWidth="1"/>
    <col min="15096" max="15096" width="12.85546875" style="83" customWidth="1"/>
    <col min="15097" max="15097" width="3.28515625" style="83" customWidth="1"/>
    <col min="15098" max="15098" width="30.28515625" style="83" customWidth="1"/>
    <col min="15099" max="15099" width="5" style="83" customWidth="1"/>
    <col min="15100" max="15100" width="11.42578125" style="83"/>
    <col min="15101" max="15101" width="14.28515625" style="83" customWidth="1"/>
    <col min="15102" max="15102" width="5.7109375" style="83" customWidth="1"/>
    <col min="15103" max="15103" width="11.42578125" style="83"/>
    <col min="15104" max="15104" width="17.28515625" style="83" customWidth="1"/>
    <col min="15105" max="15105" width="12.7109375" style="83" customWidth="1"/>
    <col min="15106" max="15106" width="11.42578125" style="83"/>
    <col min="15107" max="15107" width="5.28515625" style="83" customWidth="1"/>
    <col min="15108" max="15108" width="11.42578125" style="83"/>
    <col min="15109" max="15109" width="17" style="83" customWidth="1"/>
    <col min="15110" max="15110" width="6.28515625" style="83" customWidth="1"/>
    <col min="15111" max="15111" width="11.42578125" style="83"/>
    <col min="15112" max="15112" width="14.28515625" style="83" customWidth="1"/>
    <col min="15113" max="15113" width="7.5703125" style="83" customWidth="1"/>
    <col min="15114" max="15114" width="11.42578125" style="83"/>
    <col min="15115" max="15116" width="14.28515625" style="83" customWidth="1"/>
    <col min="15117" max="15117" width="20.85546875" style="83" customWidth="1"/>
    <col min="15118" max="15118" width="14.42578125" style="83" customWidth="1"/>
    <col min="15119" max="15119" width="15" style="83" customWidth="1"/>
    <col min="15120" max="15120" width="2.7109375" style="83" customWidth="1"/>
    <col min="15121" max="15121" width="11.7109375" style="83" customWidth="1"/>
    <col min="15122" max="15122" width="11.5703125" style="83" customWidth="1"/>
    <col min="15123" max="15123" width="2.28515625" style="83" customWidth="1"/>
    <col min="15124" max="15124" width="41" style="83" customWidth="1"/>
    <col min="15125" max="15125" width="14.28515625" style="83" customWidth="1"/>
    <col min="15126" max="15127" width="11.5703125" style="83" customWidth="1"/>
    <col min="15128" max="15128" width="21.85546875" style="83" customWidth="1"/>
    <col min="15129" max="15320" width="11.42578125" style="83"/>
    <col min="15321" max="15321" width="21.85546875" style="83" customWidth="1"/>
    <col min="15322" max="15322" width="13.85546875" style="83" customWidth="1"/>
    <col min="15323" max="15323" width="38.7109375" style="83" customWidth="1"/>
    <col min="15324" max="15324" width="3" style="83" bestFit="1" customWidth="1"/>
    <col min="15325" max="15325" width="32.28515625" style="83" customWidth="1"/>
    <col min="15326" max="15326" width="46.28515625" style="83" customWidth="1"/>
    <col min="15327" max="15327" width="19" style="83" customWidth="1"/>
    <col min="15328" max="15328" width="11.42578125" style="83"/>
    <col min="15329" max="15329" width="17.7109375" style="83" customWidth="1"/>
    <col min="15330" max="15330" width="11.42578125" style="83"/>
    <col min="15331" max="15331" width="22.28515625" style="83" customWidth="1"/>
    <col min="15332" max="15332" width="5.28515625" style="83" customWidth="1"/>
    <col min="15333" max="15333" width="36.28515625" style="83" customWidth="1"/>
    <col min="15334" max="15334" width="5.7109375" style="83" customWidth="1"/>
    <col min="15335" max="15335" width="11.42578125" style="83"/>
    <col min="15336" max="15336" width="20.7109375" style="83" customWidth="1"/>
    <col min="15337" max="15337" width="4.85546875" style="83" customWidth="1"/>
    <col min="15338" max="15338" width="11.42578125" style="83"/>
    <col min="15339" max="15339" width="24.7109375" style="83" customWidth="1"/>
    <col min="15340" max="15340" width="12.28515625" style="83" customWidth="1"/>
    <col min="15341" max="15341" width="11.42578125" style="83"/>
    <col min="15342" max="15342" width="3.42578125" style="83" customWidth="1"/>
    <col min="15343" max="15343" width="11.42578125" style="83"/>
    <col min="15344" max="15344" width="17.7109375" style="83" customWidth="1"/>
    <col min="15345" max="15345" width="3.42578125" style="83" customWidth="1"/>
    <col min="15346" max="15346" width="11.42578125" style="83"/>
    <col min="15347" max="15347" width="23.7109375" style="83" customWidth="1"/>
    <col min="15348" max="15348" width="10" style="83" customWidth="1"/>
    <col min="15349" max="15349" width="11.42578125" style="83"/>
    <col min="15350" max="15351" width="14.7109375" style="83" customWidth="1"/>
    <col min="15352" max="15352" width="12.85546875" style="83" customWidth="1"/>
    <col min="15353" max="15353" width="3.28515625" style="83" customWidth="1"/>
    <col min="15354" max="15354" width="30.28515625" style="83" customWidth="1"/>
    <col min="15355" max="15355" width="5" style="83" customWidth="1"/>
    <col min="15356" max="15356" width="11.42578125" style="83"/>
    <col min="15357" max="15357" width="14.28515625" style="83" customWidth="1"/>
    <col min="15358" max="15358" width="5.7109375" style="83" customWidth="1"/>
    <col min="15359" max="15359" width="11.42578125" style="83"/>
    <col min="15360" max="15360" width="17.28515625" style="83" customWidth="1"/>
    <col min="15361" max="15361" width="12.7109375" style="83" customWidth="1"/>
    <col min="15362" max="15362" width="11.42578125" style="83"/>
    <col min="15363" max="15363" width="5.28515625" style="83" customWidth="1"/>
    <col min="15364" max="15364" width="11.42578125" style="83"/>
    <col min="15365" max="15365" width="17" style="83" customWidth="1"/>
    <col min="15366" max="15366" width="6.28515625" style="83" customWidth="1"/>
    <col min="15367" max="15367" width="11.42578125" style="83"/>
    <col min="15368" max="15368" width="14.28515625" style="83" customWidth="1"/>
    <col min="15369" max="15369" width="7.5703125" style="83" customWidth="1"/>
    <col min="15370" max="15370" width="11.42578125" style="83"/>
    <col min="15371" max="15372" width="14.28515625" style="83" customWidth="1"/>
    <col min="15373" max="15373" width="20.85546875" style="83" customWidth="1"/>
    <col min="15374" max="15374" width="14.42578125" style="83" customWidth="1"/>
    <col min="15375" max="15375" width="15" style="83" customWidth="1"/>
    <col min="15376" max="15376" width="2.7109375" style="83" customWidth="1"/>
    <col min="15377" max="15377" width="11.7109375" style="83" customWidth="1"/>
    <col min="15378" max="15378" width="11.5703125" style="83" customWidth="1"/>
    <col min="15379" max="15379" width="2.28515625" style="83" customWidth="1"/>
    <col min="15380" max="15380" width="41" style="83" customWidth="1"/>
    <col min="15381" max="15381" width="14.28515625" style="83" customWidth="1"/>
    <col min="15382" max="15383" width="11.5703125" style="83" customWidth="1"/>
    <col min="15384" max="15384" width="21.85546875" style="83" customWidth="1"/>
    <col min="15385" max="15576" width="11.42578125" style="83"/>
    <col min="15577" max="15577" width="21.85546875" style="83" customWidth="1"/>
    <col min="15578" max="15578" width="13.85546875" style="83" customWidth="1"/>
    <col min="15579" max="15579" width="38.7109375" style="83" customWidth="1"/>
    <col min="15580" max="15580" width="3" style="83" bestFit="1" customWidth="1"/>
    <col min="15581" max="15581" width="32.28515625" style="83" customWidth="1"/>
    <col min="15582" max="15582" width="46.28515625" style="83" customWidth="1"/>
    <col min="15583" max="15583" width="19" style="83" customWidth="1"/>
    <col min="15584" max="15584" width="11.42578125" style="83"/>
    <col min="15585" max="15585" width="17.7109375" style="83" customWidth="1"/>
    <col min="15586" max="15586" width="11.42578125" style="83"/>
    <col min="15587" max="15587" width="22.28515625" style="83" customWidth="1"/>
    <col min="15588" max="15588" width="5.28515625" style="83" customWidth="1"/>
    <col min="15589" max="15589" width="36.28515625" style="83" customWidth="1"/>
    <col min="15590" max="15590" width="5.7109375" style="83" customWidth="1"/>
    <col min="15591" max="15591" width="11.42578125" style="83"/>
    <col min="15592" max="15592" width="20.7109375" style="83" customWidth="1"/>
    <col min="15593" max="15593" width="4.85546875" style="83" customWidth="1"/>
    <col min="15594" max="15594" width="11.42578125" style="83"/>
    <col min="15595" max="15595" width="24.7109375" style="83" customWidth="1"/>
    <col min="15596" max="15596" width="12.28515625" style="83" customWidth="1"/>
    <col min="15597" max="15597" width="11.42578125" style="83"/>
    <col min="15598" max="15598" width="3.42578125" style="83" customWidth="1"/>
    <col min="15599" max="15599" width="11.42578125" style="83"/>
    <col min="15600" max="15600" width="17.7109375" style="83" customWidth="1"/>
    <col min="15601" max="15601" width="3.42578125" style="83" customWidth="1"/>
    <col min="15602" max="15602" width="11.42578125" style="83"/>
    <col min="15603" max="15603" width="23.7109375" style="83" customWidth="1"/>
    <col min="15604" max="15604" width="10" style="83" customWidth="1"/>
    <col min="15605" max="15605" width="11.42578125" style="83"/>
    <col min="15606" max="15607" width="14.7109375" style="83" customWidth="1"/>
    <col min="15608" max="15608" width="12.85546875" style="83" customWidth="1"/>
    <col min="15609" max="15609" width="3.28515625" style="83" customWidth="1"/>
    <col min="15610" max="15610" width="30.28515625" style="83" customWidth="1"/>
    <col min="15611" max="15611" width="5" style="83" customWidth="1"/>
    <col min="15612" max="15612" width="11.42578125" style="83"/>
    <col min="15613" max="15613" width="14.28515625" style="83" customWidth="1"/>
    <col min="15614" max="15614" width="5.7109375" style="83" customWidth="1"/>
    <col min="15615" max="15615" width="11.42578125" style="83"/>
    <col min="15616" max="15616" width="17.28515625" style="83" customWidth="1"/>
    <col min="15617" max="15617" width="12.7109375" style="83" customWidth="1"/>
    <col min="15618" max="15618" width="11.42578125" style="83"/>
    <col min="15619" max="15619" width="5.28515625" style="83" customWidth="1"/>
    <col min="15620" max="15620" width="11.42578125" style="83"/>
    <col min="15621" max="15621" width="17" style="83" customWidth="1"/>
    <col min="15622" max="15622" width="6.28515625" style="83" customWidth="1"/>
    <col min="15623" max="15623" width="11.42578125" style="83"/>
    <col min="15624" max="15624" width="14.28515625" style="83" customWidth="1"/>
    <col min="15625" max="15625" width="7.5703125" style="83" customWidth="1"/>
    <col min="15626" max="15626" width="11.42578125" style="83"/>
    <col min="15627" max="15628" width="14.28515625" style="83" customWidth="1"/>
    <col min="15629" max="15629" width="20.85546875" style="83" customWidth="1"/>
    <col min="15630" max="15630" width="14.42578125" style="83" customWidth="1"/>
    <col min="15631" max="15631" width="15" style="83" customWidth="1"/>
    <col min="15632" max="15632" width="2.7109375" style="83" customWidth="1"/>
    <col min="15633" max="15633" width="11.7109375" style="83" customWidth="1"/>
    <col min="15634" max="15634" width="11.5703125" style="83" customWidth="1"/>
    <col min="15635" max="15635" width="2.28515625" style="83" customWidth="1"/>
    <col min="15636" max="15636" width="41" style="83" customWidth="1"/>
    <col min="15637" max="15637" width="14.28515625" style="83" customWidth="1"/>
    <col min="15638" max="15639" width="11.5703125" style="83" customWidth="1"/>
    <col min="15640" max="15640" width="21.85546875" style="83" customWidth="1"/>
    <col min="15641" max="15832" width="11.42578125" style="83"/>
    <col min="15833" max="15833" width="21.85546875" style="83" customWidth="1"/>
    <col min="15834" max="15834" width="13.85546875" style="83" customWidth="1"/>
    <col min="15835" max="15835" width="38.7109375" style="83" customWidth="1"/>
    <col min="15836" max="15836" width="3" style="83" bestFit="1" customWidth="1"/>
    <col min="15837" max="15837" width="32.28515625" style="83" customWidth="1"/>
    <col min="15838" max="15838" width="46.28515625" style="83" customWidth="1"/>
    <col min="15839" max="15839" width="19" style="83" customWidth="1"/>
    <col min="15840" max="15840" width="11.42578125" style="83"/>
    <col min="15841" max="15841" width="17.7109375" style="83" customWidth="1"/>
    <col min="15842" max="15842" width="11.42578125" style="83"/>
    <col min="15843" max="15843" width="22.28515625" style="83" customWidth="1"/>
    <col min="15844" max="15844" width="5.28515625" style="83" customWidth="1"/>
    <col min="15845" max="15845" width="36.28515625" style="83" customWidth="1"/>
    <col min="15846" max="15846" width="5.7109375" style="83" customWidth="1"/>
    <col min="15847" max="15847" width="11.42578125" style="83"/>
    <col min="15848" max="15848" width="20.7109375" style="83" customWidth="1"/>
    <col min="15849" max="15849" width="4.85546875" style="83" customWidth="1"/>
    <col min="15850" max="15850" width="11.42578125" style="83"/>
    <col min="15851" max="15851" width="24.7109375" style="83" customWidth="1"/>
    <col min="15852" max="15852" width="12.28515625" style="83" customWidth="1"/>
    <col min="15853" max="15853" width="11.42578125" style="83"/>
    <col min="15854" max="15854" width="3.42578125" style="83" customWidth="1"/>
    <col min="15855" max="15855" width="11.42578125" style="83"/>
    <col min="15856" max="15856" width="17.7109375" style="83" customWidth="1"/>
    <col min="15857" max="15857" width="3.42578125" style="83" customWidth="1"/>
    <col min="15858" max="15858" width="11.42578125" style="83"/>
    <col min="15859" max="15859" width="23.7109375" style="83" customWidth="1"/>
    <col min="15860" max="15860" width="10" style="83" customWidth="1"/>
    <col min="15861" max="15861" width="11.42578125" style="83"/>
    <col min="15862" max="15863" width="14.7109375" style="83" customWidth="1"/>
    <col min="15864" max="15864" width="12.85546875" style="83" customWidth="1"/>
    <col min="15865" max="15865" width="3.28515625" style="83" customWidth="1"/>
    <col min="15866" max="15866" width="30.28515625" style="83" customWidth="1"/>
    <col min="15867" max="15867" width="5" style="83" customWidth="1"/>
    <col min="15868" max="15868" width="11.42578125" style="83"/>
    <col min="15869" max="15869" width="14.28515625" style="83" customWidth="1"/>
    <col min="15870" max="15870" width="5.7109375" style="83" customWidth="1"/>
    <col min="15871" max="15871" width="11.42578125" style="83"/>
    <col min="15872" max="15872" width="17.28515625" style="83" customWidth="1"/>
    <col min="15873" max="15873" width="12.7109375" style="83" customWidth="1"/>
    <col min="15874" max="15874" width="11.42578125" style="83"/>
    <col min="15875" max="15875" width="5.28515625" style="83" customWidth="1"/>
    <col min="15876" max="15876" width="11.42578125" style="83"/>
    <col min="15877" max="15877" width="17" style="83" customWidth="1"/>
    <col min="15878" max="15878" width="6.28515625" style="83" customWidth="1"/>
    <col min="15879" max="15879" width="11.42578125" style="83"/>
    <col min="15880" max="15880" width="14.28515625" style="83" customWidth="1"/>
    <col min="15881" max="15881" width="7.5703125" style="83" customWidth="1"/>
    <col min="15882" max="15882" width="11.42578125" style="83"/>
    <col min="15883" max="15884" width="14.28515625" style="83" customWidth="1"/>
    <col min="15885" max="15885" width="20.85546875" style="83" customWidth="1"/>
    <col min="15886" max="15886" width="14.42578125" style="83" customWidth="1"/>
    <col min="15887" max="15887" width="15" style="83" customWidth="1"/>
    <col min="15888" max="15888" width="2.7109375" style="83" customWidth="1"/>
    <col min="15889" max="15889" width="11.7109375" style="83" customWidth="1"/>
    <col min="15890" max="15890" width="11.5703125" style="83" customWidth="1"/>
    <col min="15891" max="15891" width="2.28515625" style="83" customWidth="1"/>
    <col min="15892" max="15892" width="41" style="83" customWidth="1"/>
    <col min="15893" max="15893" width="14.28515625" style="83" customWidth="1"/>
    <col min="15894" max="15895" width="11.5703125" style="83" customWidth="1"/>
    <col min="15896" max="15896" width="21.85546875" style="83" customWidth="1"/>
    <col min="15897" max="16088" width="11.42578125" style="83"/>
    <col min="16089" max="16089" width="21.85546875" style="83" customWidth="1"/>
    <col min="16090" max="16090" width="13.85546875" style="83" customWidth="1"/>
    <col min="16091" max="16091" width="38.7109375" style="83" customWidth="1"/>
    <col min="16092" max="16092" width="3" style="83" bestFit="1" customWidth="1"/>
    <col min="16093" max="16093" width="32.28515625" style="83" customWidth="1"/>
    <col min="16094" max="16094" width="46.28515625" style="83" customWidth="1"/>
    <col min="16095" max="16095" width="19" style="83" customWidth="1"/>
    <col min="16096" max="16096" width="11.42578125" style="83"/>
    <col min="16097" max="16097" width="17.7109375" style="83" customWidth="1"/>
    <col min="16098" max="16098" width="11.42578125" style="83"/>
    <col min="16099" max="16099" width="22.28515625" style="83" customWidth="1"/>
    <col min="16100" max="16100" width="5.28515625" style="83" customWidth="1"/>
    <col min="16101" max="16101" width="36.28515625" style="83" customWidth="1"/>
    <col min="16102" max="16102" width="5.7109375" style="83" customWidth="1"/>
    <col min="16103" max="16103" width="11.42578125" style="83"/>
    <col min="16104" max="16104" width="20.7109375" style="83" customWidth="1"/>
    <col min="16105" max="16105" width="4.85546875" style="83" customWidth="1"/>
    <col min="16106" max="16106" width="11.42578125" style="83"/>
    <col min="16107" max="16107" width="24.7109375" style="83" customWidth="1"/>
    <col min="16108" max="16108" width="12.28515625" style="83" customWidth="1"/>
    <col min="16109" max="16109" width="11.42578125" style="83"/>
    <col min="16110" max="16110" width="3.42578125" style="83" customWidth="1"/>
    <col min="16111" max="16111" width="11.42578125" style="83"/>
    <col min="16112" max="16112" width="17.7109375" style="83" customWidth="1"/>
    <col min="16113" max="16113" width="3.42578125" style="83" customWidth="1"/>
    <col min="16114" max="16114" width="11.42578125" style="83"/>
    <col min="16115" max="16115" width="23.7109375" style="83" customWidth="1"/>
    <col min="16116" max="16116" width="10" style="83" customWidth="1"/>
    <col min="16117" max="16117" width="11.42578125" style="83"/>
    <col min="16118" max="16119" width="14.7109375" style="83" customWidth="1"/>
    <col min="16120" max="16120" width="12.85546875" style="83" customWidth="1"/>
    <col min="16121" max="16121" width="3.28515625" style="83" customWidth="1"/>
    <col min="16122" max="16122" width="30.28515625" style="83" customWidth="1"/>
    <col min="16123" max="16123" width="5" style="83" customWidth="1"/>
    <col min="16124" max="16124" width="11.42578125" style="83"/>
    <col min="16125" max="16125" width="14.28515625" style="83" customWidth="1"/>
    <col min="16126" max="16126" width="5.7109375" style="83" customWidth="1"/>
    <col min="16127" max="16127" width="11.42578125" style="83"/>
    <col min="16128" max="16128" width="17.28515625" style="83" customWidth="1"/>
    <col min="16129" max="16129" width="12.7109375" style="83" customWidth="1"/>
    <col min="16130" max="16130" width="11.42578125" style="83"/>
    <col min="16131" max="16131" width="5.28515625" style="83" customWidth="1"/>
    <col min="16132" max="16132" width="11.42578125" style="83"/>
    <col min="16133" max="16133" width="17" style="83" customWidth="1"/>
    <col min="16134" max="16134" width="6.28515625" style="83" customWidth="1"/>
    <col min="16135" max="16135" width="11.42578125" style="83"/>
    <col min="16136" max="16136" width="14.28515625" style="83" customWidth="1"/>
    <col min="16137" max="16137" width="7.5703125" style="83" customWidth="1"/>
    <col min="16138" max="16138" width="11.42578125" style="83"/>
    <col min="16139" max="16140" width="14.28515625" style="83" customWidth="1"/>
    <col min="16141" max="16141" width="20.85546875" style="83" customWidth="1"/>
    <col min="16142" max="16142" width="14.42578125" style="83" customWidth="1"/>
    <col min="16143" max="16143" width="15" style="83" customWidth="1"/>
    <col min="16144" max="16144" width="2.7109375" style="83" customWidth="1"/>
    <col min="16145" max="16145" width="11.7109375" style="83" customWidth="1"/>
    <col min="16146" max="16146" width="11.5703125" style="83" customWidth="1"/>
    <col min="16147" max="16147" width="2.28515625" style="83" customWidth="1"/>
    <col min="16148" max="16148" width="41" style="83" customWidth="1"/>
    <col min="16149" max="16149" width="14.28515625" style="83" customWidth="1"/>
    <col min="16150" max="16151" width="11.5703125" style="83" customWidth="1"/>
    <col min="16152" max="16152" width="21.85546875" style="83" customWidth="1"/>
    <col min="16153" max="16346" width="11.42578125" style="83"/>
    <col min="16347" max="16384" width="11.5703125" style="83" customWidth="1"/>
  </cols>
  <sheetData>
    <row r="1" spans="1:59" ht="45" x14ac:dyDescent="0.25">
      <c r="A1" s="914" t="s">
        <v>178</v>
      </c>
      <c r="B1" s="914"/>
      <c r="C1" s="914"/>
      <c r="D1" s="914"/>
      <c r="E1" s="914"/>
      <c r="F1" s="914"/>
      <c r="G1" s="914"/>
      <c r="H1" s="914"/>
      <c r="I1" s="914"/>
      <c r="J1" s="914"/>
      <c r="K1" s="914"/>
      <c r="L1" s="914"/>
      <c r="M1" s="914"/>
      <c r="N1" s="914"/>
      <c r="O1" s="914"/>
      <c r="P1" s="914"/>
      <c r="Q1" s="914"/>
      <c r="R1" s="914"/>
      <c r="S1" s="914"/>
      <c r="T1" s="914"/>
      <c r="U1" s="881" t="s">
        <v>179</v>
      </c>
      <c r="V1" s="881"/>
      <c r="W1" s="881"/>
      <c r="X1" s="881"/>
      <c r="Y1" s="881"/>
      <c r="Z1" s="881"/>
      <c r="AA1" s="881"/>
      <c r="AB1" s="881"/>
      <c r="AC1" s="915" t="s">
        <v>180</v>
      </c>
      <c r="AD1" s="915"/>
      <c r="AE1" s="915"/>
      <c r="AF1" s="915"/>
      <c r="AG1" s="915"/>
      <c r="AH1" s="915"/>
      <c r="AI1" s="915"/>
      <c r="AJ1" s="915"/>
      <c r="AK1" s="915"/>
      <c r="AL1" s="122"/>
      <c r="AM1" s="916" t="s">
        <v>181</v>
      </c>
      <c r="AN1" s="916"/>
      <c r="AO1" s="916"/>
      <c r="AP1" s="917"/>
      <c r="AQ1" s="917"/>
      <c r="AR1" s="917"/>
      <c r="AS1" s="917"/>
      <c r="AT1" s="917"/>
      <c r="AU1" s="917"/>
      <c r="AV1" s="918"/>
      <c r="AW1" s="918"/>
      <c r="AX1" s="918"/>
      <c r="AY1" s="918"/>
      <c r="AZ1" s="918"/>
      <c r="BA1" s="918"/>
      <c r="BB1" s="918"/>
      <c r="BC1" s="918"/>
      <c r="BD1" s="918"/>
      <c r="BE1" s="918"/>
      <c r="BF1" s="100" t="s">
        <v>546</v>
      </c>
      <c r="BG1" s="100" t="s">
        <v>547</v>
      </c>
    </row>
    <row r="2" spans="1:59" ht="18.75" x14ac:dyDescent="0.25">
      <c r="A2" s="914"/>
      <c r="B2" s="914"/>
      <c r="C2" s="914"/>
      <c r="D2" s="914"/>
      <c r="E2" s="914"/>
      <c r="F2" s="914"/>
      <c r="G2" s="914"/>
      <c r="H2" s="914"/>
      <c r="I2" s="914"/>
      <c r="J2" s="914"/>
      <c r="K2" s="914"/>
      <c r="L2" s="914"/>
      <c r="M2" s="914"/>
      <c r="N2" s="914"/>
      <c r="O2" s="914"/>
      <c r="P2" s="914"/>
      <c r="Q2" s="914"/>
      <c r="R2" s="914"/>
      <c r="S2" s="914"/>
      <c r="T2" s="914"/>
      <c r="U2" s="881"/>
      <c r="V2" s="881"/>
      <c r="W2" s="881"/>
      <c r="X2" s="881"/>
      <c r="Y2" s="881"/>
      <c r="Z2" s="881"/>
      <c r="AA2" s="881"/>
      <c r="AB2" s="881"/>
      <c r="AC2" s="842" t="s">
        <v>182</v>
      </c>
      <c r="AD2" s="842" t="s">
        <v>184</v>
      </c>
      <c r="AE2" s="842"/>
      <c r="AF2" s="842"/>
      <c r="AG2" s="842"/>
      <c r="AH2" s="842" t="s">
        <v>185</v>
      </c>
      <c r="AI2" s="842" t="s">
        <v>186</v>
      </c>
      <c r="AJ2" s="842"/>
      <c r="AK2" s="842"/>
      <c r="AL2" s="873" t="s">
        <v>187</v>
      </c>
      <c r="AM2" s="873"/>
      <c r="AN2" s="873"/>
      <c r="AO2" s="873" t="s">
        <v>24</v>
      </c>
      <c r="AP2" s="871" t="s">
        <v>188</v>
      </c>
      <c r="AQ2" s="871"/>
      <c r="AR2" s="871" t="s">
        <v>143</v>
      </c>
      <c r="AS2" s="871" t="s">
        <v>189</v>
      </c>
      <c r="AT2" s="871" t="s">
        <v>190</v>
      </c>
      <c r="AU2" s="871" t="s">
        <v>191</v>
      </c>
      <c r="AV2" s="851" t="s">
        <v>454</v>
      </c>
      <c r="AW2" s="851"/>
      <c r="AX2" s="851"/>
      <c r="AY2" s="851"/>
      <c r="AZ2" s="851"/>
      <c r="BA2" s="851" t="s">
        <v>455</v>
      </c>
      <c r="BB2" s="851"/>
      <c r="BC2" s="851"/>
      <c r="BD2" s="851"/>
      <c r="BE2" s="851"/>
      <c r="BF2" s="77"/>
      <c r="BG2" s="77"/>
    </row>
    <row r="3" spans="1:59" s="56" customFormat="1" ht="93.75" x14ac:dyDescent="0.25">
      <c r="A3" s="52" t="s">
        <v>192</v>
      </c>
      <c r="B3" s="52" t="s">
        <v>141</v>
      </c>
      <c r="C3" s="52" t="s">
        <v>21</v>
      </c>
      <c r="D3" s="52" t="s">
        <v>16</v>
      </c>
      <c r="E3" s="52" t="s">
        <v>17</v>
      </c>
      <c r="F3" s="52" t="s">
        <v>193</v>
      </c>
      <c r="G3" s="872" t="s">
        <v>194</v>
      </c>
      <c r="H3" s="872"/>
      <c r="I3" s="52" t="s">
        <v>195</v>
      </c>
      <c r="J3" s="52" t="s">
        <v>31</v>
      </c>
      <c r="K3" s="52" t="s">
        <v>196</v>
      </c>
      <c r="L3" s="52" t="s">
        <v>197</v>
      </c>
      <c r="M3" s="52" t="s">
        <v>28</v>
      </c>
      <c r="N3" s="52" t="s">
        <v>174</v>
      </c>
      <c r="O3" s="52" t="s">
        <v>29</v>
      </c>
      <c r="P3" s="52" t="s">
        <v>174</v>
      </c>
      <c r="Q3" s="52" t="s">
        <v>30</v>
      </c>
      <c r="R3" s="52" t="s">
        <v>174</v>
      </c>
      <c r="S3" s="52" t="s">
        <v>198</v>
      </c>
      <c r="T3" s="52" t="s">
        <v>26</v>
      </c>
      <c r="U3" s="53" t="s">
        <v>199</v>
      </c>
      <c r="V3" s="54" t="s">
        <v>200</v>
      </c>
      <c r="W3" s="53" t="s">
        <v>174</v>
      </c>
      <c r="X3" s="54" t="s">
        <v>201</v>
      </c>
      <c r="Y3" s="53" t="s">
        <v>174</v>
      </c>
      <c r="Z3" s="54" t="s">
        <v>202</v>
      </c>
      <c r="AA3" s="54" t="s">
        <v>174</v>
      </c>
      <c r="AB3" s="54" t="s">
        <v>203</v>
      </c>
      <c r="AC3" s="842"/>
      <c r="AD3" s="50" t="s">
        <v>20</v>
      </c>
      <c r="AE3" s="55" t="s">
        <v>204</v>
      </c>
      <c r="AF3" s="50" t="s">
        <v>205</v>
      </c>
      <c r="AG3" s="50" t="s">
        <v>204</v>
      </c>
      <c r="AH3" s="842"/>
      <c r="AI3" s="50" t="s">
        <v>206</v>
      </c>
      <c r="AJ3" s="842" t="s">
        <v>22</v>
      </c>
      <c r="AK3" s="842"/>
      <c r="AL3" s="873"/>
      <c r="AM3" s="873"/>
      <c r="AN3" s="873"/>
      <c r="AO3" s="873"/>
      <c r="AP3" s="871"/>
      <c r="AQ3" s="871"/>
      <c r="AR3" s="871"/>
      <c r="AS3" s="871"/>
      <c r="AT3" s="871"/>
      <c r="AU3" s="871"/>
      <c r="AV3" s="89" t="s">
        <v>456</v>
      </c>
      <c r="AW3" s="89" t="s">
        <v>457</v>
      </c>
      <c r="AX3" s="89" t="s">
        <v>458</v>
      </c>
      <c r="AY3" s="124" t="s">
        <v>459</v>
      </c>
      <c r="AZ3" s="124" t="s">
        <v>460</v>
      </c>
      <c r="BA3" s="89" t="s">
        <v>456</v>
      </c>
      <c r="BB3" s="89" t="s">
        <v>457</v>
      </c>
      <c r="BC3" s="89" t="s">
        <v>458</v>
      </c>
      <c r="BD3" s="124" t="s">
        <v>459</v>
      </c>
      <c r="BE3" s="124" t="s">
        <v>460</v>
      </c>
      <c r="BF3" s="125"/>
      <c r="BG3" s="125"/>
    </row>
    <row r="4" spans="1:59" s="386" customFormat="1" ht="189" customHeight="1" x14ac:dyDescent="0.25">
      <c r="A4" s="902" t="s">
        <v>219</v>
      </c>
      <c r="B4" s="889" t="s">
        <v>126</v>
      </c>
      <c r="C4" s="889" t="s">
        <v>85</v>
      </c>
      <c r="D4" s="889" t="s">
        <v>27</v>
      </c>
      <c r="E4" s="889" t="s">
        <v>51</v>
      </c>
      <c r="F4" s="889" t="s">
        <v>462</v>
      </c>
      <c r="G4" s="889" t="s">
        <v>463</v>
      </c>
      <c r="H4" s="889" t="s">
        <v>464</v>
      </c>
      <c r="I4" s="889" t="s">
        <v>465</v>
      </c>
      <c r="J4" s="889" t="s">
        <v>104</v>
      </c>
      <c r="K4" s="889">
        <v>2</v>
      </c>
      <c r="L4" s="899">
        <f>IF(J4="Diaria",+(K4/360),IF(J4="Semanal",+(K4/52),IF(J4="Mensual",+(K4/12),IF(J4="Bimestral",+(K4/6),IF(J4="Trimestral",+(K4/4),IF(J4="Semestral",+(K4/2),IF(J4="Anual",+(K4/1),"")))))))</f>
        <v>0.5</v>
      </c>
      <c r="M4" s="889" t="s">
        <v>45</v>
      </c>
      <c r="N4" s="899">
        <f>IF(M4="Menor al 1% del patrimonio de la Lotería de Bogotá",20%,IF(M4="Entre el 1% y el 3% del patrimonio de la Lotería de Bogotá",40%,IF(M4="Entre el 3% y el 6% del patrimonio de la Lotería de Bogotá",60%,IF(M4="Entre el 6% y el 10% del patrimonio de la Lotería de Bogotá",80%,IF(M4="Mayor al 10% del patrimonio de la Lotería de Bogotá",100%,IF(M4="NA",0%,""))))))</f>
        <v>0.2</v>
      </c>
      <c r="O4" s="889" t="s">
        <v>63</v>
      </c>
      <c r="P4" s="899">
        <f>IF(O4="El riesgo afecta la imagen de algún área de la organización",20%,IF(O4="El riesgo afecta la imagen de la entidad internamente, de conocimiento general nivel interno, de junta directiva y accionistas y/o de proveedores",40%,IF(O4="El riesgo afecta la imagen de la entidad con algunos usuarios de relevancia frente al logro de los objetivos",60%,IF(O4="El riesgo afecta la imagen de la entidad con efecto publicitario sostenido a nivel de sector administrativo, nivel departamental o municipal",80%,IF(O4="El riesgo afecta la imagen de la entidad a nivel nacional, con efecto publicitario sostenido a nivel país",100%,IF(O4="NA",0%,""))))))</f>
        <v>0.4</v>
      </c>
      <c r="Q4" s="889" t="s">
        <v>88</v>
      </c>
      <c r="R4" s="899">
        <f>IF(Q4="Interrupción de la operación por menos de un día",20%,IF(Q4="Interrupción de la operación por un día completo",40%,IF(Q4="Interrupción de la operación mayor a 1 día y menor a 2 días",60%,IF(Q4="Interrupción de la operación por dos días completos",80%,IF(Q4="Interrupción de la operación por más de dos días",100%,IF(Q4="NA",0%,""))))))</f>
        <v>0</v>
      </c>
      <c r="S4" s="902" t="s">
        <v>75</v>
      </c>
      <c r="T4" s="902" t="s">
        <v>88</v>
      </c>
      <c r="U4" s="899">
        <f>+MAX(N4,P4,R4)</f>
        <v>0.4</v>
      </c>
      <c r="V4" s="913" t="str">
        <f>IF(L4&lt;=20%,"Muy baja",IF(L4&lt;=40%,"Baja",IF(L4&lt;=60%,"Media",IF(L4&lt;=80%,"Alta",IF(L4&lt;=100%,"Muy alta",IF(L4&gt;=100%,"Muy alta",""))))))</f>
        <v>Media</v>
      </c>
      <c r="W4" s="899">
        <f>+IFERROR(VLOOKUP(V4,formulas!$F$1:$G$6,2,FALSE),"")</f>
        <v>0.6</v>
      </c>
      <c r="X4" s="912" t="str">
        <f>IF(U4=20%,"Leve",IF(U4=40%,"Menor",IF(U4=60%,"Moderado",IF(U4=80%,"Mayor",IF(U4=100%,"Catastrófico","")))))</f>
        <v>Menor</v>
      </c>
      <c r="Y4" s="899">
        <f>+IFERROR(VLOOKUP(X4,formulas!$H$1:$I$6,2,FALSE),"")</f>
        <v>0.4</v>
      </c>
      <c r="Z4" s="820" t="str">
        <f>+IFERROR(VLOOKUP(V4&amp;X4,formulas!$C$2:$D$26,2,FALSE),"")</f>
        <v>Moderado</v>
      </c>
      <c r="AA4" s="899">
        <f>IF(Z4="Bajo",25%,IF(Z4="Moderado",50%,IF(Z4="Alto",75%,IF(Z4="Extremo",100%,""))))</f>
        <v>0.5</v>
      </c>
      <c r="AB4" s="900" t="s">
        <v>494</v>
      </c>
      <c r="AC4" s="382" t="s">
        <v>501</v>
      </c>
      <c r="AD4" s="382" t="s">
        <v>54</v>
      </c>
      <c r="AE4" s="412">
        <f t="shared" ref="AE4:AE9" si="0">IF(AD4="Preventivo",25%,IF(AD4="Detectivo",15%,IF(AD4="Correctivo",10%,"")))</f>
        <v>0.15</v>
      </c>
      <c r="AF4" s="382" t="s">
        <v>217</v>
      </c>
      <c r="AG4" s="410">
        <f t="shared" ref="AG4:AG10" si="1">IF(AF4="Manual",15%,IF(AF4="Automático",25%,""))</f>
        <v>0.15</v>
      </c>
      <c r="AH4" s="410">
        <f t="shared" ref="AH4:AH5" si="2">+AG4+AE4</f>
        <v>0.3</v>
      </c>
      <c r="AI4" s="382" t="s">
        <v>218</v>
      </c>
      <c r="AJ4" s="382" t="s">
        <v>39</v>
      </c>
      <c r="AK4" s="382" t="s">
        <v>515</v>
      </c>
      <c r="AL4" s="412">
        <f>+AA4*AH4</f>
        <v>0.15</v>
      </c>
      <c r="AM4" s="412">
        <f>+AA4-AL4</f>
        <v>0.35</v>
      </c>
      <c r="AN4" s="820" t="str">
        <f>+IF(C4="Corrupción","Moderado",IF(AM5&lt;=25%,"Bajo",IF(AM5&lt;=50%,"Moderado",IF(AM5&lt;=75%,"Alto",IF(AM5&gt;75%,"Extremo","")))))</f>
        <v>Bajo</v>
      </c>
      <c r="AO4" s="896" t="s">
        <v>74</v>
      </c>
      <c r="AP4" s="383">
        <v>1</v>
      </c>
      <c r="AQ4" s="382" t="s">
        <v>524</v>
      </c>
      <c r="AR4" s="382" t="s">
        <v>144</v>
      </c>
      <c r="AS4" s="384">
        <v>45747</v>
      </c>
      <c r="AT4" s="384">
        <v>46022</v>
      </c>
      <c r="AU4" s="382" t="s">
        <v>525</v>
      </c>
      <c r="AV4" s="889"/>
      <c r="AW4" s="889"/>
      <c r="AX4" s="889"/>
      <c r="AY4" s="889"/>
      <c r="AZ4" s="889"/>
      <c r="BA4" s="889"/>
      <c r="BB4" s="889"/>
      <c r="BC4" s="889"/>
      <c r="BD4" s="889"/>
      <c r="BE4" s="889"/>
      <c r="BF4" s="385"/>
      <c r="BG4" s="385"/>
    </row>
    <row r="5" spans="1:59" s="390" customFormat="1" ht="247.5" customHeight="1" thickBot="1" x14ac:dyDescent="0.3">
      <c r="A5" s="903"/>
      <c r="B5" s="888"/>
      <c r="C5" s="888"/>
      <c r="D5" s="888"/>
      <c r="E5" s="888"/>
      <c r="F5" s="888"/>
      <c r="G5" s="888"/>
      <c r="H5" s="888"/>
      <c r="I5" s="888"/>
      <c r="J5" s="888"/>
      <c r="K5" s="888"/>
      <c r="L5" s="893"/>
      <c r="M5" s="888"/>
      <c r="N5" s="893"/>
      <c r="O5" s="888"/>
      <c r="P5" s="893"/>
      <c r="Q5" s="888"/>
      <c r="R5" s="893"/>
      <c r="S5" s="903"/>
      <c r="T5" s="903"/>
      <c r="U5" s="893"/>
      <c r="V5" s="906"/>
      <c r="W5" s="893"/>
      <c r="X5" s="815"/>
      <c r="Y5" s="893"/>
      <c r="Z5" s="809"/>
      <c r="AA5" s="893"/>
      <c r="AB5" s="898"/>
      <c r="AC5" s="387" t="s">
        <v>502</v>
      </c>
      <c r="AD5" s="387" t="s">
        <v>72</v>
      </c>
      <c r="AE5" s="416">
        <f t="shared" si="0"/>
        <v>0.25</v>
      </c>
      <c r="AF5" s="387" t="s">
        <v>217</v>
      </c>
      <c r="AG5" s="411">
        <f t="shared" si="1"/>
        <v>0.15</v>
      </c>
      <c r="AH5" s="411">
        <f t="shared" si="2"/>
        <v>0.4</v>
      </c>
      <c r="AI5" s="387" t="s">
        <v>218</v>
      </c>
      <c r="AJ5" s="387" t="s">
        <v>39</v>
      </c>
      <c r="AK5" s="387" t="s">
        <v>516</v>
      </c>
      <c r="AL5" s="416">
        <f>+AM4*AH5</f>
        <v>0.13999999999999999</v>
      </c>
      <c r="AM5" s="416">
        <f>+AM4-AL5</f>
        <v>0.21</v>
      </c>
      <c r="AN5" s="809"/>
      <c r="AO5" s="891"/>
      <c r="AP5" s="388">
        <v>2</v>
      </c>
      <c r="AQ5" s="387" t="s">
        <v>526</v>
      </c>
      <c r="AR5" s="387" t="s">
        <v>144</v>
      </c>
      <c r="AS5" s="389">
        <v>45658</v>
      </c>
      <c r="AT5" s="389">
        <v>46022</v>
      </c>
      <c r="AU5" s="387" t="s">
        <v>527</v>
      </c>
      <c r="AV5" s="888"/>
      <c r="AW5" s="888"/>
      <c r="AX5" s="888"/>
      <c r="AY5" s="888"/>
      <c r="AZ5" s="888"/>
      <c r="BA5" s="888"/>
      <c r="BB5" s="888"/>
      <c r="BC5" s="888"/>
      <c r="BD5" s="888"/>
      <c r="BE5" s="888"/>
      <c r="BF5" s="388"/>
      <c r="BG5" s="388"/>
    </row>
    <row r="6" spans="1:59" s="390" customFormat="1" ht="409.5" x14ac:dyDescent="0.25">
      <c r="A6" s="901" t="s">
        <v>66</v>
      </c>
      <c r="B6" s="887" t="s">
        <v>126</v>
      </c>
      <c r="C6" s="887" t="s">
        <v>85</v>
      </c>
      <c r="D6" s="887" t="s">
        <v>94</v>
      </c>
      <c r="E6" s="887" t="s">
        <v>51</v>
      </c>
      <c r="F6" s="887" t="s">
        <v>466</v>
      </c>
      <c r="G6" s="887" t="s">
        <v>467</v>
      </c>
      <c r="H6" s="887" t="s">
        <v>468</v>
      </c>
      <c r="I6" s="887" t="s">
        <v>469</v>
      </c>
      <c r="J6" s="887" t="s">
        <v>114</v>
      </c>
      <c r="K6" s="887">
        <v>1</v>
      </c>
      <c r="L6" s="892">
        <f>IF(J6="Diaria",+(K6/360),IF(J6="Semanal",+(K6/52),IF(J6="Mensual",+(K6/12),IF(J6="Bimestral",+(K6/6),IF(J6="Trimestral",+(K6/4),IF(J6="Semestral",+(K6/2),IF(J6="Anual",+(K6/1),"")))))))</f>
        <v>1</v>
      </c>
      <c r="M6" s="887" t="s">
        <v>62</v>
      </c>
      <c r="N6" s="892">
        <f>IF(M6="Menor al 1% del patrimonio de la Lotería de Bogotá",20%,IF(M6="Entre el 1% y el 3% del patrimonio de la Lotería de Bogotá",40%,IF(M6="Entre el 3% y el 6% del patrimonio de la Lotería de Bogotá",60%,IF(M6="Entre el 6% y el 10% del patrimonio de la Lotería de Bogotá",80%,IF(M6="Mayor al 10% del patrimonio de la Lotería de Bogotá",100%,IF(M6="NA",0%,""))))))</f>
        <v>0.4</v>
      </c>
      <c r="O6" s="887" t="s">
        <v>63</v>
      </c>
      <c r="P6" s="892">
        <f>IF(O6="El riesgo afecta la imagen de algún área de la organización",20%,IF(O6="El riesgo afecta la imagen de la entidad internamente, de conocimiento general nivel interno, de junta directiva y accionistas y/o de proveedores",40%,IF(O6="El riesgo afecta la imagen de la entidad con algunos usuarios de relevancia frente al logro de los objetivos",60%,IF(O6="El riesgo afecta la imagen de la entidad con efecto publicitario sostenido a nivel de sector administrativo, nivel departamental o municipal",80%,IF(O6="El riesgo afecta la imagen de la entidad a nivel nacional, con efecto publicitario sostenido a nivel país",100%,IF(O6="NA",0%,""))))))</f>
        <v>0.4</v>
      </c>
      <c r="Q6" s="887" t="s">
        <v>88</v>
      </c>
      <c r="R6" s="892">
        <f>IF(Q6="Interrupción de la operación por menos de un día",20%,IF(Q6="Interrupción de la operación por un día completo",40%,IF(Q6="Interrupción de la operación mayor a 1 día y menor a 2 días",60%,IF(Q6="Interrupción de la operación por dos días completos",80%,IF(Q6="Interrupción de la operación por más de dos días",100%,IF(Q6="NA",0%,""))))))</f>
        <v>0</v>
      </c>
      <c r="S6" s="901" t="s">
        <v>75</v>
      </c>
      <c r="T6" s="901" t="s">
        <v>60</v>
      </c>
      <c r="U6" s="892">
        <f>+MAX(N6,P6,R6)</f>
        <v>0.4</v>
      </c>
      <c r="V6" s="904" t="str">
        <f>IF(L6&lt;=20%,"Muy baja",IF(L6&lt;=40%,"Baja",IF(L6&lt;=60%,"Media",IF(L6&lt;=80%,"Alta",IF(L6&lt;=100%,"Muy alta",IF(L6&gt;=100%,"Muy alta",""))))))</f>
        <v>Muy alta</v>
      </c>
      <c r="W6" s="892">
        <f>+IFERROR(VLOOKUP(V6,formulas!$F$1:$G$6,2,FALSE),"")</f>
        <v>1</v>
      </c>
      <c r="X6" s="813" t="str">
        <f>IF(U6=20%,"Leve",IF(U6=40%,"Menor",IF(U6=60%,"Moderado",IF(U6=80%,"Mayor",IF(U6=100%,"Catastrófico","")))))</f>
        <v>Menor</v>
      </c>
      <c r="Y6" s="892">
        <f>+IFERROR(VLOOKUP(X6,formulas!$H$1:$I$6,2,FALSE),"")</f>
        <v>0.4</v>
      </c>
      <c r="Z6" s="808" t="str">
        <f>+IFERROR(VLOOKUP(V6&amp;X6,formulas!$C$2:$D$26,2,FALSE),"")</f>
        <v>Alto</v>
      </c>
      <c r="AA6" s="892">
        <f>IF(Z6="Bajo",25%,IF(Z6="Moderado",50%,IF(Z6="Alto",75%,IF(Z6="Extremo",100%,""))))</f>
        <v>0.75</v>
      </c>
      <c r="AB6" s="897" t="s">
        <v>495</v>
      </c>
      <c r="AC6" s="391" t="s">
        <v>503</v>
      </c>
      <c r="AD6" s="391" t="s">
        <v>72</v>
      </c>
      <c r="AE6" s="413">
        <f t="shared" si="0"/>
        <v>0.25</v>
      </c>
      <c r="AF6" s="391" t="s">
        <v>217</v>
      </c>
      <c r="AG6" s="414">
        <f t="shared" si="1"/>
        <v>0.15</v>
      </c>
      <c r="AH6" s="414">
        <f t="shared" ref="AH6:AH7" si="3">+AG6+AE6</f>
        <v>0.4</v>
      </c>
      <c r="AI6" s="391" t="s">
        <v>218</v>
      </c>
      <c r="AJ6" s="391" t="s">
        <v>39</v>
      </c>
      <c r="AK6" s="391" t="s">
        <v>515</v>
      </c>
      <c r="AL6" s="415">
        <f>+AA6*AH6</f>
        <v>0.30000000000000004</v>
      </c>
      <c r="AM6" s="415">
        <f>+AA6-AL6</f>
        <v>0.44999999999999996</v>
      </c>
      <c r="AN6" s="808" t="str">
        <f>+IF(C6="Corrupción","Moderado",IF(AM7&lt;=25%,"Bajo",IF(AM7&lt;=50%,"Moderado",IF(AM7&lt;=75%,"Alto",IF(AM7&gt;75%,"Extremo","")))))</f>
        <v>Moderado</v>
      </c>
      <c r="AO6" s="890" t="s">
        <v>74</v>
      </c>
      <c r="AP6" s="392">
        <v>1</v>
      </c>
      <c r="AQ6" s="391" t="s">
        <v>528</v>
      </c>
      <c r="AR6" s="391" t="s">
        <v>144</v>
      </c>
      <c r="AS6" s="393">
        <v>45658</v>
      </c>
      <c r="AT6" s="393">
        <v>46022</v>
      </c>
      <c r="AU6" s="635" t="s">
        <v>529</v>
      </c>
      <c r="AV6" s="887"/>
      <c r="AW6" s="887"/>
      <c r="AX6" s="887"/>
      <c r="AY6" s="887"/>
      <c r="AZ6" s="887"/>
      <c r="BA6" s="887"/>
      <c r="BB6" s="887"/>
      <c r="BC6" s="887"/>
      <c r="BD6" s="887"/>
      <c r="BE6" s="887"/>
      <c r="BF6" s="394"/>
      <c r="BG6" s="394"/>
    </row>
    <row r="7" spans="1:59" s="390" customFormat="1" ht="181.5" customHeight="1" thickBot="1" x14ac:dyDescent="0.3">
      <c r="A7" s="903"/>
      <c r="B7" s="888"/>
      <c r="C7" s="888"/>
      <c r="D7" s="888"/>
      <c r="E7" s="888"/>
      <c r="F7" s="888"/>
      <c r="G7" s="888"/>
      <c r="H7" s="888"/>
      <c r="I7" s="888"/>
      <c r="J7" s="888"/>
      <c r="K7" s="888"/>
      <c r="L7" s="893"/>
      <c r="M7" s="888"/>
      <c r="N7" s="893"/>
      <c r="O7" s="888"/>
      <c r="P7" s="893"/>
      <c r="Q7" s="888"/>
      <c r="R7" s="893"/>
      <c r="S7" s="903"/>
      <c r="T7" s="903"/>
      <c r="U7" s="893"/>
      <c r="V7" s="906"/>
      <c r="W7" s="893"/>
      <c r="X7" s="815"/>
      <c r="Y7" s="893"/>
      <c r="Z7" s="809"/>
      <c r="AA7" s="893"/>
      <c r="AB7" s="898"/>
      <c r="AC7" s="387" t="s">
        <v>501</v>
      </c>
      <c r="AD7" s="387" t="s">
        <v>72</v>
      </c>
      <c r="AE7" s="409">
        <f t="shared" si="0"/>
        <v>0.25</v>
      </c>
      <c r="AF7" s="387" t="s">
        <v>217</v>
      </c>
      <c r="AG7" s="411">
        <f t="shared" si="1"/>
        <v>0.15</v>
      </c>
      <c r="AH7" s="411">
        <f t="shared" si="3"/>
        <v>0.4</v>
      </c>
      <c r="AI7" s="387" t="s">
        <v>218</v>
      </c>
      <c r="AJ7" s="387" t="s">
        <v>39</v>
      </c>
      <c r="AK7" s="387" t="s">
        <v>515</v>
      </c>
      <c r="AL7" s="416">
        <f>+AM6*AH7</f>
        <v>0.18</v>
      </c>
      <c r="AM7" s="416">
        <f>+AM6-AL7</f>
        <v>0.26999999999999996</v>
      </c>
      <c r="AN7" s="809"/>
      <c r="AO7" s="891"/>
      <c r="AP7" s="388">
        <v>2</v>
      </c>
      <c r="AQ7" s="387" t="s">
        <v>524</v>
      </c>
      <c r="AR7" s="647"/>
      <c r="AS7" s="648"/>
      <c r="AT7" s="648"/>
      <c r="AU7" s="647"/>
      <c r="AV7" s="888"/>
      <c r="AW7" s="888"/>
      <c r="AX7" s="888"/>
      <c r="AY7" s="888"/>
      <c r="AZ7" s="888"/>
      <c r="BA7" s="888"/>
      <c r="BB7" s="888"/>
      <c r="BC7" s="888"/>
      <c r="BD7" s="888"/>
      <c r="BE7" s="888"/>
      <c r="BF7" s="388"/>
      <c r="BG7" s="388"/>
    </row>
    <row r="8" spans="1:59" s="390" customFormat="1" ht="409.5" x14ac:dyDescent="0.25">
      <c r="A8" s="901" t="s">
        <v>219</v>
      </c>
      <c r="B8" s="887" t="s">
        <v>126</v>
      </c>
      <c r="C8" s="887" t="s">
        <v>85</v>
      </c>
      <c r="D8" s="887" t="s">
        <v>27</v>
      </c>
      <c r="E8" s="887" t="s">
        <v>51</v>
      </c>
      <c r="F8" s="887" t="s">
        <v>470</v>
      </c>
      <c r="G8" s="887" t="s">
        <v>471</v>
      </c>
      <c r="H8" s="887" t="s">
        <v>472</v>
      </c>
      <c r="I8" s="887" t="s">
        <v>473</v>
      </c>
      <c r="J8" s="887" t="s">
        <v>81</v>
      </c>
      <c r="K8" s="887">
        <v>3</v>
      </c>
      <c r="L8" s="892">
        <f>IF(J8="Diaria",+(K8/360),IF(J8="Semanal",+(K8/52),IF(J8="Mensual",+(K8/12),IF(J8="Bimestral",+(K8/6),IF(J8="Trimestral",+(K8/4),IF(J8="Semestral",+(K8/2),IF(J8="Anual",+(K8/1),"")))))))</f>
        <v>0.25</v>
      </c>
      <c r="M8" s="887" t="s">
        <v>62</v>
      </c>
      <c r="N8" s="892">
        <f>IF(M8="Menor al 1% del patrimonio de la Lotería de Bogotá",20%,IF(M8="Entre el 1% y el 3% del patrimonio de la Lotería de Bogotá",40%,IF(M8="Entre el 3% y el 6% del patrimonio de la Lotería de Bogotá",60%,IF(M8="Entre el 6% y el 10% del patrimonio de la Lotería de Bogotá",80%,IF(M8="Mayor al 10% del patrimonio de la Lotería de Bogotá",100%,IF(M8="NA",0%,""))))))</f>
        <v>0.4</v>
      </c>
      <c r="O8" s="887" t="s">
        <v>63</v>
      </c>
      <c r="P8" s="892">
        <f>IF(O8="El riesgo afecta la imagen de algún área de la organización",20%,IF(O8="El riesgo afecta la imagen de la entidad internamente, de conocimiento general nivel interno, de junta directiva y accionistas y/o de proveedores",40%,IF(O8="El riesgo afecta la imagen de la entidad con algunos usuarios de relevancia frente al logro de los objetivos",60%,IF(O8="El riesgo afecta la imagen de la entidad con efecto publicitario sostenido a nivel de sector administrativo, nivel departamental o municipal",80%,IF(O8="El riesgo afecta la imagen de la entidad a nivel nacional, con efecto publicitario sostenido a nivel país",100%,IF(O8="NA",0%,""))))))</f>
        <v>0.4</v>
      </c>
      <c r="Q8" s="887" t="s">
        <v>88</v>
      </c>
      <c r="R8" s="892">
        <f>IF(Q8="Interrupción de la operación por menos de un día",20%,IF(Q8="Interrupción de la operación por un día completo",40%,IF(Q8="Interrupción de la operación mayor a 1 día y menor a 2 días",60%,IF(Q8="Interrupción de la operación por dos días completos",80%,IF(Q8="Interrupción de la operación por más de dos días",100%,IF(Q8="NA",0%,""))))))</f>
        <v>0</v>
      </c>
      <c r="S8" s="901" t="s">
        <v>88</v>
      </c>
      <c r="T8" s="901" t="s">
        <v>88</v>
      </c>
      <c r="U8" s="892">
        <f>+MAX(N8,P8,R8)</f>
        <v>0.4</v>
      </c>
      <c r="V8" s="904" t="str">
        <f>IF(L8&lt;=20%,"Muy baja",IF(L8&lt;=40%,"Baja",IF(L8&lt;=60%,"Media",IF(L8&lt;=80%,"Alta",IF(L8&lt;=100%,"Muy alta",IF(L8&gt;=100%,"Muy alta",""))))))</f>
        <v>Baja</v>
      </c>
      <c r="W8" s="892">
        <f>+IFERROR(VLOOKUP(V8,formulas!$F$1:$G$6,2,FALSE),"")</f>
        <v>0.4</v>
      </c>
      <c r="X8" s="813" t="str">
        <f>IF(U8=20%,"Leve",IF(U8=40%,"Menor",IF(U8=60%,"Moderado",IF(U8=80%,"Mayor",IF(U8=100%,"Catastrófico","")))))</f>
        <v>Menor</v>
      </c>
      <c r="Y8" s="892">
        <f>+IFERROR(VLOOKUP(X8,formulas!$H$1:$I$6,2,FALSE),"")</f>
        <v>0.4</v>
      </c>
      <c r="Z8" s="808" t="str">
        <f>+IFERROR(VLOOKUP(V8&amp;X8,formulas!$C$2:$D$26,2,FALSE),"")</f>
        <v>Moderado</v>
      </c>
      <c r="AA8" s="892">
        <f>IF(Z8="Bajo",25%,IF(Z8="Moderado",50%,IF(Z8="Alto",75%,IF(Z8="Extremo",100%,""))))</f>
        <v>0.5</v>
      </c>
      <c r="AB8" s="897" t="s">
        <v>496</v>
      </c>
      <c r="AC8" s="391" t="s">
        <v>504</v>
      </c>
      <c r="AD8" s="391" t="s">
        <v>72</v>
      </c>
      <c r="AE8" s="413">
        <f t="shared" si="0"/>
        <v>0.25</v>
      </c>
      <c r="AF8" s="391" t="s">
        <v>217</v>
      </c>
      <c r="AG8" s="414">
        <f t="shared" si="1"/>
        <v>0.15</v>
      </c>
      <c r="AH8" s="414">
        <f t="shared" ref="AH8:AH10" si="4">+AG8+AE8</f>
        <v>0.4</v>
      </c>
      <c r="AI8" s="391" t="s">
        <v>218</v>
      </c>
      <c r="AJ8" s="391" t="s">
        <v>39</v>
      </c>
      <c r="AK8" s="391" t="s">
        <v>517</v>
      </c>
      <c r="AL8" s="415">
        <f>+AA8*AH8</f>
        <v>0.2</v>
      </c>
      <c r="AM8" s="415">
        <f>+AA8-AL8</f>
        <v>0.3</v>
      </c>
      <c r="AN8" s="808" t="str">
        <f>+IF(C8="Corrupción","Moderado",IF(AM9&lt;=25%,"Bajo",IF(AM9&lt;=50%,"Moderado",IF(AM9&lt;=75%,"Alto",IF(AM9&gt;75%,"Extremo","")))))</f>
        <v>Bajo</v>
      </c>
      <c r="AO8" s="890" t="s">
        <v>74</v>
      </c>
      <c r="AP8" s="392">
        <v>1</v>
      </c>
      <c r="AQ8" s="391" t="s">
        <v>530</v>
      </c>
      <c r="AR8" s="391" t="s">
        <v>144</v>
      </c>
      <c r="AS8" s="393">
        <v>45658</v>
      </c>
      <c r="AT8" s="393">
        <v>46022</v>
      </c>
      <c r="AU8" s="391" t="s">
        <v>531</v>
      </c>
      <c r="AV8" s="887"/>
      <c r="AW8" s="887"/>
      <c r="AX8" s="887"/>
      <c r="AY8" s="887"/>
      <c r="AZ8" s="887"/>
      <c r="BA8" s="887"/>
      <c r="BB8" s="887"/>
      <c r="BC8" s="887"/>
      <c r="BD8" s="887"/>
      <c r="BE8" s="887"/>
      <c r="BF8" s="394"/>
      <c r="BG8" s="394"/>
    </row>
    <row r="9" spans="1:59" s="390" customFormat="1" ht="409.6" thickBot="1" x14ac:dyDescent="0.3">
      <c r="A9" s="903"/>
      <c r="B9" s="888"/>
      <c r="C9" s="888"/>
      <c r="D9" s="888"/>
      <c r="E9" s="888"/>
      <c r="F9" s="888"/>
      <c r="G9" s="888"/>
      <c r="H9" s="888"/>
      <c r="I9" s="888"/>
      <c r="J9" s="888"/>
      <c r="K9" s="888"/>
      <c r="L9" s="893"/>
      <c r="M9" s="888"/>
      <c r="N9" s="893"/>
      <c r="O9" s="888"/>
      <c r="P9" s="893"/>
      <c r="Q9" s="888"/>
      <c r="R9" s="893"/>
      <c r="S9" s="903"/>
      <c r="T9" s="903"/>
      <c r="U9" s="893"/>
      <c r="V9" s="906"/>
      <c r="W9" s="893"/>
      <c r="X9" s="815"/>
      <c r="Y9" s="893"/>
      <c r="Z9" s="809"/>
      <c r="AA9" s="893"/>
      <c r="AB9" s="898"/>
      <c r="AC9" s="387" t="s">
        <v>505</v>
      </c>
      <c r="AD9" s="387" t="s">
        <v>54</v>
      </c>
      <c r="AE9" s="409">
        <f t="shared" si="0"/>
        <v>0.15</v>
      </c>
      <c r="AF9" s="387" t="s">
        <v>217</v>
      </c>
      <c r="AG9" s="411">
        <f t="shared" si="1"/>
        <v>0.15</v>
      </c>
      <c r="AH9" s="411">
        <f t="shared" si="4"/>
        <v>0.3</v>
      </c>
      <c r="AI9" s="387" t="s">
        <v>218</v>
      </c>
      <c r="AJ9" s="387" t="s">
        <v>39</v>
      </c>
      <c r="AK9" s="387" t="s">
        <v>518</v>
      </c>
      <c r="AL9" s="416">
        <f>+AM8*AH9</f>
        <v>0.09</v>
      </c>
      <c r="AM9" s="416">
        <f>+AM8-AL9</f>
        <v>0.21</v>
      </c>
      <c r="AN9" s="809"/>
      <c r="AO9" s="891"/>
      <c r="AP9" s="388">
        <v>2</v>
      </c>
      <c r="AQ9" s="387" t="s">
        <v>532</v>
      </c>
      <c r="AR9" s="387" t="s">
        <v>144</v>
      </c>
      <c r="AS9" s="389">
        <v>45658</v>
      </c>
      <c r="AT9" s="389">
        <v>46022</v>
      </c>
      <c r="AU9" s="387" t="s">
        <v>533</v>
      </c>
      <c r="AV9" s="888"/>
      <c r="AW9" s="888"/>
      <c r="AX9" s="888"/>
      <c r="AY9" s="888"/>
      <c r="AZ9" s="888"/>
      <c r="BA9" s="888"/>
      <c r="BB9" s="888"/>
      <c r="BC9" s="888"/>
      <c r="BD9" s="888"/>
      <c r="BE9" s="888"/>
      <c r="BF9" s="388"/>
      <c r="BG9" s="388"/>
    </row>
    <row r="10" spans="1:59" s="390" customFormat="1" ht="409.5" x14ac:dyDescent="0.25">
      <c r="A10" s="901" t="s">
        <v>219</v>
      </c>
      <c r="B10" s="887" t="s">
        <v>126</v>
      </c>
      <c r="C10" s="887" t="s">
        <v>27</v>
      </c>
      <c r="D10" s="887" t="s">
        <v>27</v>
      </c>
      <c r="E10" s="887" t="s">
        <v>51</v>
      </c>
      <c r="F10" s="887" t="s">
        <v>474</v>
      </c>
      <c r="G10" s="887" t="s">
        <v>475</v>
      </c>
      <c r="H10" s="887" t="s">
        <v>476</v>
      </c>
      <c r="I10" s="887" t="s">
        <v>477</v>
      </c>
      <c r="J10" s="887" t="s">
        <v>65</v>
      </c>
      <c r="K10" s="887">
        <v>6</v>
      </c>
      <c r="L10" s="892">
        <f>IF(J10="Diaria",+(K10/360),IF(J10="Semanal",+(K10/52),IF(J10="Mensual",+(K10/12),IF(J10="Bimestral",+(K10/6),IF(J10="Trimestral",+(K10/4),IF(J10="Semestral",+(K10/2),IF(J10="Anual",+(K10/1),"")))))))</f>
        <v>0.11538461538461539</v>
      </c>
      <c r="M10" s="887" t="s">
        <v>62</v>
      </c>
      <c r="N10" s="892">
        <v>0.4</v>
      </c>
      <c r="O10" s="887" t="s">
        <v>79</v>
      </c>
      <c r="P10" s="892">
        <v>0.4</v>
      </c>
      <c r="Q10" s="887" t="s">
        <v>80</v>
      </c>
      <c r="R10" s="892">
        <f>IF(Q10="Interrupción de la operación por menos de un día",20%,IF(Q10="Interrupción de la operación por un día completo",40%,IF(Q10="Interrupción de la operación mayor a 1 día y menor a 2 días",60%,IF(Q10="Interrupción de la operación por dos días completos",80%,IF(Q10="Interrupción de la operación por más de dos días",100%,IF(Q10="NA",0%,""))))))</f>
        <v>0.6</v>
      </c>
      <c r="S10" s="901" t="s">
        <v>75</v>
      </c>
      <c r="T10" s="901" t="s">
        <v>60</v>
      </c>
      <c r="U10" s="892">
        <f>+MAX(N10,P10,R10)</f>
        <v>0.6</v>
      </c>
      <c r="V10" s="904" t="str">
        <f>IF(L10&lt;=20%,"Muy baja",IF(L10&lt;=40%,"Baja",IF(L10&lt;=60%,"Media",IF(L10&lt;=80%,"Alta",IF(L10&lt;=100%,"Muy alta",IF(L10&gt;=100%,"Muy alta",""))))))</f>
        <v>Muy baja</v>
      </c>
      <c r="W10" s="892">
        <f>+IFERROR(VLOOKUP(V10,formulas!$F$1:$G$6,2,FALSE),"")</f>
        <v>0.2</v>
      </c>
      <c r="X10" s="813" t="str">
        <f>IF(U10=20%,"Leve",IF(U10=40%,"Menor",IF(U10=60%,"Moderado",IF(U10=80%,"Mayor",IF(U10=100%,"Catastrófico","")))))</f>
        <v>Moderado</v>
      </c>
      <c r="Y10" s="892">
        <f>+IFERROR(VLOOKUP(X10,formulas!$H$1:$I$6,2,FALSE),"")</f>
        <v>0.6</v>
      </c>
      <c r="Z10" s="808" t="str">
        <f>+IFERROR(VLOOKUP(V10&amp;X10,formulas!$C$2:$D$26,2,FALSE),"")</f>
        <v>Moderado</v>
      </c>
      <c r="AA10" s="892">
        <f>IF(Z10="Bajo",25%,IF(Z10="Moderado",50%,IF(Z10="Alto",75%,IF(Z10="Extremo",100%,""))))</f>
        <v>0.5</v>
      </c>
      <c r="AB10" s="897" t="s">
        <v>497</v>
      </c>
      <c r="AC10" s="391" t="s">
        <v>506</v>
      </c>
      <c r="AD10" s="391" t="s">
        <v>72</v>
      </c>
      <c r="AE10" s="413">
        <v>0.25</v>
      </c>
      <c r="AF10" s="391" t="s">
        <v>217</v>
      </c>
      <c r="AG10" s="414">
        <f t="shared" si="1"/>
        <v>0.15</v>
      </c>
      <c r="AH10" s="414">
        <f t="shared" si="4"/>
        <v>0.4</v>
      </c>
      <c r="AI10" s="391" t="s">
        <v>218</v>
      </c>
      <c r="AJ10" s="391" t="s">
        <v>39</v>
      </c>
      <c r="AK10" s="391" t="s">
        <v>517</v>
      </c>
      <c r="AL10" s="415">
        <f>+AA10*AH10</f>
        <v>0.2</v>
      </c>
      <c r="AM10" s="415">
        <f>+AA10-AL10</f>
        <v>0.3</v>
      </c>
      <c r="AN10" s="808" t="str">
        <f>+IF(C10="Corrupción","Moderado",IF(AM12&lt;=25%,"Bajo",IF(AM12&lt;=50%,"Moderado",IF(AM12&lt;=75%,"Alto",IF(AM12&gt;75%,"Extremo","")))))</f>
        <v>Bajo</v>
      </c>
      <c r="AO10" s="890" t="s">
        <v>74</v>
      </c>
      <c r="AP10" s="392">
        <v>1</v>
      </c>
      <c r="AQ10" s="391" t="s">
        <v>534</v>
      </c>
      <c r="AR10" s="391" t="s">
        <v>144</v>
      </c>
      <c r="AS10" s="393">
        <v>45658</v>
      </c>
      <c r="AT10" s="393">
        <v>45688</v>
      </c>
      <c r="AU10" s="391" t="s">
        <v>535</v>
      </c>
      <c r="AV10" s="887"/>
      <c r="AW10" s="887"/>
      <c r="AX10" s="887"/>
      <c r="AY10" s="887"/>
      <c r="AZ10" s="887"/>
      <c r="BA10" s="887"/>
      <c r="BB10" s="887"/>
      <c r="BC10" s="887"/>
      <c r="BD10" s="887"/>
      <c r="BE10" s="887"/>
      <c r="BF10" s="394"/>
      <c r="BG10" s="394"/>
    </row>
    <row r="11" spans="1:59" s="390" customFormat="1" ht="409.5" x14ac:dyDescent="0.25">
      <c r="A11" s="902"/>
      <c r="B11" s="889"/>
      <c r="C11" s="889"/>
      <c r="D11" s="889"/>
      <c r="E11" s="889"/>
      <c r="F11" s="889"/>
      <c r="G11" s="889"/>
      <c r="H11" s="889"/>
      <c r="I11" s="889"/>
      <c r="J11" s="889"/>
      <c r="K11" s="889"/>
      <c r="L11" s="899"/>
      <c r="M11" s="889"/>
      <c r="N11" s="899"/>
      <c r="O11" s="889"/>
      <c r="P11" s="899"/>
      <c r="Q11" s="889"/>
      <c r="R11" s="899"/>
      <c r="S11" s="902"/>
      <c r="T11" s="902"/>
      <c r="U11" s="899"/>
      <c r="V11" s="905"/>
      <c r="W11" s="899"/>
      <c r="X11" s="814"/>
      <c r="Y11" s="899"/>
      <c r="Z11" s="820"/>
      <c r="AA11" s="899"/>
      <c r="AB11" s="900"/>
      <c r="AC11" s="382" t="s">
        <v>507</v>
      </c>
      <c r="AD11" s="382" t="s">
        <v>54</v>
      </c>
      <c r="AE11" s="408">
        <v>0.25</v>
      </c>
      <c r="AF11" s="382" t="s">
        <v>217</v>
      </c>
      <c r="AG11" s="410">
        <f t="shared" ref="AG11:AG12" si="5">IF(AF11="Manual",15%,IF(AF11="Automático",25%,""))</f>
        <v>0.15</v>
      </c>
      <c r="AH11" s="410">
        <f t="shared" ref="AH11:AH12" si="6">+AG11+AE11</f>
        <v>0.4</v>
      </c>
      <c r="AI11" s="382" t="s">
        <v>218</v>
      </c>
      <c r="AJ11" s="382" t="s">
        <v>39</v>
      </c>
      <c r="AK11" s="382" t="s">
        <v>519</v>
      </c>
      <c r="AL11" s="412">
        <f>+AM10*AH11</f>
        <v>0.12</v>
      </c>
      <c r="AM11" s="412">
        <f>+AM10-AL11</f>
        <v>0.18</v>
      </c>
      <c r="AN11" s="820"/>
      <c r="AO11" s="896"/>
      <c r="AP11" s="395">
        <v>2</v>
      </c>
      <c r="AQ11" s="382" t="s">
        <v>536</v>
      </c>
      <c r="AR11" s="382" t="s">
        <v>144</v>
      </c>
      <c r="AS11" s="384">
        <v>45658</v>
      </c>
      <c r="AT11" s="384">
        <v>46022</v>
      </c>
      <c r="AU11" s="382" t="s">
        <v>537</v>
      </c>
      <c r="AV11" s="889"/>
      <c r="AW11" s="889"/>
      <c r="AX11" s="889"/>
      <c r="AY11" s="889"/>
      <c r="AZ11" s="889"/>
      <c r="BA11" s="889"/>
      <c r="BB11" s="889"/>
      <c r="BC11" s="889"/>
      <c r="BD11" s="889"/>
      <c r="BE11" s="889"/>
      <c r="BF11" s="395"/>
      <c r="BG11" s="395"/>
    </row>
    <row r="12" spans="1:59" s="390" customFormat="1" ht="409.6" thickBot="1" x14ac:dyDescent="0.3">
      <c r="A12" s="903"/>
      <c r="B12" s="888"/>
      <c r="C12" s="888"/>
      <c r="D12" s="888"/>
      <c r="E12" s="888"/>
      <c r="F12" s="888"/>
      <c r="G12" s="888"/>
      <c r="H12" s="888"/>
      <c r="I12" s="888"/>
      <c r="J12" s="888"/>
      <c r="K12" s="888"/>
      <c r="L12" s="893"/>
      <c r="M12" s="888"/>
      <c r="N12" s="893"/>
      <c r="O12" s="888"/>
      <c r="P12" s="893"/>
      <c r="Q12" s="888"/>
      <c r="R12" s="893"/>
      <c r="S12" s="903"/>
      <c r="T12" s="903"/>
      <c r="U12" s="893"/>
      <c r="V12" s="906"/>
      <c r="W12" s="893"/>
      <c r="X12" s="815"/>
      <c r="Y12" s="893"/>
      <c r="Z12" s="809"/>
      <c r="AA12" s="893"/>
      <c r="AB12" s="898"/>
      <c r="AC12" s="387" t="s">
        <v>508</v>
      </c>
      <c r="AD12" s="387" t="s">
        <v>72</v>
      </c>
      <c r="AE12" s="409">
        <v>0.25</v>
      </c>
      <c r="AF12" s="387" t="s">
        <v>217</v>
      </c>
      <c r="AG12" s="411">
        <f t="shared" si="5"/>
        <v>0.15</v>
      </c>
      <c r="AH12" s="411">
        <f t="shared" si="6"/>
        <v>0.4</v>
      </c>
      <c r="AI12" s="387" t="s">
        <v>218</v>
      </c>
      <c r="AJ12" s="387" t="s">
        <v>56</v>
      </c>
      <c r="AK12" s="387" t="s">
        <v>282</v>
      </c>
      <c r="AL12" s="416">
        <f>+AM11*AH12</f>
        <v>7.1999999999999995E-2</v>
      </c>
      <c r="AM12" s="416">
        <f>+AM11-AL12</f>
        <v>0.108</v>
      </c>
      <c r="AN12" s="809"/>
      <c r="AO12" s="891"/>
      <c r="AP12" s="388">
        <v>3</v>
      </c>
      <c r="AQ12" s="387" t="s">
        <v>538</v>
      </c>
      <c r="AR12" s="387" t="s">
        <v>144</v>
      </c>
      <c r="AS12" s="389">
        <v>45658</v>
      </c>
      <c r="AT12" s="389">
        <v>46022</v>
      </c>
      <c r="AU12" s="387" t="s">
        <v>539</v>
      </c>
      <c r="AV12" s="888"/>
      <c r="AW12" s="888"/>
      <c r="AX12" s="888"/>
      <c r="AY12" s="888"/>
      <c r="AZ12" s="888"/>
      <c r="BA12" s="888"/>
      <c r="BB12" s="888"/>
      <c r="BC12" s="888"/>
      <c r="BD12" s="888"/>
      <c r="BE12" s="888"/>
      <c r="BF12" s="388"/>
      <c r="BG12" s="388"/>
    </row>
    <row r="13" spans="1:59" s="390" customFormat="1" ht="409.5" x14ac:dyDescent="0.25">
      <c r="A13" s="901" t="s">
        <v>219</v>
      </c>
      <c r="B13" s="887" t="s">
        <v>126</v>
      </c>
      <c r="C13" s="887" t="s">
        <v>107</v>
      </c>
      <c r="D13" s="887" t="s">
        <v>94</v>
      </c>
      <c r="E13" s="887" t="s">
        <v>51</v>
      </c>
      <c r="F13" s="887" t="s">
        <v>478</v>
      </c>
      <c r="G13" s="887" t="s">
        <v>479</v>
      </c>
      <c r="H13" s="887" t="s">
        <v>480</v>
      </c>
      <c r="I13" s="887" t="s">
        <v>481</v>
      </c>
      <c r="J13" s="887" t="s">
        <v>81</v>
      </c>
      <c r="K13" s="887">
        <v>1</v>
      </c>
      <c r="L13" s="892">
        <f>IF(J13="Diaria",+(K13/360),IF(J13="Semanal",+(K13/52),IF(J13="Mensual",+(K13/12),IF(J13="Bimestral",+(K13/6),IF(J13="Trimestral",+(K13/4),IF(J13="Semestral",+(K13/2),IF(J13="Anual",+(K13/1),"")))))))</f>
        <v>8.3333333333333329E-2</v>
      </c>
      <c r="M13" s="887" t="s">
        <v>45</v>
      </c>
      <c r="N13" s="892">
        <f>IF(M13="Menor al 1% del patrimonio de la Lotería de Bogotá",20%,IF(M13="Entre el 1% y el 3% del patrimonio de la Lotería de Bogotá",40%,IF(M13="Entre el 3% y el 6% del patrimonio de la Lotería de Bogotá",60%,IF(M13="Entre el 6% y el 10% del patrimonio de la Lotería de Bogotá",80%,IF(M13="Mayor al 10% del patrimonio de la Lotería de Bogotá",100%,IF(M13="NA",0%,""))))))</f>
        <v>0.2</v>
      </c>
      <c r="O13" s="887" t="s">
        <v>79</v>
      </c>
      <c r="P13" s="911">
        <f>IF(O13="El riesgo afecta la imagen de algún área de la organización",20%,IF(O13="El riesgo afecta la imagen de la entidad internamente, de conocimiento general nivel interno, de junta directiva y accionistas y/o de proveedores",40%,IF(O13="El riesgo afecta la imagen de la entidad con algunos usuarios de relevancia frente al logro de los objetivos",60%,IF(O13="El riesgo afecta la imagen de la entidad con efecto publicitario sostenido a nivel de sector administrativo, nivel departamental o municipal",80%,IF(O13="El riesgo afecta la imagen de la entidad a nivel nacional, con efecto publicitario sostenido a nivel país",100%,IF(O13="NA",0%,""))))))</f>
        <v>0.6</v>
      </c>
      <c r="Q13" s="887" t="s">
        <v>88</v>
      </c>
      <c r="R13" s="892">
        <f>IF(Q13="Interrupción de la operación por menos de un día",20%,IF(Q13="Interrupción de la operación por un día completo",40%,IF(Q13="Interrupción de la operación mayor a 1 día y menor a 2 días",60%,IF(Q13="Interrupción de la operación por dos días completos",80%,IF(Q13="Interrupción de la operación por más de dos días",100%,IF(Q13="NA",0%,""))))))</f>
        <v>0</v>
      </c>
      <c r="S13" s="901" t="s">
        <v>75</v>
      </c>
      <c r="T13" s="901" t="s">
        <v>60</v>
      </c>
      <c r="U13" s="892">
        <f>+MAX(N13,P13,R13)</f>
        <v>0.6</v>
      </c>
      <c r="V13" s="904" t="str">
        <f>IF(L13&lt;=20%,"Muy baja",IF(L13&lt;=40%,"Baja",IF(L13&lt;=60%,"Media",IF(L13&lt;=80%,"Alta",IF(L13&lt;=100%,"Muy alta",IF(L13&gt;=100%,"Muy alta",""))))))</f>
        <v>Muy baja</v>
      </c>
      <c r="W13" s="892">
        <f>+IFERROR(VLOOKUP(V13,formulas!$F$1:$G$6,2,FALSE),"")</f>
        <v>0.2</v>
      </c>
      <c r="X13" s="813" t="str">
        <f>IF(U13=20%,"Leve",IF(U13=40%,"Menor",IF(U13=60%,"Moderado",IF(U13=80%,"Mayor",IF(U13=100%,"Catastrófico","")))))</f>
        <v>Moderado</v>
      </c>
      <c r="Y13" s="892">
        <f>+IFERROR(VLOOKUP(X13,formulas!$H$1:$I$6,2,FALSE),"")</f>
        <v>0.6</v>
      </c>
      <c r="Z13" s="808" t="str">
        <f>+IFERROR(VLOOKUP(V13&amp;X13,formulas!$C$2:$D$26,2,FALSE),"")</f>
        <v>Moderado</v>
      </c>
      <c r="AA13" s="892">
        <f>IF(Z13="Bajo",25%,IF(Z13="Moderado",50%,IF(Z13="Alto",75%,IF(Z13="Extremo",100%,""))))</f>
        <v>0.5</v>
      </c>
      <c r="AB13" s="897" t="s">
        <v>498</v>
      </c>
      <c r="AC13" s="394" t="s">
        <v>509</v>
      </c>
      <c r="AD13" s="391" t="s">
        <v>72</v>
      </c>
      <c r="AE13" s="413">
        <v>0.25</v>
      </c>
      <c r="AF13" s="391" t="s">
        <v>217</v>
      </c>
      <c r="AG13" s="414">
        <f t="shared" ref="AG13:AG18" si="7">IF(AF13="Manual",15%,IF(AF13="Automático",25%,""))</f>
        <v>0.15</v>
      </c>
      <c r="AH13" s="414">
        <f t="shared" ref="AH13:AH18" si="8">+AG13+AE13</f>
        <v>0.4</v>
      </c>
      <c r="AI13" s="391" t="s">
        <v>218</v>
      </c>
      <c r="AJ13" s="391" t="s">
        <v>56</v>
      </c>
      <c r="AK13" s="391" t="s">
        <v>88</v>
      </c>
      <c r="AL13" s="415">
        <f>+AA13*AH13</f>
        <v>0.2</v>
      </c>
      <c r="AM13" s="415">
        <f>+AA13-AL13</f>
        <v>0.3</v>
      </c>
      <c r="AN13" s="808" t="str">
        <f>+IF(C13="Corrupción","Moderado",IF(AM14&lt;=25%,"Bajo",IF(AM14&lt;=50%,"Moderado",IF(AM14&lt;=75%,"Alto",IF(AM14&gt;75%,"Extremo","")))))</f>
        <v>Bajo</v>
      </c>
      <c r="AO13" s="890" t="s">
        <v>74</v>
      </c>
      <c r="AP13" s="392">
        <v>1</v>
      </c>
      <c r="AQ13" s="391" t="s">
        <v>540</v>
      </c>
      <c r="AR13" s="393" t="s">
        <v>144</v>
      </c>
      <c r="AS13" s="393">
        <v>45658</v>
      </c>
      <c r="AT13" s="393">
        <v>46022</v>
      </c>
      <c r="AU13" s="393" t="s">
        <v>541</v>
      </c>
      <c r="AV13" s="887"/>
      <c r="AW13" s="887"/>
      <c r="AX13" s="887"/>
      <c r="AY13" s="887"/>
      <c r="AZ13" s="887"/>
      <c r="BA13" s="887"/>
      <c r="BB13" s="887"/>
      <c r="BC13" s="887"/>
      <c r="BD13" s="887"/>
      <c r="BE13" s="887"/>
      <c r="BF13" s="394"/>
      <c r="BG13" s="394"/>
    </row>
    <row r="14" spans="1:59" s="390" customFormat="1" ht="409.6" thickBot="1" x14ac:dyDescent="0.3">
      <c r="A14" s="903"/>
      <c r="B14" s="888"/>
      <c r="C14" s="888"/>
      <c r="D14" s="888"/>
      <c r="E14" s="888"/>
      <c r="F14" s="888"/>
      <c r="G14" s="888"/>
      <c r="H14" s="888"/>
      <c r="I14" s="888"/>
      <c r="J14" s="888"/>
      <c r="K14" s="888"/>
      <c r="L14" s="893"/>
      <c r="M14" s="888"/>
      <c r="N14" s="893"/>
      <c r="O14" s="888"/>
      <c r="P14" s="893"/>
      <c r="Q14" s="888"/>
      <c r="R14" s="893"/>
      <c r="S14" s="903"/>
      <c r="T14" s="903"/>
      <c r="U14" s="893"/>
      <c r="V14" s="906"/>
      <c r="W14" s="893"/>
      <c r="X14" s="815"/>
      <c r="Y14" s="893"/>
      <c r="Z14" s="809"/>
      <c r="AA14" s="893"/>
      <c r="AB14" s="898"/>
      <c r="AC14" s="387" t="s">
        <v>510</v>
      </c>
      <c r="AD14" s="387" t="s">
        <v>54</v>
      </c>
      <c r="AE14" s="409">
        <v>0.25</v>
      </c>
      <c r="AF14" s="387" t="s">
        <v>217</v>
      </c>
      <c r="AG14" s="411">
        <f t="shared" si="7"/>
        <v>0.15</v>
      </c>
      <c r="AH14" s="411">
        <f t="shared" si="8"/>
        <v>0.4</v>
      </c>
      <c r="AI14" s="387" t="s">
        <v>218</v>
      </c>
      <c r="AJ14" s="387" t="s">
        <v>39</v>
      </c>
      <c r="AK14" s="387" t="s">
        <v>520</v>
      </c>
      <c r="AL14" s="416">
        <f>+AM13*AH14</f>
        <v>0.12</v>
      </c>
      <c r="AM14" s="416">
        <f>+AM13-AL14</f>
        <v>0.18</v>
      </c>
      <c r="AN14" s="809"/>
      <c r="AO14" s="891"/>
      <c r="AP14" s="388">
        <v>2</v>
      </c>
      <c r="AQ14" s="387" t="s">
        <v>542</v>
      </c>
      <c r="AR14" s="387" t="s">
        <v>144</v>
      </c>
      <c r="AS14" s="389">
        <v>45658</v>
      </c>
      <c r="AT14" s="389">
        <v>46022</v>
      </c>
      <c r="AU14" s="387" t="s">
        <v>543</v>
      </c>
      <c r="AV14" s="888"/>
      <c r="AW14" s="888"/>
      <c r="AX14" s="888"/>
      <c r="AY14" s="888"/>
      <c r="AZ14" s="888"/>
      <c r="BA14" s="888"/>
      <c r="BB14" s="888"/>
      <c r="BC14" s="888"/>
      <c r="BD14" s="888"/>
      <c r="BE14" s="888"/>
      <c r="BF14" s="388"/>
      <c r="BG14" s="388"/>
    </row>
    <row r="15" spans="1:59" s="390" customFormat="1" ht="409.5" x14ac:dyDescent="0.25">
      <c r="A15" s="901" t="s">
        <v>66</v>
      </c>
      <c r="B15" s="887" t="s">
        <v>126</v>
      </c>
      <c r="C15" s="887" t="s">
        <v>107</v>
      </c>
      <c r="D15" s="887" t="s">
        <v>94</v>
      </c>
      <c r="E15" s="887" t="s">
        <v>51</v>
      </c>
      <c r="F15" s="907" t="s">
        <v>482</v>
      </c>
      <c r="G15" s="907" t="s">
        <v>483</v>
      </c>
      <c r="H15" s="907" t="s">
        <v>484</v>
      </c>
      <c r="I15" s="909" t="s">
        <v>485</v>
      </c>
      <c r="J15" s="887" t="s">
        <v>110</v>
      </c>
      <c r="K15" s="887">
        <v>0</v>
      </c>
      <c r="L15" s="892">
        <f>IF(J15="Diaria",+(K15/360),IF(J15="Semanal",+(K15/52),IF(J15="Mensual",+(K15/12),IF(J15="Bimestral",+(K15/6),IF(J15="Trimestral",+(K15/4),IF(J15="Semestral",+(K15/2),IF(J15="Anual",+(K15/1),"")))))))</f>
        <v>0</v>
      </c>
      <c r="M15" s="887" t="s">
        <v>88</v>
      </c>
      <c r="N15" s="892">
        <f>IF(M15="Menor al 1% del patrimonio de la Lotería de Bogotá",20%,IF(M15="Entre el 1% y el 3% del patrimonio de la Lotería de Bogotá",40%,IF(M15="Entre el 3% y el 6% del patrimonio de la Lotería de Bogotá",60%,IF(M15="Entre el 6% y el 10% del patrimonio de la Lotería de Bogotá",80%,IF(M15="Mayor al 10% del patrimonio de la Lotería de Bogotá",100%,IF(M15="NA",0%,""))))))</f>
        <v>0</v>
      </c>
      <c r="O15" s="887" t="s">
        <v>79</v>
      </c>
      <c r="P15" s="892">
        <f>IF(O15="El riesgo afecta la imagen de algún área de la organización",20%,IF(O15="El riesgo afecta la imagen de la entidad internamente, de conocimiento general nivel interno, de junta directiva y accionistas y/o de proveedores",40%,IF(O15="El riesgo afecta la imagen de la entidad con algunos usuarios de relevancia frente al logro de los objetivos",60%,IF(O15="El riesgo afecta la imagen de la entidad con efecto publicitario sostenido a nivel de sector administrativo, nivel departamental o municipal",80%,IF(O15="El riesgo afecta la imagen de la entidad a nivel nacional, con efecto publicitario sostenido a nivel país",100%,IF(O15="NA",0%,""))))))</f>
        <v>0.6</v>
      </c>
      <c r="Q15" s="887" t="s">
        <v>88</v>
      </c>
      <c r="R15" s="892">
        <f>IF(Q15="Interrupción de la operación por menos de un día",20%,IF(Q15="Interrupción de la operación por un día completo",40%,IF(Q15="Interrupción de la operación mayor a 1 día y menor a 2 días",60%,IF(Q15="Interrupción de la operación por dos días completos",80%,IF(Q15="Interrupción de la operación por más de dos días",100%,IF(Q15="NA",0%,""))))))</f>
        <v>0</v>
      </c>
      <c r="S15" s="901" t="s">
        <v>87</v>
      </c>
      <c r="T15" s="901" t="s">
        <v>60</v>
      </c>
      <c r="U15" s="892">
        <f>+MAX(N15,P15,R15)</f>
        <v>0.6</v>
      </c>
      <c r="V15" s="904" t="str">
        <f>IF(L15&lt;=20%,"Muy baja",IF(L15&lt;=40%,"Baja",IF(L15&lt;=60%,"Media",IF(L15&lt;=80%,"Alta",IF(L15&lt;=100%,"Muy alta",IF(L15&gt;=100%,"Muy alta",""))))))</f>
        <v>Muy baja</v>
      </c>
      <c r="W15" s="892">
        <f>+IFERROR(VLOOKUP(V15,formulas!$F$1:$G$6,2,FALSE),"")</f>
        <v>0.2</v>
      </c>
      <c r="X15" s="813" t="str">
        <f>IF(U15=20%,"Leve",IF(U15=40%,"Menor",IF(U15=60%,"Moderado",IF(U15=80%,"Mayor",IF(U15=100%,"Catastrófico","")))))</f>
        <v>Moderado</v>
      </c>
      <c r="Y15" s="892">
        <f>+IFERROR(VLOOKUP(X15,formulas!$H$1:$I$6,2,FALSE),"")</f>
        <v>0.6</v>
      </c>
      <c r="Z15" s="808" t="str">
        <f>+IFERROR(VLOOKUP(V15&amp;X15,formulas!$C$2:$D$26,2,FALSE),"")</f>
        <v>Moderado</v>
      </c>
      <c r="AA15" s="892">
        <f>IF(Z15="Bajo",25%,IF(Z15="Moderado",50%,IF(Z15="Alto",75%,IF(Z15="Extremo",100%,""))))</f>
        <v>0.5</v>
      </c>
      <c r="AB15" s="894" t="s">
        <v>499</v>
      </c>
      <c r="AC15" s="396" t="s">
        <v>511</v>
      </c>
      <c r="AD15" s="391" t="s">
        <v>72</v>
      </c>
      <c r="AE15" s="413">
        <v>0.25</v>
      </c>
      <c r="AF15" s="391" t="s">
        <v>217</v>
      </c>
      <c r="AG15" s="414">
        <f t="shared" si="7"/>
        <v>0.15</v>
      </c>
      <c r="AH15" s="414">
        <f t="shared" si="8"/>
        <v>0.4</v>
      </c>
      <c r="AI15" s="391" t="s">
        <v>218</v>
      </c>
      <c r="AJ15" s="391" t="s">
        <v>39</v>
      </c>
      <c r="AK15" s="391" t="s">
        <v>521</v>
      </c>
      <c r="AL15" s="415">
        <f>+AA15*AH15</f>
        <v>0.2</v>
      </c>
      <c r="AM15" s="415">
        <f>+AA15-AL15</f>
        <v>0.3</v>
      </c>
      <c r="AN15" s="808" t="str">
        <f>+IF(C15="Corrupción","Moderado",IF(AM16&lt;=25%,"Bajo",IF(AM16&lt;=50%,"Moderado",IF(AM16&lt;=75%,"Alto",IF(AM16&gt;75%,"Extremo","")))))</f>
        <v>Bajo</v>
      </c>
      <c r="AO15" s="890" t="s">
        <v>74</v>
      </c>
      <c r="AP15" s="391">
        <v>1</v>
      </c>
      <c r="AQ15" s="391" t="s">
        <v>544</v>
      </c>
      <c r="AR15" s="391" t="s">
        <v>144</v>
      </c>
      <c r="AS15" s="393">
        <v>45658</v>
      </c>
      <c r="AT15" s="393">
        <v>45838</v>
      </c>
      <c r="AU15" s="649"/>
      <c r="AV15" s="887"/>
      <c r="AW15" s="887"/>
      <c r="AX15" s="887"/>
      <c r="AY15" s="887"/>
      <c r="AZ15" s="887"/>
      <c r="BA15" s="887"/>
      <c r="BB15" s="887"/>
      <c r="BC15" s="887"/>
      <c r="BD15" s="887"/>
      <c r="BE15" s="887"/>
      <c r="BF15" s="394"/>
      <c r="BG15" s="394"/>
    </row>
    <row r="16" spans="1:59" s="390" customFormat="1" ht="409.6" thickBot="1" x14ac:dyDescent="0.3">
      <c r="A16" s="903"/>
      <c r="B16" s="888"/>
      <c r="C16" s="888"/>
      <c r="D16" s="888"/>
      <c r="E16" s="888"/>
      <c r="F16" s="908"/>
      <c r="G16" s="908"/>
      <c r="H16" s="908"/>
      <c r="I16" s="910"/>
      <c r="J16" s="888"/>
      <c r="K16" s="888"/>
      <c r="L16" s="893"/>
      <c r="M16" s="888"/>
      <c r="N16" s="893"/>
      <c r="O16" s="888"/>
      <c r="P16" s="893"/>
      <c r="Q16" s="888"/>
      <c r="R16" s="893"/>
      <c r="S16" s="903"/>
      <c r="T16" s="903"/>
      <c r="U16" s="893"/>
      <c r="V16" s="906"/>
      <c r="W16" s="893"/>
      <c r="X16" s="815"/>
      <c r="Y16" s="893"/>
      <c r="Z16" s="809"/>
      <c r="AA16" s="893"/>
      <c r="AB16" s="895"/>
      <c r="AC16" s="387" t="s">
        <v>512</v>
      </c>
      <c r="AD16" s="387" t="s">
        <v>72</v>
      </c>
      <c r="AE16" s="409">
        <v>0.25</v>
      </c>
      <c r="AF16" s="387" t="s">
        <v>217</v>
      </c>
      <c r="AG16" s="411">
        <f t="shared" si="7"/>
        <v>0.15</v>
      </c>
      <c r="AH16" s="411">
        <f t="shared" ref="AH16" si="9">+AG16+AE16</f>
        <v>0.4</v>
      </c>
      <c r="AI16" s="387" t="s">
        <v>218</v>
      </c>
      <c r="AJ16" s="387" t="s">
        <v>39</v>
      </c>
      <c r="AK16" s="387" t="s">
        <v>521</v>
      </c>
      <c r="AL16" s="416">
        <f>+AM15*AH16</f>
        <v>0.12</v>
      </c>
      <c r="AM16" s="416">
        <f>+AM15-AL16</f>
        <v>0.18</v>
      </c>
      <c r="AN16" s="809"/>
      <c r="AO16" s="891"/>
      <c r="AP16" s="387">
        <v>2</v>
      </c>
      <c r="AQ16" s="387" t="s">
        <v>545</v>
      </c>
      <c r="AR16" s="387" t="s">
        <v>144</v>
      </c>
      <c r="AS16" s="389">
        <v>45658</v>
      </c>
      <c r="AT16" s="389">
        <v>45838</v>
      </c>
      <c r="AU16" s="647"/>
      <c r="AV16" s="888"/>
      <c r="AW16" s="888"/>
      <c r="AX16" s="888"/>
      <c r="AY16" s="888"/>
      <c r="AZ16" s="888"/>
      <c r="BA16" s="888"/>
      <c r="BB16" s="888"/>
      <c r="BC16" s="888"/>
      <c r="BD16" s="888"/>
      <c r="BE16" s="888"/>
      <c r="BF16" s="388"/>
      <c r="BG16" s="388"/>
    </row>
    <row r="17" spans="1:59" s="390" customFormat="1" ht="409.6" thickBot="1" x14ac:dyDescent="0.3">
      <c r="A17" s="161" t="s">
        <v>66</v>
      </c>
      <c r="B17" s="397" t="s">
        <v>486</v>
      </c>
      <c r="C17" s="397" t="s">
        <v>73</v>
      </c>
      <c r="D17" s="397" t="s">
        <v>94</v>
      </c>
      <c r="E17" s="397" t="s">
        <v>95</v>
      </c>
      <c r="F17" s="398" t="s">
        <v>487</v>
      </c>
      <c r="G17" s="399" t="s">
        <v>441</v>
      </c>
      <c r="H17" s="400" t="s">
        <v>488</v>
      </c>
      <c r="I17" s="398" t="s">
        <v>489</v>
      </c>
      <c r="J17" s="401" t="s">
        <v>110</v>
      </c>
      <c r="K17" s="398">
        <v>1</v>
      </c>
      <c r="L17" s="402">
        <f>IF(J17="Diaria",+(K17/360),IF(J17="Semanal",+(K17/52),IF(J17="Mensual",+(K17/12),IF(J17="Bimestral",+(K17/6),IF(J17="Trimestral",+(K17/4),IF(J17="Semestral",+(K17/2),IF(J17="Anual",+(K17/1),"")))))))</f>
        <v>0.5</v>
      </c>
      <c r="M17" s="398" t="s">
        <v>62</v>
      </c>
      <c r="N17" s="402">
        <f>IF(M17="Menor al 1% del patrimonio de la Lotería de Bogotá",20%,IF(M17="Entre el 1% y el 3% del patrimonio de la Lotería de Bogotá",40%,IF(M17="Entre el 3% y el 6% del patrimonio de la Lotería de Bogotá",60%,IF(M17="Entre el 6% y el 10% del patrimonio de la Lotería de Bogotá",80%,IF(M17="Mayor al 10% del patrimonio de la Lotería de Bogotá",100%,IF(M17="NA",0%,""))))))</f>
        <v>0.4</v>
      </c>
      <c r="O17" s="403" t="s">
        <v>91</v>
      </c>
      <c r="P17" s="402">
        <f>IF(O17="El riesgo afecta la imagen de algún área de la organización",20%,IF(O17="El riesgo afecta la imagen de la entidad internamente, de conocimiento general nivel interno, de junta directiva y accionistas y/o de proveedores",40%,IF(O17="El riesgo afecta la imagen de la entidad con algunos usuarios de relevancia frente al logro de los objetivos",60%,IF(O17="El riesgo afecta la imagen de la entidad con efecto publicitario sostenido a nivel de sector administrativo, nivel departamental o municipal",80%,IF(O17="El riesgo afecta la imagen de la entidad a nivel nacional, con efecto publicitario sostenido a nivel país",100%,IF(O17="NA",0%,""))))))</f>
        <v>0.8</v>
      </c>
      <c r="Q17" s="636" t="s">
        <v>88</v>
      </c>
      <c r="R17" s="637">
        <f>IF(Q17="Interrupción de la operación por menos de un día",20%,IF(Q17="Interrupción de la operación por un día completo",40%,IF(Q17="Interrupción de la operación mayor a 1 día y menor a 2 días",60%,IF(Q17="Interrupción de la operación por dos días completos",80%,IF(Q17="Interrupción de la operación por más de dos días",100%,IF(Q17="NA",0%,""))))))</f>
        <v>0</v>
      </c>
      <c r="S17" s="638" t="s">
        <v>75</v>
      </c>
      <c r="T17" s="404" t="s">
        <v>88</v>
      </c>
      <c r="U17" s="402">
        <f>+MAX(N17,P17,R17)</f>
        <v>0.8</v>
      </c>
      <c r="V17" s="478" t="str">
        <f>IF(L17&lt;=20%,"Muy baja",IF(L17&lt;=40%,"Baja",IF(L17&lt;=60%,"Media",IF(L17&lt;=80%,"Alta",IF(L17&lt;=100%,"Muy alta",IF(L17&gt;=100%,"Muy alta",""))))))</f>
        <v>Media</v>
      </c>
      <c r="W17" s="402">
        <f>+IFERROR(VLOOKUP(V17,formulas!$F$1:$G$6,2,FALSE),"")</f>
        <v>0.6</v>
      </c>
      <c r="X17" s="480" t="str">
        <f>IF(U17=20%,"Leve",IF(U17=40%,"Menor",IF(U17=60%,"Moderado",IF(U17=80%,"Mayor",IF(U17=100%,"Catastrófico","")))))</f>
        <v>Mayor</v>
      </c>
      <c r="Y17" s="402">
        <f>+IFERROR(VLOOKUP(X17,formulas!$H$1:$I$6,2,FALSE),"")</f>
        <v>0.8</v>
      </c>
      <c r="Z17" s="480" t="str">
        <f>+IFERROR(VLOOKUP(V17&amp;X17,formulas!$C$2:$D$26,2,FALSE),"")</f>
        <v>Alto</v>
      </c>
      <c r="AA17" s="402">
        <f>IF(Z17="Bajo",25%,IF(Z17="Moderado",50%,IF(Z17="Alto",75%,IF(Z17="Extremo",100%,""))))</f>
        <v>0.75</v>
      </c>
      <c r="AB17" s="1190"/>
      <c r="AC17" s="401" t="s">
        <v>513</v>
      </c>
      <c r="AD17" s="398" t="s">
        <v>72</v>
      </c>
      <c r="AE17" s="397">
        <v>0.25</v>
      </c>
      <c r="AF17" s="398" t="s">
        <v>217</v>
      </c>
      <c r="AG17" s="402">
        <f t="shared" si="7"/>
        <v>0.15</v>
      </c>
      <c r="AH17" s="402">
        <f t="shared" si="8"/>
        <v>0.4</v>
      </c>
      <c r="AI17" s="398" t="s">
        <v>218</v>
      </c>
      <c r="AJ17" s="398" t="s">
        <v>39</v>
      </c>
      <c r="AK17" s="398" t="s">
        <v>522</v>
      </c>
      <c r="AL17" s="407">
        <f>+AA17*AH17</f>
        <v>0.30000000000000004</v>
      </c>
      <c r="AM17" s="407">
        <f>+AA17-AL17</f>
        <v>0.44999999999999996</v>
      </c>
      <c r="AN17" s="480" t="str">
        <f>+IF(C17="Corrupción","Moderado",IF(AM17&lt;=25%,"Bajo",IF(AM17&lt;=50%,"Moderado",IF(AM17&lt;=75%,"Alto",IF(AM17&gt;75%,"Extremo","")))))</f>
        <v>Moderado</v>
      </c>
      <c r="AO17" s="563" t="s">
        <v>74</v>
      </c>
      <c r="AP17" s="1191"/>
      <c r="AQ17" s="1192"/>
      <c r="AR17" s="1192"/>
      <c r="AS17" s="1192"/>
      <c r="AT17" s="1192"/>
      <c r="AU17" s="1192"/>
      <c r="AV17" s="398"/>
      <c r="AW17" s="398"/>
      <c r="AX17" s="398"/>
      <c r="AY17" s="398"/>
      <c r="AZ17" s="398"/>
      <c r="BA17" s="398"/>
      <c r="BB17" s="398"/>
      <c r="BC17" s="398"/>
      <c r="BD17" s="398"/>
      <c r="BE17" s="398"/>
      <c r="BF17" s="405"/>
      <c r="BG17" s="405"/>
    </row>
    <row r="18" spans="1:59" s="390" customFormat="1" ht="409.6" thickBot="1" x14ac:dyDescent="0.3">
      <c r="A18" s="161" t="s">
        <v>219</v>
      </c>
      <c r="B18" s="397" t="s">
        <v>44</v>
      </c>
      <c r="C18" s="397" t="s">
        <v>107</v>
      </c>
      <c r="D18" s="397" t="s">
        <v>94</v>
      </c>
      <c r="E18" s="397" t="s">
        <v>51</v>
      </c>
      <c r="F18" s="397" t="s">
        <v>490</v>
      </c>
      <c r="G18" s="397" t="s">
        <v>491</v>
      </c>
      <c r="H18" s="406" t="s">
        <v>492</v>
      </c>
      <c r="I18" s="397" t="s">
        <v>493</v>
      </c>
      <c r="J18" s="397" t="s">
        <v>81</v>
      </c>
      <c r="K18" s="397">
        <v>1</v>
      </c>
      <c r="L18" s="402">
        <f>IF(J18="Diaria",+(K18/360),IF(J18="Semanal",+(K18/52),IF(J18="Mensual",+(K18/12),IF(J18="Bimestral",+(K18/6),IF(J18="Trimestral",+(K18/4),IF(J18="Semestral",+(K18/2),IF(J18="Anual",+(K18/1),"")))))))</f>
        <v>8.3333333333333329E-2</v>
      </c>
      <c r="M18" s="397" t="s">
        <v>88</v>
      </c>
      <c r="N18" s="402">
        <f>IF(M18="Menor al 1% del patrimonio de la Lotería de Bogotá",20%,IF(M18="Entre el 1% y el 3% del patrimonio de la Lotería de Bogotá",40%,IF(M18="Entre el 3% y el 6% del patrimonio de la Lotería de Bogotá",60%,IF(M18="Entre el 6% y el 10% del patrimonio de la Lotería de Bogotá",80%,IF(M18="Mayor al 10% del patrimonio de la Lotería de Bogotá",100%,IF(M18="NA",0%,""))))))</f>
        <v>0</v>
      </c>
      <c r="O18" s="397" t="s">
        <v>46</v>
      </c>
      <c r="P18" s="402">
        <f>IF(O18="El riesgo afecta la imagen de algún área de la organización",20%,IF(O18="El riesgo afecta la imagen de la entidad internamente, de conocimiento general nivel interno, de junta directiva y accionistas y/o de proveedores",40%,IF(O18="El riesgo afecta la imagen de la entidad con algunos usuarios de relevancia frente al logro de los objetivos",60%,IF(O18="El riesgo afecta la imagen de la entidad con efecto publicitario sostenido a nivel de sector administrativo, nivel departamental o municipal",80%,IF(O18="El riesgo afecta la imagen de la entidad a nivel nacional, con efecto publicitario sostenido a nivel país",100%,IF(O18="NA",0%,""))))))</f>
        <v>0.2</v>
      </c>
      <c r="Q18" s="397" t="s">
        <v>88</v>
      </c>
      <c r="R18" s="402">
        <f>IF(Q18="Interrupción de la operación por menos de un día",20%,IF(Q18="Interrupción de la operación por un día completo",40%,IF(Q18="Interrupción de la operación mayor a 1 día y menor a 2 días",60%,IF(Q18="Interrupción de la operación por dos días completos",80%,IF(Q18="Interrupción de la operación por más de dos días",100%,IF(Q18="NA",0%,""))))))</f>
        <v>0</v>
      </c>
      <c r="S18" s="161" t="s">
        <v>75</v>
      </c>
      <c r="T18" s="161" t="s">
        <v>60</v>
      </c>
      <c r="U18" s="402">
        <f>+MAX(N18,P18,R18)</f>
        <v>0.2</v>
      </c>
      <c r="V18" s="478" t="str">
        <f>IF(L18&lt;=20%,"Muy baja",IF(L18&lt;=40%,"Baja",IF(L18&lt;=60%,"Media",IF(L18&lt;=80%,"Alta",IF(L18&lt;=100%,"Muy alta",IF(L18&gt;=100%,"Muy alta",""))))))</f>
        <v>Muy baja</v>
      </c>
      <c r="W18" s="402">
        <f>+IFERROR(VLOOKUP(V18,formulas!$F$1:$G$6,2,FALSE),"")</f>
        <v>0.2</v>
      </c>
      <c r="X18" s="480" t="str">
        <f>IF(U18=20%,"Leve",IF(U18=40%,"Menor",IF(U18=60%,"Moderado",IF(U18=80%,"Mayor",IF(U18=100%,"Catastrófico","")))))</f>
        <v>Leve</v>
      </c>
      <c r="Y18" s="402">
        <f>+IFERROR(VLOOKUP(X18,formulas!$H$1:$I$6,2,FALSE),"")</f>
        <v>0.2</v>
      </c>
      <c r="Z18" s="480" t="str">
        <f>+IFERROR(VLOOKUP(V18&amp;X18,formulas!$C$2:$D$26,2,FALSE),"")</f>
        <v>Bajo</v>
      </c>
      <c r="AA18" s="402">
        <f>IF(Z18="Bajo",25%,IF(Z18="Moderado",50%,IF(Z18="Alto",75%,IF(Z18="Extremo",100%,""))))</f>
        <v>0.25</v>
      </c>
      <c r="AB18" s="407" t="s">
        <v>500</v>
      </c>
      <c r="AC18" s="406" t="s">
        <v>514</v>
      </c>
      <c r="AD18" s="397" t="s">
        <v>72</v>
      </c>
      <c r="AE18" s="397">
        <v>0.25</v>
      </c>
      <c r="AF18" s="397" t="s">
        <v>451</v>
      </c>
      <c r="AG18" s="402">
        <f t="shared" si="7"/>
        <v>0.25</v>
      </c>
      <c r="AH18" s="402">
        <f t="shared" si="8"/>
        <v>0.5</v>
      </c>
      <c r="AI18" s="398" t="s">
        <v>218</v>
      </c>
      <c r="AJ18" s="397" t="s">
        <v>39</v>
      </c>
      <c r="AK18" s="397" t="s">
        <v>523</v>
      </c>
      <c r="AL18" s="407">
        <f>+AA18*AH18</f>
        <v>0.125</v>
      </c>
      <c r="AM18" s="407">
        <f>+AA18-AL18</f>
        <v>0.125</v>
      </c>
      <c r="AN18" s="480" t="str">
        <f>+IF(C18="Corrupción","Moderado",IF(AM18&lt;=25%,"Bajo",IF(AM18&lt;=50%,"Moderado",IF(AM18&lt;=75%,"Alto",IF(AM18&gt;75%,"Extremo","")))))</f>
        <v>Bajo</v>
      </c>
      <c r="AO18" s="563" t="s">
        <v>74</v>
      </c>
      <c r="AP18" s="1192"/>
      <c r="AQ18" s="1193"/>
      <c r="AR18" s="1193"/>
      <c r="AS18" s="1193"/>
      <c r="AT18" s="1193"/>
      <c r="AU18" s="1193"/>
      <c r="AV18" s="397"/>
      <c r="AW18" s="397"/>
      <c r="AX18" s="397"/>
      <c r="AY18" s="397"/>
      <c r="AZ18" s="397"/>
      <c r="BA18" s="397"/>
      <c r="BB18" s="397"/>
      <c r="BC18" s="397"/>
      <c r="BD18" s="397"/>
      <c r="BE18" s="397"/>
      <c r="BF18" s="405"/>
      <c r="BG18" s="405"/>
    </row>
  </sheetData>
  <mergeCells count="261">
    <mergeCell ref="G3:H3"/>
    <mergeCell ref="AJ3:AK3"/>
    <mergeCell ref="AT2:AT3"/>
    <mergeCell ref="AU2:AU3"/>
    <mergeCell ref="AV2:AZ2"/>
    <mergeCell ref="BA2:BE2"/>
    <mergeCell ref="AI2:AK2"/>
    <mergeCell ref="AL2:AN3"/>
    <mergeCell ref="AO2:AO3"/>
    <mergeCell ref="AP2:AQ3"/>
    <mergeCell ref="AR2:AR3"/>
    <mergeCell ref="AS2:AS3"/>
    <mergeCell ref="A1:T2"/>
    <mergeCell ref="U1:AB2"/>
    <mergeCell ref="AC1:AK1"/>
    <mergeCell ref="AM1:AO1"/>
    <mergeCell ref="AP1:AU1"/>
    <mergeCell ref="AV1:BE1"/>
    <mergeCell ref="AC2:AC3"/>
    <mergeCell ref="AD2:AG2"/>
    <mergeCell ref="AH2:AH3"/>
    <mergeCell ref="A8:A9"/>
    <mergeCell ref="B8:B9"/>
    <mergeCell ref="C8:C9"/>
    <mergeCell ref="D8:D9"/>
    <mergeCell ref="E8:E9"/>
    <mergeCell ref="F8:F9"/>
    <mergeCell ref="X4:X5"/>
    <mergeCell ref="Y4:Y5"/>
    <mergeCell ref="Z4:Z5"/>
    <mergeCell ref="V4:V5"/>
    <mergeCell ref="W4:W5"/>
    <mergeCell ref="U6:U7"/>
    <mergeCell ref="V6:V7"/>
    <mergeCell ref="M4:M5"/>
    <mergeCell ref="M6:M7"/>
    <mergeCell ref="N4:N5"/>
    <mergeCell ref="O4:O5"/>
    <mergeCell ref="G4:G5"/>
    <mergeCell ref="H4:H5"/>
    <mergeCell ref="I4:I5"/>
    <mergeCell ref="J4:J5"/>
    <mergeCell ref="L4:L5"/>
    <mergeCell ref="L6:L7"/>
    <mergeCell ref="L8:L9"/>
    <mergeCell ref="W8:W9"/>
    <mergeCell ref="X8:X9"/>
    <mergeCell ref="M8:M9"/>
    <mergeCell ref="N8:N9"/>
    <mergeCell ref="O8:O9"/>
    <mergeCell ref="P8:P9"/>
    <mergeCell ref="Q8:Q9"/>
    <mergeCell ref="R8:R9"/>
    <mergeCell ref="G8:G9"/>
    <mergeCell ref="H8:H9"/>
    <mergeCell ref="I8:I9"/>
    <mergeCell ref="G15:G16"/>
    <mergeCell ref="H15:H16"/>
    <mergeCell ref="I15:I16"/>
    <mergeCell ref="J15:J16"/>
    <mergeCell ref="T13:T14"/>
    <mergeCell ref="U13:U14"/>
    <mergeCell ref="V13:V14"/>
    <mergeCell ref="W13:W14"/>
    <mergeCell ref="K15:K16"/>
    <mergeCell ref="O13:O14"/>
    <mergeCell ref="P13:P14"/>
    <mergeCell ref="Q13:Q14"/>
    <mergeCell ref="R13:R14"/>
    <mergeCell ref="S13:S14"/>
    <mergeCell ref="T15:T16"/>
    <mergeCell ref="U15:U16"/>
    <mergeCell ref="V15:V16"/>
    <mergeCell ref="W15:W16"/>
    <mergeCell ref="M13:M14"/>
    <mergeCell ref="G13:G14"/>
    <mergeCell ref="A10:A12"/>
    <mergeCell ref="B10:B12"/>
    <mergeCell ref="C10:C12"/>
    <mergeCell ref="D10:D12"/>
    <mergeCell ref="E10:E12"/>
    <mergeCell ref="F10:F12"/>
    <mergeCell ref="G10:G12"/>
    <mergeCell ref="H10:H12"/>
    <mergeCell ref="K4:K5"/>
    <mergeCell ref="A6:A7"/>
    <mergeCell ref="B6:B7"/>
    <mergeCell ref="C6:C7"/>
    <mergeCell ref="D6:D7"/>
    <mergeCell ref="E6:E7"/>
    <mergeCell ref="F6:F7"/>
    <mergeCell ref="G6:G7"/>
    <mergeCell ref="H6:H7"/>
    <mergeCell ref="I6:I7"/>
    <mergeCell ref="A4:A5"/>
    <mergeCell ref="B4:B5"/>
    <mergeCell ref="C4:C5"/>
    <mergeCell ref="D4:D5"/>
    <mergeCell ref="E4:E5"/>
    <mergeCell ref="F4:F5"/>
    <mergeCell ref="A15:A16"/>
    <mergeCell ref="B15:B16"/>
    <mergeCell ref="C15:C16"/>
    <mergeCell ref="D15:D16"/>
    <mergeCell ref="E15:E16"/>
    <mergeCell ref="F15:F16"/>
    <mergeCell ref="A13:A14"/>
    <mergeCell ref="B13:B14"/>
    <mergeCell ref="C13:C14"/>
    <mergeCell ref="D13:D14"/>
    <mergeCell ref="E13:E14"/>
    <mergeCell ref="F13:F14"/>
    <mergeCell ref="AA6:AA7"/>
    <mergeCell ref="L10:L12"/>
    <mergeCell ref="L13:L14"/>
    <mergeCell ref="L15:L16"/>
    <mergeCell ref="H13:H14"/>
    <mergeCell ref="I13:I14"/>
    <mergeCell ref="J13:J14"/>
    <mergeCell ref="K13:K14"/>
    <mergeCell ref="J6:J7"/>
    <mergeCell ref="K6:K7"/>
    <mergeCell ref="J8:J9"/>
    <mergeCell ref="K8:K9"/>
    <mergeCell ref="M15:M16"/>
    <mergeCell ref="M10:M12"/>
    <mergeCell ref="I10:I12"/>
    <mergeCell ref="J10:J12"/>
    <mergeCell ref="K10:K12"/>
    <mergeCell ref="Y8:Y9"/>
    <mergeCell ref="Z8:Z9"/>
    <mergeCell ref="AA8:AA9"/>
    <mergeCell ref="S8:S9"/>
    <mergeCell ref="T8:T9"/>
    <mergeCell ref="U8:U9"/>
    <mergeCell ref="V8:V9"/>
    <mergeCell ref="AB6:AB7"/>
    <mergeCell ref="AA4:AA5"/>
    <mergeCell ref="AN6:AN7"/>
    <mergeCell ref="AO6:AO7"/>
    <mergeCell ref="N6:N7"/>
    <mergeCell ref="O6:O7"/>
    <mergeCell ref="P6:P7"/>
    <mergeCell ref="Q6:Q7"/>
    <mergeCell ref="R6:R7"/>
    <mergeCell ref="S6:S7"/>
    <mergeCell ref="T6:T7"/>
    <mergeCell ref="AN4:AN5"/>
    <mergeCell ref="AO4:AO5"/>
    <mergeCell ref="AB4:AB5"/>
    <mergeCell ref="P4:P5"/>
    <mergeCell ref="Q4:Q5"/>
    <mergeCell ref="R4:R5"/>
    <mergeCell ref="S4:S5"/>
    <mergeCell ref="T4:T5"/>
    <mergeCell ref="U4:U5"/>
    <mergeCell ref="W6:W7"/>
    <mergeCell ref="X6:X7"/>
    <mergeCell ref="Y6:Y7"/>
    <mergeCell ref="Z6:Z7"/>
    <mergeCell ref="N10:N12"/>
    <mergeCell ref="N13:N14"/>
    <mergeCell ref="N15:N16"/>
    <mergeCell ref="O10:O12"/>
    <mergeCell ref="P10:P12"/>
    <mergeCell ref="Q10:Q12"/>
    <mergeCell ref="R10:R12"/>
    <mergeCell ref="S10:S12"/>
    <mergeCell ref="Z15:Z16"/>
    <mergeCell ref="O15:O16"/>
    <mergeCell ref="P15:P16"/>
    <mergeCell ref="Q15:Q16"/>
    <mergeCell ref="R15:R16"/>
    <mergeCell ref="S15:S16"/>
    <mergeCell ref="X10:X12"/>
    <mergeCell ref="T10:T12"/>
    <mergeCell ref="U10:U12"/>
    <mergeCell ref="V10:V12"/>
    <mergeCell ref="W10:W12"/>
    <mergeCell ref="Y10:Y12"/>
    <mergeCell ref="Z10:Z12"/>
    <mergeCell ref="AO13:AO14"/>
    <mergeCell ref="AV8:AV9"/>
    <mergeCell ref="AW8:AW9"/>
    <mergeCell ref="AX8:AX9"/>
    <mergeCell ref="X15:X16"/>
    <mergeCell ref="Y15:Y16"/>
    <mergeCell ref="X13:X14"/>
    <mergeCell ref="Y13:Y14"/>
    <mergeCell ref="Z13:Z14"/>
    <mergeCell ref="AN15:AN16"/>
    <mergeCell ref="AO15:AO16"/>
    <mergeCell ref="AN13:AN14"/>
    <mergeCell ref="AA15:AA16"/>
    <mergeCell ref="AB15:AB16"/>
    <mergeCell ref="AN10:AN12"/>
    <mergeCell ref="AO10:AO12"/>
    <mergeCell ref="AA13:AA14"/>
    <mergeCell ref="AB13:AB14"/>
    <mergeCell ref="AN8:AN9"/>
    <mergeCell ref="AO8:AO9"/>
    <mergeCell ref="AB8:AB9"/>
    <mergeCell ref="AA10:AA12"/>
    <mergeCell ref="AB10:AB12"/>
    <mergeCell ref="BE4:BE5"/>
    <mergeCell ref="AV6:AV7"/>
    <mergeCell ref="AW6:AW7"/>
    <mergeCell ref="AX6:AX7"/>
    <mergeCell ref="AY6:AY7"/>
    <mergeCell ref="AZ6:AZ7"/>
    <mergeCell ref="BA6:BA7"/>
    <mergeCell ref="BB6:BB7"/>
    <mergeCell ref="BC6:BC7"/>
    <mergeCell ref="BD6:BD7"/>
    <mergeCell ref="AY4:AY5"/>
    <mergeCell ref="AZ4:AZ5"/>
    <mergeCell ref="BA4:BA5"/>
    <mergeCell ref="BB4:BB5"/>
    <mergeCell ref="BC4:BC5"/>
    <mergeCell ref="BD4:BD5"/>
    <mergeCell ref="BE6:BE7"/>
    <mergeCell ref="AW4:AW5"/>
    <mergeCell ref="AX4:AX5"/>
    <mergeCell ref="AV4:AV5"/>
    <mergeCell ref="AY8:AY9"/>
    <mergeCell ref="AZ8:AZ9"/>
    <mergeCell ref="BA8:BA9"/>
    <mergeCell ref="BB8:BB9"/>
    <mergeCell ref="BC8:BC9"/>
    <mergeCell ref="BD8:BD9"/>
    <mergeCell ref="BE8:BE9"/>
    <mergeCell ref="AV10:AV12"/>
    <mergeCell ref="AW10:AW12"/>
    <mergeCell ref="AX10:AX12"/>
    <mergeCell ref="AY10:AY12"/>
    <mergeCell ref="AZ10:AZ12"/>
    <mergeCell ref="BA10:BA12"/>
    <mergeCell ref="BB10:BB12"/>
    <mergeCell ref="BC10:BC12"/>
    <mergeCell ref="BD10:BD12"/>
    <mergeCell ref="BE10:BE12"/>
    <mergeCell ref="AY13:AY14"/>
    <mergeCell ref="AZ13:AZ14"/>
    <mergeCell ref="BA13:BA14"/>
    <mergeCell ref="BB13:BB14"/>
    <mergeCell ref="BC13:BC14"/>
    <mergeCell ref="BD13:BD14"/>
    <mergeCell ref="BE15:BE16"/>
    <mergeCell ref="BE13:BE14"/>
    <mergeCell ref="AV15:AV16"/>
    <mergeCell ref="AW15:AW16"/>
    <mergeCell ref="AX15:AX16"/>
    <mergeCell ref="AY15:AY16"/>
    <mergeCell ref="AZ15:AZ16"/>
    <mergeCell ref="BA15:BA16"/>
    <mergeCell ref="BB15:BB16"/>
    <mergeCell ref="BC15:BC16"/>
    <mergeCell ref="BD15:BD16"/>
    <mergeCell ref="AV13:AV14"/>
    <mergeCell ref="AW13:AW14"/>
    <mergeCell ref="AX13:AX14"/>
  </mergeCells>
  <conditionalFormatting sqref="V4 V6 V8 V10 V13 V15 V17:V18">
    <cfRule type="beginsWith" dxfId="606" priority="10" operator="beginsWith" text="Muy baja">
      <formula>LEFT(V4,LEN("Muy baja"))="Muy baja"</formula>
    </cfRule>
    <cfRule type="containsText" dxfId="605" priority="11" operator="containsText" text="Muy alta">
      <formula>NOT(ISERROR(SEARCH("Muy alta",V4)))</formula>
    </cfRule>
    <cfRule type="containsText" dxfId="604" priority="12" operator="containsText" text="Alta">
      <formula>NOT(ISERROR(SEARCH("Alta",V4)))</formula>
    </cfRule>
    <cfRule type="containsText" dxfId="603" priority="13" operator="containsText" text="Media">
      <formula>NOT(ISERROR(SEARCH("Media",V4)))</formula>
    </cfRule>
    <cfRule type="containsText" dxfId="602" priority="14" operator="containsText" text="Baja">
      <formula>NOT(ISERROR(SEARCH("Baja",V4)))</formula>
    </cfRule>
  </conditionalFormatting>
  <conditionalFormatting sqref="V6 V8 V10 V13 V15 V17:V18">
    <cfRule type="containsText" dxfId="601" priority="23" operator="containsText" text="BAJA">
      <formula>NOT(ISERROR(SEARCH("BAJA",V6)))</formula>
    </cfRule>
    <cfRule type="containsText" dxfId="600" priority="24" operator="containsText" text="MEDIA">
      <formula>NOT(ISERROR(SEARCH("MEDIA",V6)))</formula>
    </cfRule>
    <cfRule type="containsText" dxfId="599" priority="25" operator="containsText" text="ALTA">
      <formula>NOT(ISERROR(SEARCH("ALTA",V6)))</formula>
    </cfRule>
  </conditionalFormatting>
  <conditionalFormatting sqref="X4 X6 X8 X10 X13 X15 X17:X18">
    <cfRule type="containsText" dxfId="598" priority="5" operator="containsText" text="Catastrófico">
      <formula>NOT(ISERROR(SEARCH("Catastrófico",X4)))</formula>
    </cfRule>
    <cfRule type="containsText" dxfId="597" priority="6" operator="containsText" text="Mayor">
      <formula>NOT(ISERROR(SEARCH("Mayor",X4)))</formula>
    </cfRule>
    <cfRule type="containsText" dxfId="596" priority="7" operator="containsText" text="Moderado">
      <formula>NOT(ISERROR(SEARCH("Moderado",X4)))</formula>
    </cfRule>
    <cfRule type="containsText" dxfId="595" priority="8" operator="containsText" text="Menor">
      <formula>NOT(ISERROR(SEARCH("Menor",X4)))</formula>
    </cfRule>
    <cfRule type="containsText" dxfId="594" priority="9" operator="containsText" text="Leve">
      <formula>NOT(ISERROR(SEARCH("Leve",X4)))</formula>
    </cfRule>
  </conditionalFormatting>
  <conditionalFormatting sqref="Z4 Z6 Z8 Z10 Z13 Z15 Z17:Z18">
    <cfRule type="containsText" dxfId="593" priority="1" operator="containsText" text="Alto">
      <formula>NOT(ISERROR(SEARCH("Alto",Z4)))</formula>
    </cfRule>
    <cfRule type="containsText" dxfId="592" priority="2" operator="containsText" text="Moderado">
      <formula>NOT(ISERROR(SEARCH("Moderado",Z4)))</formula>
    </cfRule>
    <cfRule type="containsText" dxfId="591" priority="3" operator="containsText" text="Extremo">
      <formula>NOT(ISERROR(SEARCH("Extremo",Z4)))</formula>
    </cfRule>
    <cfRule type="containsText" dxfId="590" priority="4" operator="containsText" text="Bajo">
      <formula>NOT(ISERROR(SEARCH("Bajo",Z4)))</formula>
    </cfRule>
  </conditionalFormatting>
  <conditionalFormatting sqref="AN4">
    <cfRule type="containsText" dxfId="589" priority="19" operator="containsText" text="Alto">
      <formula>NOT(ISERROR(SEARCH("Alto",AN4)))</formula>
    </cfRule>
    <cfRule type="containsText" dxfId="588" priority="20" operator="containsText" text="Moderado">
      <formula>NOT(ISERROR(SEARCH("Moderado",AN4)))</formula>
    </cfRule>
    <cfRule type="containsText" dxfId="587" priority="21" operator="containsText" text="Extremo">
      <formula>NOT(ISERROR(SEARCH("Extremo",AN4)))</formula>
    </cfRule>
    <cfRule type="containsText" dxfId="586" priority="22" operator="containsText" text="Bajo">
      <formula>NOT(ISERROR(SEARCH("Bajo",AN4)))</formula>
    </cfRule>
  </conditionalFormatting>
  <conditionalFormatting sqref="AN6 AN8 AN10 AN13 AN15 AN17:AN18">
    <cfRule type="containsText" dxfId="585" priority="15" operator="containsText" text="Alto">
      <formula>NOT(ISERROR(SEARCH("Alto",AN6)))</formula>
    </cfRule>
    <cfRule type="containsText" dxfId="584" priority="16" operator="containsText" text="Moderado">
      <formula>NOT(ISERROR(SEARCH("Moderado",AN6)))</formula>
    </cfRule>
    <cfRule type="containsText" dxfId="583" priority="17" operator="containsText" text="Extremo">
      <formula>NOT(ISERROR(SEARCH("Extremo",AN6)))</formula>
    </cfRule>
    <cfRule type="containsText" dxfId="582" priority="18" operator="containsText" text="Bajo">
      <formula>NOT(ISERROR(SEARCH("Bajo",AN6)))</formula>
    </cfRule>
  </conditionalFormatting>
  <dataValidations count="3">
    <dataValidation type="list" allowBlank="1" showInputMessage="1" showErrorMessage="1" sqref="A4:A18">
      <formula1>"SI,NO"</formula1>
    </dataValidation>
    <dataValidation type="list" allowBlank="1" showInputMessage="1" showErrorMessage="1" sqref="AI4:AI18">
      <formula1>"Confiable,No confiable"</formula1>
    </dataValidation>
    <dataValidation type="list" allowBlank="1" showInputMessage="1" showErrorMessage="1" sqref="AF4:AF18">
      <formula1>"Manual,Automático"</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12">
        <x14:dataValidation type="list" allowBlank="1" showInputMessage="1" showErrorMessage="1">
          <x14:formula1>
            <xm:f>Listas!$M$2:$M$15</xm:f>
          </x14:formula1>
          <xm:sqref>B4:B18</xm:sqref>
        </x14:dataValidation>
        <x14:dataValidation type="list" allowBlank="1" showInputMessage="1" showErrorMessage="1">
          <x14:formula1>
            <xm:f>Listas!$G$2:$G$13</xm:f>
          </x14:formula1>
          <xm:sqref>C4:C18</xm:sqref>
        </x14:dataValidation>
        <x14:dataValidation type="list" allowBlank="1" showInputMessage="1" showErrorMessage="1">
          <x14:formula1>
            <xm:f>Listas!$B$2:$B$7</xm:f>
          </x14:formula1>
          <xm:sqref>D4:D18</xm:sqref>
        </x14:dataValidation>
        <x14:dataValidation type="list" allowBlank="1" showInputMessage="1" showErrorMessage="1">
          <x14:formula1>
            <xm:f>Listas!$C$2:$C$9</xm:f>
          </x14:formula1>
          <xm:sqref>E4:E18</xm:sqref>
        </x14:dataValidation>
        <x14:dataValidation type="list" allowBlank="1" showInputMessage="1" showErrorMessage="1">
          <x14:formula1>
            <xm:f>Listas!$Q$2:$Q$8</xm:f>
          </x14:formula1>
          <xm:sqref>J4:J18</xm:sqref>
        </x14:dataValidation>
        <x14:dataValidation type="list" allowBlank="1" showInputMessage="1" showErrorMessage="1">
          <x14:formula1>
            <xm:f>Listas!$N$2:$N$7</xm:f>
          </x14:formula1>
          <xm:sqref>M4:M18</xm:sqref>
        </x14:dataValidation>
        <x14:dataValidation type="list" allowBlank="1" showInputMessage="1" showErrorMessage="1">
          <x14:formula1>
            <xm:f>Listas!$O$2:$O$7</xm:f>
          </x14:formula1>
          <xm:sqref>O4:O18</xm:sqref>
        </x14:dataValidation>
        <x14:dataValidation type="list" allowBlank="1" showInputMessage="1" showErrorMessage="1">
          <x14:formula1>
            <xm:f>Listas!$P$2:$P$7</xm:f>
          </x14:formula1>
          <xm:sqref>Q4:Q18</xm:sqref>
        </x14:dataValidation>
        <x14:dataValidation type="list" allowBlank="1" showInputMessage="1" showErrorMessage="1">
          <x14:formula1>
            <xm:f>Listas!$K$2:$K$8</xm:f>
          </x14:formula1>
          <xm:sqref>S4:S18</xm:sqref>
        </x14:dataValidation>
        <x14:dataValidation type="list" allowBlank="1" showInputMessage="1" showErrorMessage="1">
          <x14:formula1>
            <xm:f>Listas!$L$2:$L$6</xm:f>
          </x14:formula1>
          <xm:sqref>T4:T18</xm:sqref>
        </x14:dataValidation>
        <x14:dataValidation type="list" allowBlank="1" showInputMessage="1" showErrorMessage="1">
          <x14:formula1>
            <xm:f>Listas!$F$2:$F$4</xm:f>
          </x14:formula1>
          <xm:sqref>AD4:AD18</xm:sqref>
        </x14:dataValidation>
        <x14:dataValidation type="list" allowBlank="1" showInputMessage="1" showErrorMessage="1">
          <x14:formula1>
            <xm:f>Listas!$H$2:$H$3</xm:f>
          </x14:formula1>
          <xm:sqref>AJ4:AJ18</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G11"/>
  <sheetViews>
    <sheetView topLeftCell="N16" zoomScale="25" zoomScaleNormal="25" workbookViewId="0">
      <selection activeCell="AR4" sqref="AR4:AU9"/>
    </sheetView>
  </sheetViews>
  <sheetFormatPr baseColWidth="10" defaultColWidth="11.42578125" defaultRowHeight="15" x14ac:dyDescent="0.25"/>
  <cols>
    <col min="1" max="1" width="14.140625" style="83" customWidth="1"/>
    <col min="2" max="2" width="14" style="83" customWidth="1"/>
    <col min="3" max="3" width="17.28515625" style="83" customWidth="1"/>
    <col min="4" max="4" width="19.42578125" style="83" customWidth="1"/>
    <col min="5" max="5" width="19.5703125" style="83" customWidth="1"/>
    <col min="6" max="6" width="59.7109375" style="83" customWidth="1"/>
    <col min="7" max="7" width="9.7109375" style="83" customWidth="1"/>
    <col min="8" max="8" width="20" style="83" customWidth="1"/>
    <col min="9" max="9" width="44.28515625" style="83" customWidth="1"/>
    <col min="10" max="10" width="14.7109375" style="83" bestFit="1" customWidth="1"/>
    <col min="11" max="11" width="16.7109375" style="83" customWidth="1"/>
    <col min="12" max="12" width="19.28515625" style="83" customWidth="1"/>
    <col min="13" max="13" width="46.140625" style="83" customWidth="1"/>
    <col min="14" max="14" width="19.28515625" style="83" customWidth="1"/>
    <col min="15" max="15" width="45.28515625" style="83" customWidth="1"/>
    <col min="16" max="16" width="17.7109375" style="83" customWidth="1"/>
    <col min="17" max="17" width="32.42578125" style="83" customWidth="1"/>
    <col min="18" max="18" width="17.140625" style="83" customWidth="1"/>
    <col min="19" max="21" width="21.85546875" style="83" customWidth="1"/>
    <col min="22" max="22" width="15" style="83" customWidth="1"/>
    <col min="23" max="23" width="12.28515625" style="322" customWidth="1"/>
    <col min="24" max="24" width="13.7109375" style="83" customWidth="1"/>
    <col min="25" max="25" width="14.7109375" style="322" customWidth="1"/>
    <col min="26" max="26" width="16.85546875" style="83" bestFit="1" customWidth="1"/>
    <col min="27" max="27" width="7.85546875" style="83" customWidth="1"/>
    <col min="28" max="28" width="28.140625" style="83" customWidth="1"/>
    <col min="29" max="29" width="28" style="83" customWidth="1"/>
    <col min="30" max="30" width="10" style="83" bestFit="1" customWidth="1"/>
    <col min="31" max="31" width="8.42578125" style="322" customWidth="1"/>
    <col min="32" max="32" width="20.28515625" style="322" customWidth="1"/>
    <col min="33" max="33" width="9" style="322" customWidth="1"/>
    <col min="34" max="34" width="14.140625" style="322" customWidth="1"/>
    <col min="35" max="35" width="16.42578125" style="83" customWidth="1"/>
    <col min="36" max="36" width="14.7109375" style="83" customWidth="1"/>
    <col min="37" max="37" width="36.5703125" style="83" customWidth="1"/>
    <col min="38" max="38" width="13.7109375" style="83" customWidth="1"/>
    <col min="39" max="39" width="13.7109375" style="322" customWidth="1"/>
    <col min="40" max="40" width="13.7109375" style="83" customWidth="1"/>
    <col min="41" max="41" width="15.28515625" style="83" customWidth="1"/>
    <col min="42" max="42" width="16.5703125" style="83" customWidth="1"/>
    <col min="43" max="43" width="49.28515625" style="83" customWidth="1"/>
    <col min="44" max="44" width="17" style="83" customWidth="1"/>
    <col min="45" max="46" width="11.5703125" style="321" customWidth="1"/>
    <col min="47" max="47" width="21.85546875" style="83" customWidth="1"/>
    <col min="48" max="57" width="18.140625" style="83" customWidth="1"/>
    <col min="58" max="216" width="11.42578125" style="83"/>
    <col min="217" max="217" width="21.85546875" style="83" customWidth="1"/>
    <col min="218" max="218" width="13.85546875" style="83" customWidth="1"/>
    <col min="219" max="219" width="38.7109375" style="83" customWidth="1"/>
    <col min="220" max="220" width="3" style="83" bestFit="1" customWidth="1"/>
    <col min="221" max="221" width="32.28515625" style="83" customWidth="1"/>
    <col min="222" max="222" width="46.28515625" style="83" customWidth="1"/>
    <col min="223" max="223" width="19" style="83" customWidth="1"/>
    <col min="224" max="224" width="11.42578125" style="83"/>
    <col min="225" max="225" width="17.7109375" style="83" customWidth="1"/>
    <col min="226" max="226" width="11.42578125" style="83"/>
    <col min="227" max="227" width="22.28515625" style="83" customWidth="1"/>
    <col min="228" max="228" width="5.28515625" style="83" customWidth="1"/>
    <col min="229" max="229" width="36.28515625" style="83" customWidth="1"/>
    <col min="230" max="230" width="5.7109375" style="83" customWidth="1"/>
    <col min="231" max="231" width="11.42578125" style="83"/>
    <col min="232" max="232" width="20.7109375" style="83" customWidth="1"/>
    <col min="233" max="233" width="4.85546875" style="83" customWidth="1"/>
    <col min="234" max="234" width="11.42578125" style="83"/>
    <col min="235" max="235" width="24.7109375" style="83" customWidth="1"/>
    <col min="236" max="236" width="12.28515625" style="83" customWidth="1"/>
    <col min="237" max="237" width="11.42578125" style="83"/>
    <col min="238" max="238" width="3.42578125" style="83" customWidth="1"/>
    <col min="239" max="239" width="11.42578125" style="83"/>
    <col min="240" max="240" width="17.7109375" style="83" customWidth="1"/>
    <col min="241" max="241" width="3.42578125" style="83" customWidth="1"/>
    <col min="242" max="242" width="11.42578125" style="83"/>
    <col min="243" max="243" width="23.7109375" style="83" customWidth="1"/>
    <col min="244" max="244" width="10" style="83" customWidth="1"/>
    <col min="245" max="245" width="11.42578125" style="83"/>
    <col min="246" max="247" width="14.7109375" style="83" customWidth="1"/>
    <col min="248" max="248" width="12.85546875" style="83" customWidth="1"/>
    <col min="249" max="249" width="3.28515625" style="83" customWidth="1"/>
    <col min="250" max="250" width="30.28515625" style="83" customWidth="1"/>
    <col min="251" max="251" width="5" style="83" customWidth="1"/>
    <col min="252" max="252" width="11.42578125" style="83"/>
    <col min="253" max="253" width="14.28515625" style="83" customWidth="1"/>
    <col min="254" max="254" width="5.7109375" style="83" customWidth="1"/>
    <col min="255" max="255" width="11.42578125" style="83"/>
    <col min="256" max="256" width="17.28515625" style="83" customWidth="1"/>
    <col min="257" max="257" width="12.7109375" style="83" customWidth="1"/>
    <col min="258" max="258" width="11.42578125" style="83"/>
    <col min="259" max="259" width="5.28515625" style="83" customWidth="1"/>
    <col min="260" max="260" width="11.42578125" style="83"/>
    <col min="261" max="261" width="17" style="83" customWidth="1"/>
    <col min="262" max="262" width="6.28515625" style="83" customWidth="1"/>
    <col min="263" max="263" width="11.42578125" style="83"/>
    <col min="264" max="264" width="14.28515625" style="83" customWidth="1"/>
    <col min="265" max="265" width="7.5703125" style="83" customWidth="1"/>
    <col min="266" max="266" width="11.42578125" style="83"/>
    <col min="267" max="268" width="14.28515625" style="83" customWidth="1"/>
    <col min="269" max="269" width="20.85546875" style="83" customWidth="1"/>
    <col min="270" max="270" width="14.42578125" style="83" customWidth="1"/>
    <col min="271" max="271" width="15" style="83" customWidth="1"/>
    <col min="272" max="272" width="2.7109375" style="83" customWidth="1"/>
    <col min="273" max="273" width="11.7109375" style="83" customWidth="1"/>
    <col min="274" max="274" width="11.5703125" style="83" customWidth="1"/>
    <col min="275" max="275" width="2.28515625" style="83" customWidth="1"/>
    <col min="276" max="276" width="41" style="83" customWidth="1"/>
    <col min="277" max="277" width="14.28515625" style="83" customWidth="1"/>
    <col min="278" max="279" width="11.5703125" style="83" customWidth="1"/>
    <col min="280" max="280" width="21.85546875" style="83" customWidth="1"/>
    <col min="281" max="472" width="11.42578125" style="83"/>
    <col min="473" max="473" width="21.85546875" style="83" customWidth="1"/>
    <col min="474" max="474" width="13.85546875" style="83" customWidth="1"/>
    <col min="475" max="475" width="38.7109375" style="83" customWidth="1"/>
    <col min="476" max="476" width="3" style="83" bestFit="1" customWidth="1"/>
    <col min="477" max="477" width="32.28515625" style="83" customWidth="1"/>
    <col min="478" max="478" width="46.28515625" style="83" customWidth="1"/>
    <col min="479" max="479" width="19" style="83" customWidth="1"/>
    <col min="480" max="480" width="11.42578125" style="83"/>
    <col min="481" max="481" width="17.7109375" style="83" customWidth="1"/>
    <col min="482" max="482" width="11.42578125" style="83"/>
    <col min="483" max="483" width="22.28515625" style="83" customWidth="1"/>
    <col min="484" max="484" width="5.28515625" style="83" customWidth="1"/>
    <col min="485" max="485" width="36.28515625" style="83" customWidth="1"/>
    <col min="486" max="486" width="5.7109375" style="83" customWidth="1"/>
    <col min="487" max="487" width="11.42578125" style="83"/>
    <col min="488" max="488" width="20.7109375" style="83" customWidth="1"/>
    <col min="489" max="489" width="4.85546875" style="83" customWidth="1"/>
    <col min="490" max="490" width="11.42578125" style="83"/>
    <col min="491" max="491" width="24.7109375" style="83" customWidth="1"/>
    <col min="492" max="492" width="12.28515625" style="83" customWidth="1"/>
    <col min="493" max="493" width="11.42578125" style="83"/>
    <col min="494" max="494" width="3.42578125" style="83" customWidth="1"/>
    <col min="495" max="495" width="11.42578125" style="83"/>
    <col min="496" max="496" width="17.7109375" style="83" customWidth="1"/>
    <col min="497" max="497" width="3.42578125" style="83" customWidth="1"/>
    <col min="498" max="498" width="11.42578125" style="83"/>
    <col min="499" max="499" width="23.7109375" style="83" customWidth="1"/>
    <col min="500" max="500" width="10" style="83" customWidth="1"/>
    <col min="501" max="501" width="11.42578125" style="83"/>
    <col min="502" max="503" width="14.7109375" style="83" customWidth="1"/>
    <col min="504" max="504" width="12.85546875" style="83" customWidth="1"/>
    <col min="505" max="505" width="3.28515625" style="83" customWidth="1"/>
    <col min="506" max="506" width="30.28515625" style="83" customWidth="1"/>
    <col min="507" max="507" width="5" style="83" customWidth="1"/>
    <col min="508" max="508" width="11.42578125" style="83"/>
    <col min="509" max="509" width="14.28515625" style="83" customWidth="1"/>
    <col min="510" max="510" width="5.7109375" style="83" customWidth="1"/>
    <col min="511" max="511" width="11.42578125" style="83"/>
    <col min="512" max="512" width="17.28515625" style="83" customWidth="1"/>
    <col min="513" max="513" width="12.7109375" style="83" customWidth="1"/>
    <col min="514" max="514" width="11.42578125" style="83"/>
    <col min="515" max="515" width="5.28515625" style="83" customWidth="1"/>
    <col min="516" max="516" width="11.42578125" style="83"/>
    <col min="517" max="517" width="17" style="83" customWidth="1"/>
    <col min="518" max="518" width="6.28515625" style="83" customWidth="1"/>
    <col min="519" max="519" width="11.42578125" style="83"/>
    <col min="520" max="520" width="14.28515625" style="83" customWidth="1"/>
    <col min="521" max="521" width="7.5703125" style="83" customWidth="1"/>
    <col min="522" max="522" width="11.42578125" style="83"/>
    <col min="523" max="524" width="14.28515625" style="83" customWidth="1"/>
    <col min="525" max="525" width="20.85546875" style="83" customWidth="1"/>
    <col min="526" max="526" width="14.42578125" style="83" customWidth="1"/>
    <col min="527" max="527" width="15" style="83" customWidth="1"/>
    <col min="528" max="528" width="2.7109375" style="83" customWidth="1"/>
    <col min="529" max="529" width="11.7109375" style="83" customWidth="1"/>
    <col min="530" max="530" width="11.5703125" style="83" customWidth="1"/>
    <col min="531" max="531" width="2.28515625" style="83" customWidth="1"/>
    <col min="532" max="532" width="41" style="83" customWidth="1"/>
    <col min="533" max="533" width="14.28515625" style="83" customWidth="1"/>
    <col min="534" max="535" width="11.5703125" style="83" customWidth="1"/>
    <col min="536" max="536" width="21.85546875" style="83" customWidth="1"/>
    <col min="537" max="728" width="11.42578125" style="83"/>
    <col min="729" max="729" width="21.85546875" style="83" customWidth="1"/>
    <col min="730" max="730" width="13.85546875" style="83" customWidth="1"/>
    <col min="731" max="731" width="38.7109375" style="83" customWidth="1"/>
    <col min="732" max="732" width="3" style="83" bestFit="1" customWidth="1"/>
    <col min="733" max="733" width="32.28515625" style="83" customWidth="1"/>
    <col min="734" max="734" width="46.28515625" style="83" customWidth="1"/>
    <col min="735" max="735" width="19" style="83" customWidth="1"/>
    <col min="736" max="736" width="11.42578125" style="83"/>
    <col min="737" max="737" width="17.7109375" style="83" customWidth="1"/>
    <col min="738" max="738" width="11.42578125" style="83"/>
    <col min="739" max="739" width="22.28515625" style="83" customWidth="1"/>
    <col min="740" max="740" width="5.28515625" style="83" customWidth="1"/>
    <col min="741" max="741" width="36.28515625" style="83" customWidth="1"/>
    <col min="742" max="742" width="5.7109375" style="83" customWidth="1"/>
    <col min="743" max="743" width="11.42578125" style="83"/>
    <col min="744" max="744" width="20.7109375" style="83" customWidth="1"/>
    <col min="745" max="745" width="4.85546875" style="83" customWidth="1"/>
    <col min="746" max="746" width="11.42578125" style="83"/>
    <col min="747" max="747" width="24.7109375" style="83" customWidth="1"/>
    <col min="748" max="748" width="12.28515625" style="83" customWidth="1"/>
    <col min="749" max="749" width="11.42578125" style="83"/>
    <col min="750" max="750" width="3.42578125" style="83" customWidth="1"/>
    <col min="751" max="751" width="11.42578125" style="83"/>
    <col min="752" max="752" width="17.7109375" style="83" customWidth="1"/>
    <col min="753" max="753" width="3.42578125" style="83" customWidth="1"/>
    <col min="754" max="754" width="11.42578125" style="83"/>
    <col min="755" max="755" width="23.7109375" style="83" customWidth="1"/>
    <col min="756" max="756" width="10" style="83" customWidth="1"/>
    <col min="757" max="757" width="11.42578125" style="83"/>
    <col min="758" max="759" width="14.7109375" style="83" customWidth="1"/>
    <col min="760" max="760" width="12.85546875" style="83" customWidth="1"/>
    <col min="761" max="761" width="3.28515625" style="83" customWidth="1"/>
    <col min="762" max="762" width="30.28515625" style="83" customWidth="1"/>
    <col min="763" max="763" width="5" style="83" customWidth="1"/>
    <col min="764" max="764" width="11.42578125" style="83"/>
    <col min="765" max="765" width="14.28515625" style="83" customWidth="1"/>
    <col min="766" max="766" width="5.7109375" style="83" customWidth="1"/>
    <col min="767" max="767" width="11.42578125" style="83"/>
    <col min="768" max="768" width="17.28515625" style="83" customWidth="1"/>
    <col min="769" max="769" width="12.7109375" style="83" customWidth="1"/>
    <col min="770" max="770" width="11.42578125" style="83"/>
    <col min="771" max="771" width="5.28515625" style="83" customWidth="1"/>
    <col min="772" max="772" width="11.42578125" style="83"/>
    <col min="773" max="773" width="17" style="83" customWidth="1"/>
    <col min="774" max="774" width="6.28515625" style="83" customWidth="1"/>
    <col min="775" max="775" width="11.42578125" style="83"/>
    <col min="776" max="776" width="14.28515625" style="83" customWidth="1"/>
    <col min="777" max="777" width="7.5703125" style="83" customWidth="1"/>
    <col min="778" max="778" width="11.42578125" style="83"/>
    <col min="779" max="780" width="14.28515625" style="83" customWidth="1"/>
    <col min="781" max="781" width="20.85546875" style="83" customWidth="1"/>
    <col min="782" max="782" width="14.42578125" style="83" customWidth="1"/>
    <col min="783" max="783" width="15" style="83" customWidth="1"/>
    <col min="784" max="784" width="2.7109375" style="83" customWidth="1"/>
    <col min="785" max="785" width="11.7109375" style="83" customWidth="1"/>
    <col min="786" max="786" width="11.5703125" style="83" customWidth="1"/>
    <col min="787" max="787" width="2.28515625" style="83" customWidth="1"/>
    <col min="788" max="788" width="41" style="83" customWidth="1"/>
    <col min="789" max="789" width="14.28515625" style="83" customWidth="1"/>
    <col min="790" max="791" width="11.5703125" style="83" customWidth="1"/>
    <col min="792" max="792" width="21.85546875" style="83" customWidth="1"/>
    <col min="793" max="984" width="11.42578125" style="83"/>
    <col min="985" max="985" width="21.85546875" style="83" customWidth="1"/>
    <col min="986" max="986" width="13.85546875" style="83" customWidth="1"/>
    <col min="987" max="987" width="38.7109375" style="83" customWidth="1"/>
    <col min="988" max="988" width="3" style="83" bestFit="1" customWidth="1"/>
    <col min="989" max="989" width="32.28515625" style="83" customWidth="1"/>
    <col min="990" max="990" width="46.28515625" style="83" customWidth="1"/>
    <col min="991" max="991" width="19" style="83" customWidth="1"/>
    <col min="992" max="992" width="11.42578125" style="83"/>
    <col min="993" max="993" width="17.7109375" style="83" customWidth="1"/>
    <col min="994" max="994" width="11.42578125" style="83"/>
    <col min="995" max="995" width="22.28515625" style="83" customWidth="1"/>
    <col min="996" max="996" width="5.28515625" style="83" customWidth="1"/>
    <col min="997" max="997" width="36.28515625" style="83" customWidth="1"/>
    <col min="998" max="998" width="5.7109375" style="83" customWidth="1"/>
    <col min="999" max="999" width="11.42578125" style="83"/>
    <col min="1000" max="1000" width="20.7109375" style="83" customWidth="1"/>
    <col min="1001" max="1001" width="4.85546875" style="83" customWidth="1"/>
    <col min="1002" max="1002" width="11.42578125" style="83"/>
    <col min="1003" max="1003" width="24.7109375" style="83" customWidth="1"/>
    <col min="1004" max="1004" width="12.28515625" style="83" customWidth="1"/>
    <col min="1005" max="1005" width="11.42578125" style="83"/>
    <col min="1006" max="1006" width="3.42578125" style="83" customWidth="1"/>
    <col min="1007" max="1007" width="11.42578125" style="83"/>
    <col min="1008" max="1008" width="17.7109375" style="83" customWidth="1"/>
    <col min="1009" max="1009" width="3.42578125" style="83" customWidth="1"/>
    <col min="1010" max="1010" width="11.42578125" style="83"/>
    <col min="1011" max="1011" width="23.7109375" style="83" customWidth="1"/>
    <col min="1012" max="1012" width="10" style="83" customWidth="1"/>
    <col min="1013" max="1013" width="11.42578125" style="83"/>
    <col min="1014" max="1015" width="14.7109375" style="83" customWidth="1"/>
    <col min="1016" max="1016" width="12.85546875" style="83" customWidth="1"/>
    <col min="1017" max="1017" width="3.28515625" style="83" customWidth="1"/>
    <col min="1018" max="1018" width="30.28515625" style="83" customWidth="1"/>
    <col min="1019" max="1019" width="5" style="83" customWidth="1"/>
    <col min="1020" max="1020" width="11.42578125" style="83"/>
    <col min="1021" max="1021" width="14.28515625" style="83" customWidth="1"/>
    <col min="1022" max="1022" width="5.7109375" style="83" customWidth="1"/>
    <col min="1023" max="1023" width="11.42578125" style="83"/>
    <col min="1024" max="1024" width="17.28515625" style="83" customWidth="1"/>
    <col min="1025" max="1025" width="12.7109375" style="83" customWidth="1"/>
    <col min="1026" max="1026" width="11.42578125" style="83"/>
    <col min="1027" max="1027" width="5.28515625" style="83" customWidth="1"/>
    <col min="1028" max="1028" width="11.42578125" style="83"/>
    <col min="1029" max="1029" width="17" style="83" customWidth="1"/>
    <col min="1030" max="1030" width="6.28515625" style="83" customWidth="1"/>
    <col min="1031" max="1031" width="11.42578125" style="83"/>
    <col min="1032" max="1032" width="14.28515625" style="83" customWidth="1"/>
    <col min="1033" max="1033" width="7.5703125" style="83" customWidth="1"/>
    <col min="1034" max="1034" width="11.42578125" style="83"/>
    <col min="1035" max="1036" width="14.28515625" style="83" customWidth="1"/>
    <col min="1037" max="1037" width="20.85546875" style="83" customWidth="1"/>
    <col min="1038" max="1038" width="14.42578125" style="83" customWidth="1"/>
    <col min="1039" max="1039" width="15" style="83" customWidth="1"/>
    <col min="1040" max="1040" width="2.7109375" style="83" customWidth="1"/>
    <col min="1041" max="1041" width="11.7109375" style="83" customWidth="1"/>
    <col min="1042" max="1042" width="11.5703125" style="83" customWidth="1"/>
    <col min="1043" max="1043" width="2.28515625" style="83" customWidth="1"/>
    <col min="1044" max="1044" width="41" style="83" customWidth="1"/>
    <col min="1045" max="1045" width="14.28515625" style="83" customWidth="1"/>
    <col min="1046" max="1047" width="11.5703125" style="83" customWidth="1"/>
    <col min="1048" max="1048" width="21.85546875" style="83" customWidth="1"/>
    <col min="1049" max="1240" width="11.42578125" style="83"/>
    <col min="1241" max="1241" width="21.85546875" style="83" customWidth="1"/>
    <col min="1242" max="1242" width="13.85546875" style="83" customWidth="1"/>
    <col min="1243" max="1243" width="38.7109375" style="83" customWidth="1"/>
    <col min="1244" max="1244" width="3" style="83" bestFit="1" customWidth="1"/>
    <col min="1245" max="1245" width="32.28515625" style="83" customWidth="1"/>
    <col min="1246" max="1246" width="46.28515625" style="83" customWidth="1"/>
    <col min="1247" max="1247" width="19" style="83" customWidth="1"/>
    <col min="1248" max="1248" width="11.42578125" style="83"/>
    <col min="1249" max="1249" width="17.7109375" style="83" customWidth="1"/>
    <col min="1250" max="1250" width="11.42578125" style="83"/>
    <col min="1251" max="1251" width="22.28515625" style="83" customWidth="1"/>
    <col min="1252" max="1252" width="5.28515625" style="83" customWidth="1"/>
    <col min="1253" max="1253" width="36.28515625" style="83" customWidth="1"/>
    <col min="1254" max="1254" width="5.7109375" style="83" customWidth="1"/>
    <col min="1255" max="1255" width="11.42578125" style="83"/>
    <col min="1256" max="1256" width="20.7109375" style="83" customWidth="1"/>
    <col min="1257" max="1257" width="4.85546875" style="83" customWidth="1"/>
    <col min="1258" max="1258" width="11.42578125" style="83"/>
    <col min="1259" max="1259" width="24.7109375" style="83" customWidth="1"/>
    <col min="1260" max="1260" width="12.28515625" style="83" customWidth="1"/>
    <col min="1261" max="1261" width="11.42578125" style="83"/>
    <col min="1262" max="1262" width="3.42578125" style="83" customWidth="1"/>
    <col min="1263" max="1263" width="11.42578125" style="83"/>
    <col min="1264" max="1264" width="17.7109375" style="83" customWidth="1"/>
    <col min="1265" max="1265" width="3.42578125" style="83" customWidth="1"/>
    <col min="1266" max="1266" width="11.42578125" style="83"/>
    <col min="1267" max="1267" width="23.7109375" style="83" customWidth="1"/>
    <col min="1268" max="1268" width="10" style="83" customWidth="1"/>
    <col min="1269" max="1269" width="11.42578125" style="83"/>
    <col min="1270" max="1271" width="14.7109375" style="83" customWidth="1"/>
    <col min="1272" max="1272" width="12.85546875" style="83" customWidth="1"/>
    <col min="1273" max="1273" width="3.28515625" style="83" customWidth="1"/>
    <col min="1274" max="1274" width="30.28515625" style="83" customWidth="1"/>
    <col min="1275" max="1275" width="5" style="83" customWidth="1"/>
    <col min="1276" max="1276" width="11.42578125" style="83"/>
    <col min="1277" max="1277" width="14.28515625" style="83" customWidth="1"/>
    <col min="1278" max="1278" width="5.7109375" style="83" customWidth="1"/>
    <col min="1279" max="1279" width="11.42578125" style="83"/>
    <col min="1280" max="1280" width="17.28515625" style="83" customWidth="1"/>
    <col min="1281" max="1281" width="12.7109375" style="83" customWidth="1"/>
    <col min="1282" max="1282" width="11.42578125" style="83"/>
    <col min="1283" max="1283" width="5.28515625" style="83" customWidth="1"/>
    <col min="1284" max="1284" width="11.42578125" style="83"/>
    <col min="1285" max="1285" width="17" style="83" customWidth="1"/>
    <col min="1286" max="1286" width="6.28515625" style="83" customWidth="1"/>
    <col min="1287" max="1287" width="11.42578125" style="83"/>
    <col min="1288" max="1288" width="14.28515625" style="83" customWidth="1"/>
    <col min="1289" max="1289" width="7.5703125" style="83" customWidth="1"/>
    <col min="1290" max="1290" width="11.42578125" style="83"/>
    <col min="1291" max="1292" width="14.28515625" style="83" customWidth="1"/>
    <col min="1293" max="1293" width="20.85546875" style="83" customWidth="1"/>
    <col min="1294" max="1294" width="14.42578125" style="83" customWidth="1"/>
    <col min="1295" max="1295" width="15" style="83" customWidth="1"/>
    <col min="1296" max="1296" width="2.7109375" style="83" customWidth="1"/>
    <col min="1297" max="1297" width="11.7109375" style="83" customWidth="1"/>
    <col min="1298" max="1298" width="11.5703125" style="83" customWidth="1"/>
    <col min="1299" max="1299" width="2.28515625" style="83" customWidth="1"/>
    <col min="1300" max="1300" width="41" style="83" customWidth="1"/>
    <col min="1301" max="1301" width="14.28515625" style="83" customWidth="1"/>
    <col min="1302" max="1303" width="11.5703125" style="83" customWidth="1"/>
    <col min="1304" max="1304" width="21.85546875" style="83" customWidth="1"/>
    <col min="1305" max="1496" width="11.42578125" style="83"/>
    <col min="1497" max="1497" width="21.85546875" style="83" customWidth="1"/>
    <col min="1498" max="1498" width="13.85546875" style="83" customWidth="1"/>
    <col min="1499" max="1499" width="38.7109375" style="83" customWidth="1"/>
    <col min="1500" max="1500" width="3" style="83" bestFit="1" customWidth="1"/>
    <col min="1501" max="1501" width="32.28515625" style="83" customWidth="1"/>
    <col min="1502" max="1502" width="46.28515625" style="83" customWidth="1"/>
    <col min="1503" max="1503" width="19" style="83" customWidth="1"/>
    <col min="1504" max="1504" width="11.42578125" style="83"/>
    <col min="1505" max="1505" width="17.7109375" style="83" customWidth="1"/>
    <col min="1506" max="1506" width="11.42578125" style="83"/>
    <col min="1507" max="1507" width="22.28515625" style="83" customWidth="1"/>
    <col min="1508" max="1508" width="5.28515625" style="83" customWidth="1"/>
    <col min="1509" max="1509" width="36.28515625" style="83" customWidth="1"/>
    <col min="1510" max="1510" width="5.7109375" style="83" customWidth="1"/>
    <col min="1511" max="1511" width="11.42578125" style="83"/>
    <col min="1512" max="1512" width="20.7109375" style="83" customWidth="1"/>
    <col min="1513" max="1513" width="4.85546875" style="83" customWidth="1"/>
    <col min="1514" max="1514" width="11.42578125" style="83"/>
    <col min="1515" max="1515" width="24.7109375" style="83" customWidth="1"/>
    <col min="1516" max="1516" width="12.28515625" style="83" customWidth="1"/>
    <col min="1517" max="1517" width="11.42578125" style="83"/>
    <col min="1518" max="1518" width="3.42578125" style="83" customWidth="1"/>
    <col min="1519" max="1519" width="11.42578125" style="83"/>
    <col min="1520" max="1520" width="17.7109375" style="83" customWidth="1"/>
    <col min="1521" max="1521" width="3.42578125" style="83" customWidth="1"/>
    <col min="1522" max="1522" width="11.42578125" style="83"/>
    <col min="1523" max="1523" width="23.7109375" style="83" customWidth="1"/>
    <col min="1524" max="1524" width="10" style="83" customWidth="1"/>
    <col min="1525" max="1525" width="11.42578125" style="83"/>
    <col min="1526" max="1527" width="14.7109375" style="83" customWidth="1"/>
    <col min="1528" max="1528" width="12.85546875" style="83" customWidth="1"/>
    <col min="1529" max="1529" width="3.28515625" style="83" customWidth="1"/>
    <col min="1530" max="1530" width="30.28515625" style="83" customWidth="1"/>
    <col min="1531" max="1531" width="5" style="83" customWidth="1"/>
    <col min="1532" max="1532" width="11.42578125" style="83"/>
    <col min="1533" max="1533" width="14.28515625" style="83" customWidth="1"/>
    <col min="1534" max="1534" width="5.7109375" style="83" customWidth="1"/>
    <col min="1535" max="1535" width="11.42578125" style="83"/>
    <col min="1536" max="1536" width="17.28515625" style="83" customWidth="1"/>
    <col min="1537" max="1537" width="12.7109375" style="83" customWidth="1"/>
    <col min="1538" max="1538" width="11.42578125" style="83"/>
    <col min="1539" max="1539" width="5.28515625" style="83" customWidth="1"/>
    <col min="1540" max="1540" width="11.42578125" style="83"/>
    <col min="1541" max="1541" width="17" style="83" customWidth="1"/>
    <col min="1542" max="1542" width="6.28515625" style="83" customWidth="1"/>
    <col min="1543" max="1543" width="11.42578125" style="83"/>
    <col min="1544" max="1544" width="14.28515625" style="83" customWidth="1"/>
    <col min="1545" max="1545" width="7.5703125" style="83" customWidth="1"/>
    <col min="1546" max="1546" width="11.42578125" style="83"/>
    <col min="1547" max="1548" width="14.28515625" style="83" customWidth="1"/>
    <col min="1549" max="1549" width="20.85546875" style="83" customWidth="1"/>
    <col min="1550" max="1550" width="14.42578125" style="83" customWidth="1"/>
    <col min="1551" max="1551" width="15" style="83" customWidth="1"/>
    <col min="1552" max="1552" width="2.7109375" style="83" customWidth="1"/>
    <col min="1553" max="1553" width="11.7109375" style="83" customWidth="1"/>
    <col min="1554" max="1554" width="11.5703125" style="83" customWidth="1"/>
    <col min="1555" max="1555" width="2.28515625" style="83" customWidth="1"/>
    <col min="1556" max="1556" width="41" style="83" customWidth="1"/>
    <col min="1557" max="1557" width="14.28515625" style="83" customWidth="1"/>
    <col min="1558" max="1559" width="11.5703125" style="83" customWidth="1"/>
    <col min="1560" max="1560" width="21.85546875" style="83" customWidth="1"/>
    <col min="1561" max="1752" width="11.42578125" style="83"/>
    <col min="1753" max="1753" width="21.85546875" style="83" customWidth="1"/>
    <col min="1754" max="1754" width="13.85546875" style="83" customWidth="1"/>
    <col min="1755" max="1755" width="38.7109375" style="83" customWidth="1"/>
    <col min="1756" max="1756" width="3" style="83" bestFit="1" customWidth="1"/>
    <col min="1757" max="1757" width="32.28515625" style="83" customWidth="1"/>
    <col min="1758" max="1758" width="46.28515625" style="83" customWidth="1"/>
    <col min="1759" max="1759" width="19" style="83" customWidth="1"/>
    <col min="1760" max="1760" width="11.42578125" style="83"/>
    <col min="1761" max="1761" width="17.7109375" style="83" customWidth="1"/>
    <col min="1762" max="1762" width="11.42578125" style="83"/>
    <col min="1763" max="1763" width="22.28515625" style="83" customWidth="1"/>
    <col min="1764" max="1764" width="5.28515625" style="83" customWidth="1"/>
    <col min="1765" max="1765" width="36.28515625" style="83" customWidth="1"/>
    <col min="1766" max="1766" width="5.7109375" style="83" customWidth="1"/>
    <col min="1767" max="1767" width="11.42578125" style="83"/>
    <col min="1768" max="1768" width="20.7109375" style="83" customWidth="1"/>
    <col min="1769" max="1769" width="4.85546875" style="83" customWidth="1"/>
    <col min="1770" max="1770" width="11.42578125" style="83"/>
    <col min="1771" max="1771" width="24.7109375" style="83" customWidth="1"/>
    <col min="1772" max="1772" width="12.28515625" style="83" customWidth="1"/>
    <col min="1773" max="1773" width="11.42578125" style="83"/>
    <col min="1774" max="1774" width="3.42578125" style="83" customWidth="1"/>
    <col min="1775" max="1775" width="11.42578125" style="83"/>
    <col min="1776" max="1776" width="17.7109375" style="83" customWidth="1"/>
    <col min="1777" max="1777" width="3.42578125" style="83" customWidth="1"/>
    <col min="1778" max="1778" width="11.42578125" style="83"/>
    <col min="1779" max="1779" width="23.7109375" style="83" customWidth="1"/>
    <col min="1780" max="1780" width="10" style="83" customWidth="1"/>
    <col min="1781" max="1781" width="11.42578125" style="83"/>
    <col min="1782" max="1783" width="14.7109375" style="83" customWidth="1"/>
    <col min="1784" max="1784" width="12.85546875" style="83" customWidth="1"/>
    <col min="1785" max="1785" width="3.28515625" style="83" customWidth="1"/>
    <col min="1786" max="1786" width="30.28515625" style="83" customWidth="1"/>
    <col min="1787" max="1787" width="5" style="83" customWidth="1"/>
    <col min="1788" max="1788" width="11.42578125" style="83"/>
    <col min="1789" max="1789" width="14.28515625" style="83" customWidth="1"/>
    <col min="1790" max="1790" width="5.7109375" style="83" customWidth="1"/>
    <col min="1791" max="1791" width="11.42578125" style="83"/>
    <col min="1792" max="1792" width="17.28515625" style="83" customWidth="1"/>
    <col min="1793" max="1793" width="12.7109375" style="83" customWidth="1"/>
    <col min="1794" max="1794" width="11.42578125" style="83"/>
    <col min="1795" max="1795" width="5.28515625" style="83" customWidth="1"/>
    <col min="1796" max="1796" width="11.42578125" style="83"/>
    <col min="1797" max="1797" width="17" style="83" customWidth="1"/>
    <col min="1798" max="1798" width="6.28515625" style="83" customWidth="1"/>
    <col min="1799" max="1799" width="11.42578125" style="83"/>
    <col min="1800" max="1800" width="14.28515625" style="83" customWidth="1"/>
    <col min="1801" max="1801" width="7.5703125" style="83" customWidth="1"/>
    <col min="1802" max="1802" width="11.42578125" style="83"/>
    <col min="1803" max="1804" width="14.28515625" style="83" customWidth="1"/>
    <col min="1805" max="1805" width="20.85546875" style="83" customWidth="1"/>
    <col min="1806" max="1806" width="14.42578125" style="83" customWidth="1"/>
    <col min="1807" max="1807" width="15" style="83" customWidth="1"/>
    <col min="1808" max="1808" width="2.7109375" style="83" customWidth="1"/>
    <col min="1809" max="1809" width="11.7109375" style="83" customWidth="1"/>
    <col min="1810" max="1810" width="11.5703125" style="83" customWidth="1"/>
    <col min="1811" max="1811" width="2.28515625" style="83" customWidth="1"/>
    <col min="1812" max="1812" width="41" style="83" customWidth="1"/>
    <col min="1813" max="1813" width="14.28515625" style="83" customWidth="1"/>
    <col min="1814" max="1815" width="11.5703125" style="83" customWidth="1"/>
    <col min="1816" max="1816" width="21.85546875" style="83" customWidth="1"/>
    <col min="1817" max="2008" width="11.42578125" style="83"/>
    <col min="2009" max="2009" width="21.85546875" style="83" customWidth="1"/>
    <col min="2010" max="2010" width="13.85546875" style="83" customWidth="1"/>
    <col min="2011" max="2011" width="38.7109375" style="83" customWidth="1"/>
    <col min="2012" max="2012" width="3" style="83" bestFit="1" customWidth="1"/>
    <col min="2013" max="2013" width="32.28515625" style="83" customWidth="1"/>
    <col min="2014" max="2014" width="46.28515625" style="83" customWidth="1"/>
    <col min="2015" max="2015" width="19" style="83" customWidth="1"/>
    <col min="2016" max="2016" width="11.42578125" style="83"/>
    <col min="2017" max="2017" width="17.7109375" style="83" customWidth="1"/>
    <col min="2018" max="2018" width="11.42578125" style="83"/>
    <col min="2019" max="2019" width="22.28515625" style="83" customWidth="1"/>
    <col min="2020" max="2020" width="5.28515625" style="83" customWidth="1"/>
    <col min="2021" max="2021" width="36.28515625" style="83" customWidth="1"/>
    <col min="2022" max="2022" width="5.7109375" style="83" customWidth="1"/>
    <col min="2023" max="2023" width="11.42578125" style="83"/>
    <col min="2024" max="2024" width="20.7109375" style="83" customWidth="1"/>
    <col min="2025" max="2025" width="4.85546875" style="83" customWidth="1"/>
    <col min="2026" max="2026" width="11.42578125" style="83"/>
    <col min="2027" max="2027" width="24.7109375" style="83" customWidth="1"/>
    <col min="2028" max="2028" width="12.28515625" style="83" customWidth="1"/>
    <col min="2029" max="2029" width="11.42578125" style="83"/>
    <col min="2030" max="2030" width="3.42578125" style="83" customWidth="1"/>
    <col min="2031" max="2031" width="11.42578125" style="83"/>
    <col min="2032" max="2032" width="17.7109375" style="83" customWidth="1"/>
    <col min="2033" max="2033" width="3.42578125" style="83" customWidth="1"/>
    <col min="2034" max="2034" width="11.42578125" style="83"/>
    <col min="2035" max="2035" width="23.7109375" style="83" customWidth="1"/>
    <col min="2036" max="2036" width="10" style="83" customWidth="1"/>
    <col min="2037" max="2037" width="11.42578125" style="83"/>
    <col min="2038" max="2039" width="14.7109375" style="83" customWidth="1"/>
    <col min="2040" max="2040" width="12.85546875" style="83" customWidth="1"/>
    <col min="2041" max="2041" width="3.28515625" style="83" customWidth="1"/>
    <col min="2042" max="2042" width="30.28515625" style="83" customWidth="1"/>
    <col min="2043" max="2043" width="5" style="83" customWidth="1"/>
    <col min="2044" max="2044" width="11.42578125" style="83"/>
    <col min="2045" max="2045" width="14.28515625" style="83" customWidth="1"/>
    <col min="2046" max="2046" width="5.7109375" style="83" customWidth="1"/>
    <col min="2047" max="2047" width="11.42578125" style="83"/>
    <col min="2048" max="2048" width="17.28515625" style="83" customWidth="1"/>
    <col min="2049" max="2049" width="12.7109375" style="83" customWidth="1"/>
    <col min="2050" max="2050" width="11.42578125" style="83"/>
    <col min="2051" max="2051" width="5.28515625" style="83" customWidth="1"/>
    <col min="2052" max="2052" width="11.42578125" style="83"/>
    <col min="2053" max="2053" width="17" style="83" customWidth="1"/>
    <col min="2054" max="2054" width="6.28515625" style="83" customWidth="1"/>
    <col min="2055" max="2055" width="11.42578125" style="83"/>
    <col min="2056" max="2056" width="14.28515625" style="83" customWidth="1"/>
    <col min="2057" max="2057" width="7.5703125" style="83" customWidth="1"/>
    <col min="2058" max="2058" width="11.42578125" style="83"/>
    <col min="2059" max="2060" width="14.28515625" style="83" customWidth="1"/>
    <col min="2061" max="2061" width="20.85546875" style="83" customWidth="1"/>
    <col min="2062" max="2062" width="14.42578125" style="83" customWidth="1"/>
    <col min="2063" max="2063" width="15" style="83" customWidth="1"/>
    <col min="2064" max="2064" width="2.7109375" style="83" customWidth="1"/>
    <col min="2065" max="2065" width="11.7109375" style="83" customWidth="1"/>
    <col min="2066" max="2066" width="11.5703125" style="83" customWidth="1"/>
    <col min="2067" max="2067" width="2.28515625" style="83" customWidth="1"/>
    <col min="2068" max="2068" width="41" style="83" customWidth="1"/>
    <col min="2069" max="2069" width="14.28515625" style="83" customWidth="1"/>
    <col min="2070" max="2071" width="11.5703125" style="83" customWidth="1"/>
    <col min="2072" max="2072" width="21.85546875" style="83" customWidth="1"/>
    <col min="2073" max="2264" width="11.42578125" style="83"/>
    <col min="2265" max="2265" width="21.85546875" style="83" customWidth="1"/>
    <col min="2266" max="2266" width="13.85546875" style="83" customWidth="1"/>
    <col min="2267" max="2267" width="38.7109375" style="83" customWidth="1"/>
    <col min="2268" max="2268" width="3" style="83" bestFit="1" customWidth="1"/>
    <col min="2269" max="2269" width="32.28515625" style="83" customWidth="1"/>
    <col min="2270" max="2270" width="46.28515625" style="83" customWidth="1"/>
    <col min="2271" max="2271" width="19" style="83" customWidth="1"/>
    <col min="2272" max="2272" width="11.42578125" style="83"/>
    <col min="2273" max="2273" width="17.7109375" style="83" customWidth="1"/>
    <col min="2274" max="2274" width="11.42578125" style="83"/>
    <col min="2275" max="2275" width="22.28515625" style="83" customWidth="1"/>
    <col min="2276" max="2276" width="5.28515625" style="83" customWidth="1"/>
    <col min="2277" max="2277" width="36.28515625" style="83" customWidth="1"/>
    <col min="2278" max="2278" width="5.7109375" style="83" customWidth="1"/>
    <col min="2279" max="2279" width="11.42578125" style="83"/>
    <col min="2280" max="2280" width="20.7109375" style="83" customWidth="1"/>
    <col min="2281" max="2281" width="4.85546875" style="83" customWidth="1"/>
    <col min="2282" max="2282" width="11.42578125" style="83"/>
    <col min="2283" max="2283" width="24.7109375" style="83" customWidth="1"/>
    <col min="2284" max="2284" width="12.28515625" style="83" customWidth="1"/>
    <col min="2285" max="2285" width="11.42578125" style="83"/>
    <col min="2286" max="2286" width="3.42578125" style="83" customWidth="1"/>
    <col min="2287" max="2287" width="11.42578125" style="83"/>
    <col min="2288" max="2288" width="17.7109375" style="83" customWidth="1"/>
    <col min="2289" max="2289" width="3.42578125" style="83" customWidth="1"/>
    <col min="2290" max="2290" width="11.42578125" style="83"/>
    <col min="2291" max="2291" width="23.7109375" style="83" customWidth="1"/>
    <col min="2292" max="2292" width="10" style="83" customWidth="1"/>
    <col min="2293" max="2293" width="11.42578125" style="83"/>
    <col min="2294" max="2295" width="14.7109375" style="83" customWidth="1"/>
    <col min="2296" max="2296" width="12.85546875" style="83" customWidth="1"/>
    <col min="2297" max="2297" width="3.28515625" style="83" customWidth="1"/>
    <col min="2298" max="2298" width="30.28515625" style="83" customWidth="1"/>
    <col min="2299" max="2299" width="5" style="83" customWidth="1"/>
    <col min="2300" max="2300" width="11.42578125" style="83"/>
    <col min="2301" max="2301" width="14.28515625" style="83" customWidth="1"/>
    <col min="2302" max="2302" width="5.7109375" style="83" customWidth="1"/>
    <col min="2303" max="2303" width="11.42578125" style="83"/>
    <col min="2304" max="2304" width="17.28515625" style="83" customWidth="1"/>
    <col min="2305" max="2305" width="12.7109375" style="83" customWidth="1"/>
    <col min="2306" max="2306" width="11.42578125" style="83"/>
    <col min="2307" max="2307" width="5.28515625" style="83" customWidth="1"/>
    <col min="2308" max="2308" width="11.42578125" style="83"/>
    <col min="2309" max="2309" width="17" style="83" customWidth="1"/>
    <col min="2310" max="2310" width="6.28515625" style="83" customWidth="1"/>
    <col min="2311" max="2311" width="11.42578125" style="83"/>
    <col min="2312" max="2312" width="14.28515625" style="83" customWidth="1"/>
    <col min="2313" max="2313" width="7.5703125" style="83" customWidth="1"/>
    <col min="2314" max="2314" width="11.42578125" style="83"/>
    <col min="2315" max="2316" width="14.28515625" style="83" customWidth="1"/>
    <col min="2317" max="2317" width="20.85546875" style="83" customWidth="1"/>
    <col min="2318" max="2318" width="14.42578125" style="83" customWidth="1"/>
    <col min="2319" max="2319" width="15" style="83" customWidth="1"/>
    <col min="2320" max="2320" width="2.7109375" style="83" customWidth="1"/>
    <col min="2321" max="2321" width="11.7109375" style="83" customWidth="1"/>
    <col min="2322" max="2322" width="11.5703125" style="83" customWidth="1"/>
    <col min="2323" max="2323" width="2.28515625" style="83" customWidth="1"/>
    <col min="2324" max="2324" width="41" style="83" customWidth="1"/>
    <col min="2325" max="2325" width="14.28515625" style="83" customWidth="1"/>
    <col min="2326" max="2327" width="11.5703125" style="83" customWidth="1"/>
    <col min="2328" max="2328" width="21.85546875" style="83" customWidth="1"/>
    <col min="2329" max="2520" width="11.42578125" style="83"/>
    <col min="2521" max="2521" width="21.85546875" style="83" customWidth="1"/>
    <col min="2522" max="2522" width="13.85546875" style="83" customWidth="1"/>
    <col min="2523" max="2523" width="38.7109375" style="83" customWidth="1"/>
    <col min="2524" max="2524" width="3" style="83" bestFit="1" customWidth="1"/>
    <col min="2525" max="2525" width="32.28515625" style="83" customWidth="1"/>
    <col min="2526" max="2526" width="46.28515625" style="83" customWidth="1"/>
    <col min="2527" max="2527" width="19" style="83" customWidth="1"/>
    <col min="2528" max="2528" width="11.42578125" style="83"/>
    <col min="2529" max="2529" width="17.7109375" style="83" customWidth="1"/>
    <col min="2530" max="2530" width="11.42578125" style="83"/>
    <col min="2531" max="2531" width="22.28515625" style="83" customWidth="1"/>
    <col min="2532" max="2532" width="5.28515625" style="83" customWidth="1"/>
    <col min="2533" max="2533" width="36.28515625" style="83" customWidth="1"/>
    <col min="2534" max="2534" width="5.7109375" style="83" customWidth="1"/>
    <col min="2535" max="2535" width="11.42578125" style="83"/>
    <col min="2536" max="2536" width="20.7109375" style="83" customWidth="1"/>
    <col min="2537" max="2537" width="4.85546875" style="83" customWidth="1"/>
    <col min="2538" max="2538" width="11.42578125" style="83"/>
    <col min="2539" max="2539" width="24.7109375" style="83" customWidth="1"/>
    <col min="2540" max="2540" width="12.28515625" style="83" customWidth="1"/>
    <col min="2541" max="2541" width="11.42578125" style="83"/>
    <col min="2542" max="2542" width="3.42578125" style="83" customWidth="1"/>
    <col min="2543" max="2543" width="11.42578125" style="83"/>
    <col min="2544" max="2544" width="17.7109375" style="83" customWidth="1"/>
    <col min="2545" max="2545" width="3.42578125" style="83" customWidth="1"/>
    <col min="2546" max="2546" width="11.42578125" style="83"/>
    <col min="2547" max="2547" width="23.7109375" style="83" customWidth="1"/>
    <col min="2548" max="2548" width="10" style="83" customWidth="1"/>
    <col min="2549" max="2549" width="11.42578125" style="83"/>
    <col min="2550" max="2551" width="14.7109375" style="83" customWidth="1"/>
    <col min="2552" max="2552" width="12.85546875" style="83" customWidth="1"/>
    <col min="2553" max="2553" width="3.28515625" style="83" customWidth="1"/>
    <col min="2554" max="2554" width="30.28515625" style="83" customWidth="1"/>
    <col min="2555" max="2555" width="5" style="83" customWidth="1"/>
    <col min="2556" max="2556" width="11.42578125" style="83"/>
    <col min="2557" max="2557" width="14.28515625" style="83" customWidth="1"/>
    <col min="2558" max="2558" width="5.7109375" style="83" customWidth="1"/>
    <col min="2559" max="2559" width="11.42578125" style="83"/>
    <col min="2560" max="2560" width="17.28515625" style="83" customWidth="1"/>
    <col min="2561" max="2561" width="12.7109375" style="83" customWidth="1"/>
    <col min="2562" max="2562" width="11.42578125" style="83"/>
    <col min="2563" max="2563" width="5.28515625" style="83" customWidth="1"/>
    <col min="2564" max="2564" width="11.42578125" style="83"/>
    <col min="2565" max="2565" width="17" style="83" customWidth="1"/>
    <col min="2566" max="2566" width="6.28515625" style="83" customWidth="1"/>
    <col min="2567" max="2567" width="11.42578125" style="83"/>
    <col min="2568" max="2568" width="14.28515625" style="83" customWidth="1"/>
    <col min="2569" max="2569" width="7.5703125" style="83" customWidth="1"/>
    <col min="2570" max="2570" width="11.42578125" style="83"/>
    <col min="2571" max="2572" width="14.28515625" style="83" customWidth="1"/>
    <col min="2573" max="2573" width="20.85546875" style="83" customWidth="1"/>
    <col min="2574" max="2574" width="14.42578125" style="83" customWidth="1"/>
    <col min="2575" max="2575" width="15" style="83" customWidth="1"/>
    <col min="2576" max="2576" width="2.7109375" style="83" customWidth="1"/>
    <col min="2577" max="2577" width="11.7109375" style="83" customWidth="1"/>
    <col min="2578" max="2578" width="11.5703125" style="83" customWidth="1"/>
    <col min="2579" max="2579" width="2.28515625" style="83" customWidth="1"/>
    <col min="2580" max="2580" width="41" style="83" customWidth="1"/>
    <col min="2581" max="2581" width="14.28515625" style="83" customWidth="1"/>
    <col min="2582" max="2583" width="11.5703125" style="83" customWidth="1"/>
    <col min="2584" max="2584" width="21.85546875" style="83" customWidth="1"/>
    <col min="2585" max="2776" width="11.42578125" style="83"/>
    <col min="2777" max="2777" width="21.85546875" style="83" customWidth="1"/>
    <col min="2778" max="2778" width="13.85546875" style="83" customWidth="1"/>
    <col min="2779" max="2779" width="38.7109375" style="83" customWidth="1"/>
    <col min="2780" max="2780" width="3" style="83" bestFit="1" customWidth="1"/>
    <col min="2781" max="2781" width="32.28515625" style="83" customWidth="1"/>
    <col min="2782" max="2782" width="46.28515625" style="83" customWidth="1"/>
    <col min="2783" max="2783" width="19" style="83" customWidth="1"/>
    <col min="2784" max="2784" width="11.42578125" style="83"/>
    <col min="2785" max="2785" width="17.7109375" style="83" customWidth="1"/>
    <col min="2786" max="2786" width="11.42578125" style="83"/>
    <col min="2787" max="2787" width="22.28515625" style="83" customWidth="1"/>
    <col min="2788" max="2788" width="5.28515625" style="83" customWidth="1"/>
    <col min="2789" max="2789" width="36.28515625" style="83" customWidth="1"/>
    <col min="2790" max="2790" width="5.7109375" style="83" customWidth="1"/>
    <col min="2791" max="2791" width="11.42578125" style="83"/>
    <col min="2792" max="2792" width="20.7109375" style="83" customWidth="1"/>
    <col min="2793" max="2793" width="4.85546875" style="83" customWidth="1"/>
    <col min="2794" max="2794" width="11.42578125" style="83"/>
    <col min="2795" max="2795" width="24.7109375" style="83" customWidth="1"/>
    <col min="2796" max="2796" width="12.28515625" style="83" customWidth="1"/>
    <col min="2797" max="2797" width="11.42578125" style="83"/>
    <col min="2798" max="2798" width="3.42578125" style="83" customWidth="1"/>
    <col min="2799" max="2799" width="11.42578125" style="83"/>
    <col min="2800" max="2800" width="17.7109375" style="83" customWidth="1"/>
    <col min="2801" max="2801" width="3.42578125" style="83" customWidth="1"/>
    <col min="2802" max="2802" width="11.42578125" style="83"/>
    <col min="2803" max="2803" width="23.7109375" style="83" customWidth="1"/>
    <col min="2804" max="2804" width="10" style="83" customWidth="1"/>
    <col min="2805" max="2805" width="11.42578125" style="83"/>
    <col min="2806" max="2807" width="14.7109375" style="83" customWidth="1"/>
    <col min="2808" max="2808" width="12.85546875" style="83" customWidth="1"/>
    <col min="2809" max="2809" width="3.28515625" style="83" customWidth="1"/>
    <col min="2810" max="2810" width="30.28515625" style="83" customWidth="1"/>
    <col min="2811" max="2811" width="5" style="83" customWidth="1"/>
    <col min="2812" max="2812" width="11.42578125" style="83"/>
    <col min="2813" max="2813" width="14.28515625" style="83" customWidth="1"/>
    <col min="2814" max="2814" width="5.7109375" style="83" customWidth="1"/>
    <col min="2815" max="2815" width="11.42578125" style="83"/>
    <col min="2816" max="2816" width="17.28515625" style="83" customWidth="1"/>
    <col min="2817" max="2817" width="12.7109375" style="83" customWidth="1"/>
    <col min="2818" max="2818" width="11.42578125" style="83"/>
    <col min="2819" max="2819" width="5.28515625" style="83" customWidth="1"/>
    <col min="2820" max="2820" width="11.42578125" style="83"/>
    <col min="2821" max="2821" width="17" style="83" customWidth="1"/>
    <col min="2822" max="2822" width="6.28515625" style="83" customWidth="1"/>
    <col min="2823" max="2823" width="11.42578125" style="83"/>
    <col min="2824" max="2824" width="14.28515625" style="83" customWidth="1"/>
    <col min="2825" max="2825" width="7.5703125" style="83" customWidth="1"/>
    <col min="2826" max="2826" width="11.42578125" style="83"/>
    <col min="2827" max="2828" width="14.28515625" style="83" customWidth="1"/>
    <col min="2829" max="2829" width="20.85546875" style="83" customWidth="1"/>
    <col min="2830" max="2830" width="14.42578125" style="83" customWidth="1"/>
    <col min="2831" max="2831" width="15" style="83" customWidth="1"/>
    <col min="2832" max="2832" width="2.7109375" style="83" customWidth="1"/>
    <col min="2833" max="2833" width="11.7109375" style="83" customWidth="1"/>
    <col min="2834" max="2834" width="11.5703125" style="83" customWidth="1"/>
    <col min="2835" max="2835" width="2.28515625" style="83" customWidth="1"/>
    <col min="2836" max="2836" width="41" style="83" customWidth="1"/>
    <col min="2837" max="2837" width="14.28515625" style="83" customWidth="1"/>
    <col min="2838" max="2839" width="11.5703125" style="83" customWidth="1"/>
    <col min="2840" max="2840" width="21.85546875" style="83" customWidth="1"/>
    <col min="2841" max="3032" width="11.42578125" style="83"/>
    <col min="3033" max="3033" width="21.85546875" style="83" customWidth="1"/>
    <col min="3034" max="3034" width="13.85546875" style="83" customWidth="1"/>
    <col min="3035" max="3035" width="38.7109375" style="83" customWidth="1"/>
    <col min="3036" max="3036" width="3" style="83" bestFit="1" customWidth="1"/>
    <col min="3037" max="3037" width="32.28515625" style="83" customWidth="1"/>
    <col min="3038" max="3038" width="46.28515625" style="83" customWidth="1"/>
    <col min="3039" max="3039" width="19" style="83" customWidth="1"/>
    <col min="3040" max="3040" width="11.42578125" style="83"/>
    <col min="3041" max="3041" width="17.7109375" style="83" customWidth="1"/>
    <col min="3042" max="3042" width="11.42578125" style="83"/>
    <col min="3043" max="3043" width="22.28515625" style="83" customWidth="1"/>
    <col min="3044" max="3044" width="5.28515625" style="83" customWidth="1"/>
    <col min="3045" max="3045" width="36.28515625" style="83" customWidth="1"/>
    <col min="3046" max="3046" width="5.7109375" style="83" customWidth="1"/>
    <col min="3047" max="3047" width="11.42578125" style="83"/>
    <col min="3048" max="3048" width="20.7109375" style="83" customWidth="1"/>
    <col min="3049" max="3049" width="4.85546875" style="83" customWidth="1"/>
    <col min="3050" max="3050" width="11.42578125" style="83"/>
    <col min="3051" max="3051" width="24.7109375" style="83" customWidth="1"/>
    <col min="3052" max="3052" width="12.28515625" style="83" customWidth="1"/>
    <col min="3053" max="3053" width="11.42578125" style="83"/>
    <col min="3054" max="3054" width="3.42578125" style="83" customWidth="1"/>
    <col min="3055" max="3055" width="11.42578125" style="83"/>
    <col min="3056" max="3056" width="17.7109375" style="83" customWidth="1"/>
    <col min="3057" max="3057" width="3.42578125" style="83" customWidth="1"/>
    <col min="3058" max="3058" width="11.42578125" style="83"/>
    <col min="3059" max="3059" width="23.7109375" style="83" customWidth="1"/>
    <col min="3060" max="3060" width="10" style="83" customWidth="1"/>
    <col min="3061" max="3061" width="11.42578125" style="83"/>
    <col min="3062" max="3063" width="14.7109375" style="83" customWidth="1"/>
    <col min="3064" max="3064" width="12.85546875" style="83" customWidth="1"/>
    <col min="3065" max="3065" width="3.28515625" style="83" customWidth="1"/>
    <col min="3066" max="3066" width="30.28515625" style="83" customWidth="1"/>
    <col min="3067" max="3067" width="5" style="83" customWidth="1"/>
    <col min="3068" max="3068" width="11.42578125" style="83"/>
    <col min="3069" max="3069" width="14.28515625" style="83" customWidth="1"/>
    <col min="3070" max="3070" width="5.7109375" style="83" customWidth="1"/>
    <col min="3071" max="3071" width="11.42578125" style="83"/>
    <col min="3072" max="3072" width="17.28515625" style="83" customWidth="1"/>
    <col min="3073" max="3073" width="12.7109375" style="83" customWidth="1"/>
    <col min="3074" max="3074" width="11.42578125" style="83"/>
    <col min="3075" max="3075" width="5.28515625" style="83" customWidth="1"/>
    <col min="3076" max="3076" width="11.42578125" style="83"/>
    <col min="3077" max="3077" width="17" style="83" customWidth="1"/>
    <col min="3078" max="3078" width="6.28515625" style="83" customWidth="1"/>
    <col min="3079" max="3079" width="11.42578125" style="83"/>
    <col min="3080" max="3080" width="14.28515625" style="83" customWidth="1"/>
    <col min="3081" max="3081" width="7.5703125" style="83" customWidth="1"/>
    <col min="3082" max="3082" width="11.42578125" style="83"/>
    <col min="3083" max="3084" width="14.28515625" style="83" customWidth="1"/>
    <col min="3085" max="3085" width="20.85546875" style="83" customWidth="1"/>
    <col min="3086" max="3086" width="14.42578125" style="83" customWidth="1"/>
    <col min="3087" max="3087" width="15" style="83" customWidth="1"/>
    <col min="3088" max="3088" width="2.7109375" style="83" customWidth="1"/>
    <col min="3089" max="3089" width="11.7109375" style="83" customWidth="1"/>
    <col min="3090" max="3090" width="11.5703125" style="83" customWidth="1"/>
    <col min="3091" max="3091" width="2.28515625" style="83" customWidth="1"/>
    <col min="3092" max="3092" width="41" style="83" customWidth="1"/>
    <col min="3093" max="3093" width="14.28515625" style="83" customWidth="1"/>
    <col min="3094" max="3095" width="11.5703125" style="83" customWidth="1"/>
    <col min="3096" max="3096" width="21.85546875" style="83" customWidth="1"/>
    <col min="3097" max="3288" width="11.42578125" style="83"/>
    <col min="3289" max="3289" width="21.85546875" style="83" customWidth="1"/>
    <col min="3290" max="3290" width="13.85546875" style="83" customWidth="1"/>
    <col min="3291" max="3291" width="38.7109375" style="83" customWidth="1"/>
    <col min="3292" max="3292" width="3" style="83" bestFit="1" customWidth="1"/>
    <col min="3293" max="3293" width="32.28515625" style="83" customWidth="1"/>
    <col min="3294" max="3294" width="46.28515625" style="83" customWidth="1"/>
    <col min="3295" max="3295" width="19" style="83" customWidth="1"/>
    <col min="3296" max="3296" width="11.42578125" style="83"/>
    <col min="3297" max="3297" width="17.7109375" style="83" customWidth="1"/>
    <col min="3298" max="3298" width="11.42578125" style="83"/>
    <col min="3299" max="3299" width="22.28515625" style="83" customWidth="1"/>
    <col min="3300" max="3300" width="5.28515625" style="83" customWidth="1"/>
    <col min="3301" max="3301" width="36.28515625" style="83" customWidth="1"/>
    <col min="3302" max="3302" width="5.7109375" style="83" customWidth="1"/>
    <col min="3303" max="3303" width="11.42578125" style="83"/>
    <col min="3304" max="3304" width="20.7109375" style="83" customWidth="1"/>
    <col min="3305" max="3305" width="4.85546875" style="83" customWidth="1"/>
    <col min="3306" max="3306" width="11.42578125" style="83"/>
    <col min="3307" max="3307" width="24.7109375" style="83" customWidth="1"/>
    <col min="3308" max="3308" width="12.28515625" style="83" customWidth="1"/>
    <col min="3309" max="3309" width="11.42578125" style="83"/>
    <col min="3310" max="3310" width="3.42578125" style="83" customWidth="1"/>
    <col min="3311" max="3311" width="11.42578125" style="83"/>
    <col min="3312" max="3312" width="17.7109375" style="83" customWidth="1"/>
    <col min="3313" max="3313" width="3.42578125" style="83" customWidth="1"/>
    <col min="3314" max="3314" width="11.42578125" style="83"/>
    <col min="3315" max="3315" width="23.7109375" style="83" customWidth="1"/>
    <col min="3316" max="3316" width="10" style="83" customWidth="1"/>
    <col min="3317" max="3317" width="11.42578125" style="83"/>
    <col min="3318" max="3319" width="14.7109375" style="83" customWidth="1"/>
    <col min="3320" max="3320" width="12.85546875" style="83" customWidth="1"/>
    <col min="3321" max="3321" width="3.28515625" style="83" customWidth="1"/>
    <col min="3322" max="3322" width="30.28515625" style="83" customWidth="1"/>
    <col min="3323" max="3323" width="5" style="83" customWidth="1"/>
    <col min="3324" max="3324" width="11.42578125" style="83"/>
    <col min="3325" max="3325" width="14.28515625" style="83" customWidth="1"/>
    <col min="3326" max="3326" width="5.7109375" style="83" customWidth="1"/>
    <col min="3327" max="3327" width="11.42578125" style="83"/>
    <col min="3328" max="3328" width="17.28515625" style="83" customWidth="1"/>
    <col min="3329" max="3329" width="12.7109375" style="83" customWidth="1"/>
    <col min="3330" max="3330" width="11.42578125" style="83"/>
    <col min="3331" max="3331" width="5.28515625" style="83" customWidth="1"/>
    <col min="3332" max="3332" width="11.42578125" style="83"/>
    <col min="3333" max="3333" width="17" style="83" customWidth="1"/>
    <col min="3334" max="3334" width="6.28515625" style="83" customWidth="1"/>
    <col min="3335" max="3335" width="11.42578125" style="83"/>
    <col min="3336" max="3336" width="14.28515625" style="83" customWidth="1"/>
    <col min="3337" max="3337" width="7.5703125" style="83" customWidth="1"/>
    <col min="3338" max="3338" width="11.42578125" style="83"/>
    <col min="3339" max="3340" width="14.28515625" style="83" customWidth="1"/>
    <col min="3341" max="3341" width="20.85546875" style="83" customWidth="1"/>
    <col min="3342" max="3342" width="14.42578125" style="83" customWidth="1"/>
    <col min="3343" max="3343" width="15" style="83" customWidth="1"/>
    <col min="3344" max="3344" width="2.7109375" style="83" customWidth="1"/>
    <col min="3345" max="3345" width="11.7109375" style="83" customWidth="1"/>
    <col min="3346" max="3346" width="11.5703125" style="83" customWidth="1"/>
    <col min="3347" max="3347" width="2.28515625" style="83" customWidth="1"/>
    <col min="3348" max="3348" width="41" style="83" customWidth="1"/>
    <col min="3349" max="3349" width="14.28515625" style="83" customWidth="1"/>
    <col min="3350" max="3351" width="11.5703125" style="83" customWidth="1"/>
    <col min="3352" max="3352" width="21.85546875" style="83" customWidth="1"/>
    <col min="3353" max="3544" width="11.42578125" style="83"/>
    <col min="3545" max="3545" width="21.85546875" style="83" customWidth="1"/>
    <col min="3546" max="3546" width="13.85546875" style="83" customWidth="1"/>
    <col min="3547" max="3547" width="38.7109375" style="83" customWidth="1"/>
    <col min="3548" max="3548" width="3" style="83" bestFit="1" customWidth="1"/>
    <col min="3549" max="3549" width="32.28515625" style="83" customWidth="1"/>
    <col min="3550" max="3550" width="46.28515625" style="83" customWidth="1"/>
    <col min="3551" max="3551" width="19" style="83" customWidth="1"/>
    <col min="3552" max="3552" width="11.42578125" style="83"/>
    <col min="3553" max="3553" width="17.7109375" style="83" customWidth="1"/>
    <col min="3554" max="3554" width="11.42578125" style="83"/>
    <col min="3555" max="3555" width="22.28515625" style="83" customWidth="1"/>
    <col min="3556" max="3556" width="5.28515625" style="83" customWidth="1"/>
    <col min="3557" max="3557" width="36.28515625" style="83" customWidth="1"/>
    <col min="3558" max="3558" width="5.7109375" style="83" customWidth="1"/>
    <col min="3559" max="3559" width="11.42578125" style="83"/>
    <col min="3560" max="3560" width="20.7109375" style="83" customWidth="1"/>
    <col min="3561" max="3561" width="4.85546875" style="83" customWidth="1"/>
    <col min="3562" max="3562" width="11.42578125" style="83"/>
    <col min="3563" max="3563" width="24.7109375" style="83" customWidth="1"/>
    <col min="3564" max="3564" width="12.28515625" style="83" customWidth="1"/>
    <col min="3565" max="3565" width="11.42578125" style="83"/>
    <col min="3566" max="3566" width="3.42578125" style="83" customWidth="1"/>
    <col min="3567" max="3567" width="11.42578125" style="83"/>
    <col min="3568" max="3568" width="17.7109375" style="83" customWidth="1"/>
    <col min="3569" max="3569" width="3.42578125" style="83" customWidth="1"/>
    <col min="3570" max="3570" width="11.42578125" style="83"/>
    <col min="3571" max="3571" width="23.7109375" style="83" customWidth="1"/>
    <col min="3572" max="3572" width="10" style="83" customWidth="1"/>
    <col min="3573" max="3573" width="11.42578125" style="83"/>
    <col min="3574" max="3575" width="14.7109375" style="83" customWidth="1"/>
    <col min="3576" max="3576" width="12.85546875" style="83" customWidth="1"/>
    <col min="3577" max="3577" width="3.28515625" style="83" customWidth="1"/>
    <col min="3578" max="3578" width="30.28515625" style="83" customWidth="1"/>
    <col min="3579" max="3579" width="5" style="83" customWidth="1"/>
    <col min="3580" max="3580" width="11.42578125" style="83"/>
    <col min="3581" max="3581" width="14.28515625" style="83" customWidth="1"/>
    <col min="3582" max="3582" width="5.7109375" style="83" customWidth="1"/>
    <col min="3583" max="3583" width="11.42578125" style="83"/>
    <col min="3584" max="3584" width="17.28515625" style="83" customWidth="1"/>
    <col min="3585" max="3585" width="12.7109375" style="83" customWidth="1"/>
    <col min="3586" max="3586" width="11.42578125" style="83"/>
    <col min="3587" max="3587" width="5.28515625" style="83" customWidth="1"/>
    <col min="3588" max="3588" width="11.42578125" style="83"/>
    <col min="3589" max="3589" width="17" style="83" customWidth="1"/>
    <col min="3590" max="3590" width="6.28515625" style="83" customWidth="1"/>
    <col min="3591" max="3591" width="11.42578125" style="83"/>
    <col min="3592" max="3592" width="14.28515625" style="83" customWidth="1"/>
    <col min="3593" max="3593" width="7.5703125" style="83" customWidth="1"/>
    <col min="3594" max="3594" width="11.42578125" style="83"/>
    <col min="3595" max="3596" width="14.28515625" style="83" customWidth="1"/>
    <col min="3597" max="3597" width="20.85546875" style="83" customWidth="1"/>
    <col min="3598" max="3598" width="14.42578125" style="83" customWidth="1"/>
    <col min="3599" max="3599" width="15" style="83" customWidth="1"/>
    <col min="3600" max="3600" width="2.7109375" style="83" customWidth="1"/>
    <col min="3601" max="3601" width="11.7109375" style="83" customWidth="1"/>
    <col min="3602" max="3602" width="11.5703125" style="83" customWidth="1"/>
    <col min="3603" max="3603" width="2.28515625" style="83" customWidth="1"/>
    <col min="3604" max="3604" width="41" style="83" customWidth="1"/>
    <col min="3605" max="3605" width="14.28515625" style="83" customWidth="1"/>
    <col min="3606" max="3607" width="11.5703125" style="83" customWidth="1"/>
    <col min="3608" max="3608" width="21.85546875" style="83" customWidth="1"/>
    <col min="3609" max="3800" width="11.42578125" style="83"/>
    <col min="3801" max="3801" width="21.85546875" style="83" customWidth="1"/>
    <col min="3802" max="3802" width="13.85546875" style="83" customWidth="1"/>
    <col min="3803" max="3803" width="38.7109375" style="83" customWidth="1"/>
    <col min="3804" max="3804" width="3" style="83" bestFit="1" customWidth="1"/>
    <col min="3805" max="3805" width="32.28515625" style="83" customWidth="1"/>
    <col min="3806" max="3806" width="46.28515625" style="83" customWidth="1"/>
    <col min="3807" max="3807" width="19" style="83" customWidth="1"/>
    <col min="3808" max="3808" width="11.42578125" style="83"/>
    <col min="3809" max="3809" width="17.7109375" style="83" customWidth="1"/>
    <col min="3810" max="3810" width="11.42578125" style="83"/>
    <col min="3811" max="3811" width="22.28515625" style="83" customWidth="1"/>
    <col min="3812" max="3812" width="5.28515625" style="83" customWidth="1"/>
    <col min="3813" max="3813" width="36.28515625" style="83" customWidth="1"/>
    <col min="3814" max="3814" width="5.7109375" style="83" customWidth="1"/>
    <col min="3815" max="3815" width="11.42578125" style="83"/>
    <col min="3816" max="3816" width="20.7109375" style="83" customWidth="1"/>
    <col min="3817" max="3817" width="4.85546875" style="83" customWidth="1"/>
    <col min="3818" max="3818" width="11.42578125" style="83"/>
    <col min="3819" max="3819" width="24.7109375" style="83" customWidth="1"/>
    <col min="3820" max="3820" width="12.28515625" style="83" customWidth="1"/>
    <col min="3821" max="3821" width="11.42578125" style="83"/>
    <col min="3822" max="3822" width="3.42578125" style="83" customWidth="1"/>
    <col min="3823" max="3823" width="11.42578125" style="83"/>
    <col min="3824" max="3824" width="17.7109375" style="83" customWidth="1"/>
    <col min="3825" max="3825" width="3.42578125" style="83" customWidth="1"/>
    <col min="3826" max="3826" width="11.42578125" style="83"/>
    <col min="3827" max="3827" width="23.7109375" style="83" customWidth="1"/>
    <col min="3828" max="3828" width="10" style="83" customWidth="1"/>
    <col min="3829" max="3829" width="11.42578125" style="83"/>
    <col min="3830" max="3831" width="14.7109375" style="83" customWidth="1"/>
    <col min="3832" max="3832" width="12.85546875" style="83" customWidth="1"/>
    <col min="3833" max="3833" width="3.28515625" style="83" customWidth="1"/>
    <col min="3834" max="3834" width="30.28515625" style="83" customWidth="1"/>
    <col min="3835" max="3835" width="5" style="83" customWidth="1"/>
    <col min="3836" max="3836" width="11.42578125" style="83"/>
    <col min="3837" max="3837" width="14.28515625" style="83" customWidth="1"/>
    <col min="3838" max="3838" width="5.7109375" style="83" customWidth="1"/>
    <col min="3839" max="3839" width="11.42578125" style="83"/>
    <col min="3840" max="3840" width="17.28515625" style="83" customWidth="1"/>
    <col min="3841" max="3841" width="12.7109375" style="83" customWidth="1"/>
    <col min="3842" max="3842" width="11.42578125" style="83"/>
    <col min="3843" max="3843" width="5.28515625" style="83" customWidth="1"/>
    <col min="3844" max="3844" width="11.42578125" style="83"/>
    <col min="3845" max="3845" width="17" style="83" customWidth="1"/>
    <col min="3846" max="3846" width="6.28515625" style="83" customWidth="1"/>
    <col min="3847" max="3847" width="11.42578125" style="83"/>
    <col min="3848" max="3848" width="14.28515625" style="83" customWidth="1"/>
    <col min="3849" max="3849" width="7.5703125" style="83" customWidth="1"/>
    <col min="3850" max="3850" width="11.42578125" style="83"/>
    <col min="3851" max="3852" width="14.28515625" style="83" customWidth="1"/>
    <col min="3853" max="3853" width="20.85546875" style="83" customWidth="1"/>
    <col min="3854" max="3854" width="14.42578125" style="83" customWidth="1"/>
    <col min="3855" max="3855" width="15" style="83" customWidth="1"/>
    <col min="3856" max="3856" width="2.7109375" style="83" customWidth="1"/>
    <col min="3857" max="3857" width="11.7109375" style="83" customWidth="1"/>
    <col min="3858" max="3858" width="11.5703125" style="83" customWidth="1"/>
    <col min="3859" max="3859" width="2.28515625" style="83" customWidth="1"/>
    <col min="3860" max="3860" width="41" style="83" customWidth="1"/>
    <col min="3861" max="3861" width="14.28515625" style="83" customWidth="1"/>
    <col min="3862" max="3863" width="11.5703125" style="83" customWidth="1"/>
    <col min="3864" max="3864" width="21.85546875" style="83" customWidth="1"/>
    <col min="3865" max="4056" width="11.42578125" style="83"/>
    <col min="4057" max="4057" width="21.85546875" style="83" customWidth="1"/>
    <col min="4058" max="4058" width="13.85546875" style="83" customWidth="1"/>
    <col min="4059" max="4059" width="38.7109375" style="83" customWidth="1"/>
    <col min="4060" max="4060" width="3" style="83" bestFit="1" customWidth="1"/>
    <col min="4061" max="4061" width="32.28515625" style="83" customWidth="1"/>
    <col min="4062" max="4062" width="46.28515625" style="83" customWidth="1"/>
    <col min="4063" max="4063" width="19" style="83" customWidth="1"/>
    <col min="4064" max="4064" width="11.42578125" style="83"/>
    <col min="4065" max="4065" width="17.7109375" style="83" customWidth="1"/>
    <col min="4066" max="4066" width="11.42578125" style="83"/>
    <col min="4067" max="4067" width="22.28515625" style="83" customWidth="1"/>
    <col min="4068" max="4068" width="5.28515625" style="83" customWidth="1"/>
    <col min="4069" max="4069" width="36.28515625" style="83" customWidth="1"/>
    <col min="4070" max="4070" width="5.7109375" style="83" customWidth="1"/>
    <col min="4071" max="4071" width="11.42578125" style="83"/>
    <col min="4072" max="4072" width="20.7109375" style="83" customWidth="1"/>
    <col min="4073" max="4073" width="4.85546875" style="83" customWidth="1"/>
    <col min="4074" max="4074" width="11.42578125" style="83"/>
    <col min="4075" max="4075" width="24.7109375" style="83" customWidth="1"/>
    <col min="4076" max="4076" width="12.28515625" style="83" customWidth="1"/>
    <col min="4077" max="4077" width="11.42578125" style="83"/>
    <col min="4078" max="4078" width="3.42578125" style="83" customWidth="1"/>
    <col min="4079" max="4079" width="11.42578125" style="83"/>
    <col min="4080" max="4080" width="17.7109375" style="83" customWidth="1"/>
    <col min="4081" max="4081" width="3.42578125" style="83" customWidth="1"/>
    <col min="4082" max="4082" width="11.42578125" style="83"/>
    <col min="4083" max="4083" width="23.7109375" style="83" customWidth="1"/>
    <col min="4084" max="4084" width="10" style="83" customWidth="1"/>
    <col min="4085" max="4085" width="11.42578125" style="83"/>
    <col min="4086" max="4087" width="14.7109375" style="83" customWidth="1"/>
    <col min="4088" max="4088" width="12.85546875" style="83" customWidth="1"/>
    <col min="4089" max="4089" width="3.28515625" style="83" customWidth="1"/>
    <col min="4090" max="4090" width="30.28515625" style="83" customWidth="1"/>
    <col min="4091" max="4091" width="5" style="83" customWidth="1"/>
    <col min="4092" max="4092" width="11.42578125" style="83"/>
    <col min="4093" max="4093" width="14.28515625" style="83" customWidth="1"/>
    <col min="4094" max="4094" width="5.7109375" style="83" customWidth="1"/>
    <col min="4095" max="4095" width="11.42578125" style="83"/>
    <col min="4096" max="4096" width="17.28515625" style="83" customWidth="1"/>
    <col min="4097" max="4097" width="12.7109375" style="83" customWidth="1"/>
    <col min="4098" max="4098" width="11.42578125" style="83"/>
    <col min="4099" max="4099" width="5.28515625" style="83" customWidth="1"/>
    <col min="4100" max="4100" width="11.42578125" style="83"/>
    <col min="4101" max="4101" width="17" style="83" customWidth="1"/>
    <col min="4102" max="4102" width="6.28515625" style="83" customWidth="1"/>
    <col min="4103" max="4103" width="11.42578125" style="83"/>
    <col min="4104" max="4104" width="14.28515625" style="83" customWidth="1"/>
    <col min="4105" max="4105" width="7.5703125" style="83" customWidth="1"/>
    <col min="4106" max="4106" width="11.42578125" style="83"/>
    <col min="4107" max="4108" width="14.28515625" style="83" customWidth="1"/>
    <col min="4109" max="4109" width="20.85546875" style="83" customWidth="1"/>
    <col min="4110" max="4110" width="14.42578125" style="83" customWidth="1"/>
    <col min="4111" max="4111" width="15" style="83" customWidth="1"/>
    <col min="4112" max="4112" width="2.7109375" style="83" customWidth="1"/>
    <col min="4113" max="4113" width="11.7109375" style="83" customWidth="1"/>
    <col min="4114" max="4114" width="11.5703125" style="83" customWidth="1"/>
    <col min="4115" max="4115" width="2.28515625" style="83" customWidth="1"/>
    <col min="4116" max="4116" width="41" style="83" customWidth="1"/>
    <col min="4117" max="4117" width="14.28515625" style="83" customWidth="1"/>
    <col min="4118" max="4119" width="11.5703125" style="83" customWidth="1"/>
    <col min="4120" max="4120" width="21.85546875" style="83" customWidth="1"/>
    <col min="4121" max="4312" width="11.42578125" style="83"/>
    <col min="4313" max="4313" width="21.85546875" style="83" customWidth="1"/>
    <col min="4314" max="4314" width="13.85546875" style="83" customWidth="1"/>
    <col min="4315" max="4315" width="38.7109375" style="83" customWidth="1"/>
    <col min="4316" max="4316" width="3" style="83" bestFit="1" customWidth="1"/>
    <col min="4317" max="4317" width="32.28515625" style="83" customWidth="1"/>
    <col min="4318" max="4318" width="46.28515625" style="83" customWidth="1"/>
    <col min="4319" max="4319" width="19" style="83" customWidth="1"/>
    <col min="4320" max="4320" width="11.42578125" style="83"/>
    <col min="4321" max="4321" width="17.7109375" style="83" customWidth="1"/>
    <col min="4322" max="4322" width="11.42578125" style="83"/>
    <col min="4323" max="4323" width="22.28515625" style="83" customWidth="1"/>
    <col min="4324" max="4324" width="5.28515625" style="83" customWidth="1"/>
    <col min="4325" max="4325" width="36.28515625" style="83" customWidth="1"/>
    <col min="4326" max="4326" width="5.7109375" style="83" customWidth="1"/>
    <col min="4327" max="4327" width="11.42578125" style="83"/>
    <col min="4328" max="4328" width="20.7109375" style="83" customWidth="1"/>
    <col min="4329" max="4329" width="4.85546875" style="83" customWidth="1"/>
    <col min="4330" max="4330" width="11.42578125" style="83"/>
    <col min="4331" max="4331" width="24.7109375" style="83" customWidth="1"/>
    <col min="4332" max="4332" width="12.28515625" style="83" customWidth="1"/>
    <col min="4333" max="4333" width="11.42578125" style="83"/>
    <col min="4334" max="4334" width="3.42578125" style="83" customWidth="1"/>
    <col min="4335" max="4335" width="11.42578125" style="83"/>
    <col min="4336" max="4336" width="17.7109375" style="83" customWidth="1"/>
    <col min="4337" max="4337" width="3.42578125" style="83" customWidth="1"/>
    <col min="4338" max="4338" width="11.42578125" style="83"/>
    <col min="4339" max="4339" width="23.7109375" style="83" customWidth="1"/>
    <col min="4340" max="4340" width="10" style="83" customWidth="1"/>
    <col min="4341" max="4341" width="11.42578125" style="83"/>
    <col min="4342" max="4343" width="14.7109375" style="83" customWidth="1"/>
    <col min="4344" max="4344" width="12.85546875" style="83" customWidth="1"/>
    <col min="4345" max="4345" width="3.28515625" style="83" customWidth="1"/>
    <col min="4346" max="4346" width="30.28515625" style="83" customWidth="1"/>
    <col min="4347" max="4347" width="5" style="83" customWidth="1"/>
    <col min="4348" max="4348" width="11.42578125" style="83"/>
    <col min="4349" max="4349" width="14.28515625" style="83" customWidth="1"/>
    <col min="4350" max="4350" width="5.7109375" style="83" customWidth="1"/>
    <col min="4351" max="4351" width="11.42578125" style="83"/>
    <col min="4352" max="4352" width="17.28515625" style="83" customWidth="1"/>
    <col min="4353" max="4353" width="12.7109375" style="83" customWidth="1"/>
    <col min="4354" max="4354" width="11.42578125" style="83"/>
    <col min="4355" max="4355" width="5.28515625" style="83" customWidth="1"/>
    <col min="4356" max="4356" width="11.42578125" style="83"/>
    <col min="4357" max="4357" width="17" style="83" customWidth="1"/>
    <col min="4358" max="4358" width="6.28515625" style="83" customWidth="1"/>
    <col min="4359" max="4359" width="11.42578125" style="83"/>
    <col min="4360" max="4360" width="14.28515625" style="83" customWidth="1"/>
    <col min="4361" max="4361" width="7.5703125" style="83" customWidth="1"/>
    <col min="4362" max="4362" width="11.42578125" style="83"/>
    <col min="4363" max="4364" width="14.28515625" style="83" customWidth="1"/>
    <col min="4365" max="4365" width="20.85546875" style="83" customWidth="1"/>
    <col min="4366" max="4366" width="14.42578125" style="83" customWidth="1"/>
    <col min="4367" max="4367" width="15" style="83" customWidth="1"/>
    <col min="4368" max="4368" width="2.7109375" style="83" customWidth="1"/>
    <col min="4369" max="4369" width="11.7109375" style="83" customWidth="1"/>
    <col min="4370" max="4370" width="11.5703125" style="83" customWidth="1"/>
    <col min="4371" max="4371" width="2.28515625" style="83" customWidth="1"/>
    <col min="4372" max="4372" width="41" style="83" customWidth="1"/>
    <col min="4373" max="4373" width="14.28515625" style="83" customWidth="1"/>
    <col min="4374" max="4375" width="11.5703125" style="83" customWidth="1"/>
    <col min="4376" max="4376" width="21.85546875" style="83" customWidth="1"/>
    <col min="4377" max="4568" width="11.42578125" style="83"/>
    <col min="4569" max="4569" width="21.85546875" style="83" customWidth="1"/>
    <col min="4570" max="4570" width="13.85546875" style="83" customWidth="1"/>
    <col min="4571" max="4571" width="38.7109375" style="83" customWidth="1"/>
    <col min="4572" max="4572" width="3" style="83" bestFit="1" customWidth="1"/>
    <col min="4573" max="4573" width="32.28515625" style="83" customWidth="1"/>
    <col min="4574" max="4574" width="46.28515625" style="83" customWidth="1"/>
    <col min="4575" max="4575" width="19" style="83" customWidth="1"/>
    <col min="4576" max="4576" width="11.42578125" style="83"/>
    <col min="4577" max="4577" width="17.7109375" style="83" customWidth="1"/>
    <col min="4578" max="4578" width="11.42578125" style="83"/>
    <col min="4579" max="4579" width="22.28515625" style="83" customWidth="1"/>
    <col min="4580" max="4580" width="5.28515625" style="83" customWidth="1"/>
    <col min="4581" max="4581" width="36.28515625" style="83" customWidth="1"/>
    <col min="4582" max="4582" width="5.7109375" style="83" customWidth="1"/>
    <col min="4583" max="4583" width="11.42578125" style="83"/>
    <col min="4584" max="4584" width="20.7109375" style="83" customWidth="1"/>
    <col min="4585" max="4585" width="4.85546875" style="83" customWidth="1"/>
    <col min="4586" max="4586" width="11.42578125" style="83"/>
    <col min="4587" max="4587" width="24.7109375" style="83" customWidth="1"/>
    <col min="4588" max="4588" width="12.28515625" style="83" customWidth="1"/>
    <col min="4589" max="4589" width="11.42578125" style="83"/>
    <col min="4590" max="4590" width="3.42578125" style="83" customWidth="1"/>
    <col min="4591" max="4591" width="11.42578125" style="83"/>
    <col min="4592" max="4592" width="17.7109375" style="83" customWidth="1"/>
    <col min="4593" max="4593" width="3.42578125" style="83" customWidth="1"/>
    <col min="4594" max="4594" width="11.42578125" style="83"/>
    <col min="4595" max="4595" width="23.7109375" style="83" customWidth="1"/>
    <col min="4596" max="4596" width="10" style="83" customWidth="1"/>
    <col min="4597" max="4597" width="11.42578125" style="83"/>
    <col min="4598" max="4599" width="14.7109375" style="83" customWidth="1"/>
    <col min="4600" max="4600" width="12.85546875" style="83" customWidth="1"/>
    <col min="4601" max="4601" width="3.28515625" style="83" customWidth="1"/>
    <col min="4602" max="4602" width="30.28515625" style="83" customWidth="1"/>
    <col min="4603" max="4603" width="5" style="83" customWidth="1"/>
    <col min="4604" max="4604" width="11.42578125" style="83"/>
    <col min="4605" max="4605" width="14.28515625" style="83" customWidth="1"/>
    <col min="4606" max="4606" width="5.7109375" style="83" customWidth="1"/>
    <col min="4607" max="4607" width="11.42578125" style="83"/>
    <col min="4608" max="4608" width="17.28515625" style="83" customWidth="1"/>
    <col min="4609" max="4609" width="12.7109375" style="83" customWidth="1"/>
    <col min="4610" max="4610" width="11.42578125" style="83"/>
    <col min="4611" max="4611" width="5.28515625" style="83" customWidth="1"/>
    <col min="4612" max="4612" width="11.42578125" style="83"/>
    <col min="4613" max="4613" width="17" style="83" customWidth="1"/>
    <col min="4614" max="4614" width="6.28515625" style="83" customWidth="1"/>
    <col min="4615" max="4615" width="11.42578125" style="83"/>
    <col min="4616" max="4616" width="14.28515625" style="83" customWidth="1"/>
    <col min="4617" max="4617" width="7.5703125" style="83" customWidth="1"/>
    <col min="4618" max="4618" width="11.42578125" style="83"/>
    <col min="4619" max="4620" width="14.28515625" style="83" customWidth="1"/>
    <col min="4621" max="4621" width="20.85546875" style="83" customWidth="1"/>
    <col min="4622" max="4622" width="14.42578125" style="83" customWidth="1"/>
    <col min="4623" max="4623" width="15" style="83" customWidth="1"/>
    <col min="4624" max="4624" width="2.7109375" style="83" customWidth="1"/>
    <col min="4625" max="4625" width="11.7109375" style="83" customWidth="1"/>
    <col min="4626" max="4626" width="11.5703125" style="83" customWidth="1"/>
    <col min="4627" max="4627" width="2.28515625" style="83" customWidth="1"/>
    <col min="4628" max="4628" width="41" style="83" customWidth="1"/>
    <col min="4629" max="4629" width="14.28515625" style="83" customWidth="1"/>
    <col min="4630" max="4631" width="11.5703125" style="83" customWidth="1"/>
    <col min="4632" max="4632" width="21.85546875" style="83" customWidth="1"/>
    <col min="4633" max="4824" width="11.42578125" style="83"/>
    <col min="4825" max="4825" width="21.85546875" style="83" customWidth="1"/>
    <col min="4826" max="4826" width="13.85546875" style="83" customWidth="1"/>
    <col min="4827" max="4827" width="38.7109375" style="83" customWidth="1"/>
    <col min="4828" max="4828" width="3" style="83" bestFit="1" customWidth="1"/>
    <col min="4829" max="4829" width="32.28515625" style="83" customWidth="1"/>
    <col min="4830" max="4830" width="46.28515625" style="83" customWidth="1"/>
    <col min="4831" max="4831" width="19" style="83" customWidth="1"/>
    <col min="4832" max="4832" width="11.42578125" style="83"/>
    <col min="4833" max="4833" width="17.7109375" style="83" customWidth="1"/>
    <col min="4834" max="4834" width="11.42578125" style="83"/>
    <col min="4835" max="4835" width="22.28515625" style="83" customWidth="1"/>
    <col min="4836" max="4836" width="5.28515625" style="83" customWidth="1"/>
    <col min="4837" max="4837" width="36.28515625" style="83" customWidth="1"/>
    <col min="4838" max="4838" width="5.7109375" style="83" customWidth="1"/>
    <col min="4839" max="4839" width="11.42578125" style="83"/>
    <col min="4840" max="4840" width="20.7109375" style="83" customWidth="1"/>
    <col min="4841" max="4841" width="4.85546875" style="83" customWidth="1"/>
    <col min="4842" max="4842" width="11.42578125" style="83"/>
    <col min="4843" max="4843" width="24.7109375" style="83" customWidth="1"/>
    <col min="4844" max="4844" width="12.28515625" style="83" customWidth="1"/>
    <col min="4845" max="4845" width="11.42578125" style="83"/>
    <col min="4846" max="4846" width="3.42578125" style="83" customWidth="1"/>
    <col min="4847" max="4847" width="11.42578125" style="83"/>
    <col min="4848" max="4848" width="17.7109375" style="83" customWidth="1"/>
    <col min="4849" max="4849" width="3.42578125" style="83" customWidth="1"/>
    <col min="4850" max="4850" width="11.42578125" style="83"/>
    <col min="4851" max="4851" width="23.7109375" style="83" customWidth="1"/>
    <col min="4852" max="4852" width="10" style="83" customWidth="1"/>
    <col min="4853" max="4853" width="11.42578125" style="83"/>
    <col min="4854" max="4855" width="14.7109375" style="83" customWidth="1"/>
    <col min="4856" max="4856" width="12.85546875" style="83" customWidth="1"/>
    <col min="4857" max="4857" width="3.28515625" style="83" customWidth="1"/>
    <col min="4858" max="4858" width="30.28515625" style="83" customWidth="1"/>
    <col min="4859" max="4859" width="5" style="83" customWidth="1"/>
    <col min="4860" max="4860" width="11.42578125" style="83"/>
    <col min="4861" max="4861" width="14.28515625" style="83" customWidth="1"/>
    <col min="4862" max="4862" width="5.7109375" style="83" customWidth="1"/>
    <col min="4863" max="4863" width="11.42578125" style="83"/>
    <col min="4864" max="4864" width="17.28515625" style="83" customWidth="1"/>
    <col min="4865" max="4865" width="12.7109375" style="83" customWidth="1"/>
    <col min="4866" max="4866" width="11.42578125" style="83"/>
    <col min="4867" max="4867" width="5.28515625" style="83" customWidth="1"/>
    <col min="4868" max="4868" width="11.42578125" style="83"/>
    <col min="4869" max="4869" width="17" style="83" customWidth="1"/>
    <col min="4870" max="4870" width="6.28515625" style="83" customWidth="1"/>
    <col min="4871" max="4871" width="11.42578125" style="83"/>
    <col min="4872" max="4872" width="14.28515625" style="83" customWidth="1"/>
    <col min="4873" max="4873" width="7.5703125" style="83" customWidth="1"/>
    <col min="4874" max="4874" width="11.42578125" style="83"/>
    <col min="4875" max="4876" width="14.28515625" style="83" customWidth="1"/>
    <col min="4877" max="4877" width="20.85546875" style="83" customWidth="1"/>
    <col min="4878" max="4878" width="14.42578125" style="83" customWidth="1"/>
    <col min="4879" max="4879" width="15" style="83" customWidth="1"/>
    <col min="4880" max="4880" width="2.7109375" style="83" customWidth="1"/>
    <col min="4881" max="4881" width="11.7109375" style="83" customWidth="1"/>
    <col min="4882" max="4882" width="11.5703125" style="83" customWidth="1"/>
    <col min="4883" max="4883" width="2.28515625" style="83" customWidth="1"/>
    <col min="4884" max="4884" width="41" style="83" customWidth="1"/>
    <col min="4885" max="4885" width="14.28515625" style="83" customWidth="1"/>
    <col min="4886" max="4887" width="11.5703125" style="83" customWidth="1"/>
    <col min="4888" max="4888" width="21.85546875" style="83" customWidth="1"/>
    <col min="4889" max="5080" width="11.42578125" style="83"/>
    <col min="5081" max="5081" width="21.85546875" style="83" customWidth="1"/>
    <col min="5082" max="5082" width="13.85546875" style="83" customWidth="1"/>
    <col min="5083" max="5083" width="38.7109375" style="83" customWidth="1"/>
    <col min="5084" max="5084" width="3" style="83" bestFit="1" customWidth="1"/>
    <col min="5085" max="5085" width="32.28515625" style="83" customWidth="1"/>
    <col min="5086" max="5086" width="46.28515625" style="83" customWidth="1"/>
    <col min="5087" max="5087" width="19" style="83" customWidth="1"/>
    <col min="5088" max="5088" width="11.42578125" style="83"/>
    <col min="5089" max="5089" width="17.7109375" style="83" customWidth="1"/>
    <col min="5090" max="5090" width="11.42578125" style="83"/>
    <col min="5091" max="5091" width="22.28515625" style="83" customWidth="1"/>
    <col min="5092" max="5092" width="5.28515625" style="83" customWidth="1"/>
    <col min="5093" max="5093" width="36.28515625" style="83" customWidth="1"/>
    <col min="5094" max="5094" width="5.7109375" style="83" customWidth="1"/>
    <col min="5095" max="5095" width="11.42578125" style="83"/>
    <col min="5096" max="5096" width="20.7109375" style="83" customWidth="1"/>
    <col min="5097" max="5097" width="4.85546875" style="83" customWidth="1"/>
    <col min="5098" max="5098" width="11.42578125" style="83"/>
    <col min="5099" max="5099" width="24.7109375" style="83" customWidth="1"/>
    <col min="5100" max="5100" width="12.28515625" style="83" customWidth="1"/>
    <col min="5101" max="5101" width="11.42578125" style="83"/>
    <col min="5102" max="5102" width="3.42578125" style="83" customWidth="1"/>
    <col min="5103" max="5103" width="11.42578125" style="83"/>
    <col min="5104" max="5104" width="17.7109375" style="83" customWidth="1"/>
    <col min="5105" max="5105" width="3.42578125" style="83" customWidth="1"/>
    <col min="5106" max="5106" width="11.42578125" style="83"/>
    <col min="5107" max="5107" width="23.7109375" style="83" customWidth="1"/>
    <col min="5108" max="5108" width="10" style="83" customWidth="1"/>
    <col min="5109" max="5109" width="11.42578125" style="83"/>
    <col min="5110" max="5111" width="14.7109375" style="83" customWidth="1"/>
    <col min="5112" max="5112" width="12.85546875" style="83" customWidth="1"/>
    <col min="5113" max="5113" width="3.28515625" style="83" customWidth="1"/>
    <col min="5114" max="5114" width="30.28515625" style="83" customWidth="1"/>
    <col min="5115" max="5115" width="5" style="83" customWidth="1"/>
    <col min="5116" max="5116" width="11.42578125" style="83"/>
    <col min="5117" max="5117" width="14.28515625" style="83" customWidth="1"/>
    <col min="5118" max="5118" width="5.7109375" style="83" customWidth="1"/>
    <col min="5119" max="5119" width="11.42578125" style="83"/>
    <col min="5120" max="5120" width="17.28515625" style="83" customWidth="1"/>
    <col min="5121" max="5121" width="12.7109375" style="83" customWidth="1"/>
    <col min="5122" max="5122" width="11.42578125" style="83"/>
    <col min="5123" max="5123" width="5.28515625" style="83" customWidth="1"/>
    <col min="5124" max="5124" width="11.42578125" style="83"/>
    <col min="5125" max="5125" width="17" style="83" customWidth="1"/>
    <col min="5126" max="5126" width="6.28515625" style="83" customWidth="1"/>
    <col min="5127" max="5127" width="11.42578125" style="83"/>
    <col min="5128" max="5128" width="14.28515625" style="83" customWidth="1"/>
    <col min="5129" max="5129" width="7.5703125" style="83" customWidth="1"/>
    <col min="5130" max="5130" width="11.42578125" style="83"/>
    <col min="5131" max="5132" width="14.28515625" style="83" customWidth="1"/>
    <col min="5133" max="5133" width="20.85546875" style="83" customWidth="1"/>
    <col min="5134" max="5134" width="14.42578125" style="83" customWidth="1"/>
    <col min="5135" max="5135" width="15" style="83" customWidth="1"/>
    <col min="5136" max="5136" width="2.7109375" style="83" customWidth="1"/>
    <col min="5137" max="5137" width="11.7109375" style="83" customWidth="1"/>
    <col min="5138" max="5138" width="11.5703125" style="83" customWidth="1"/>
    <col min="5139" max="5139" width="2.28515625" style="83" customWidth="1"/>
    <col min="5140" max="5140" width="41" style="83" customWidth="1"/>
    <col min="5141" max="5141" width="14.28515625" style="83" customWidth="1"/>
    <col min="5142" max="5143" width="11.5703125" style="83" customWidth="1"/>
    <col min="5144" max="5144" width="21.85546875" style="83" customWidth="1"/>
    <col min="5145" max="5336" width="11.42578125" style="83"/>
    <col min="5337" max="5337" width="21.85546875" style="83" customWidth="1"/>
    <col min="5338" max="5338" width="13.85546875" style="83" customWidth="1"/>
    <col min="5339" max="5339" width="38.7109375" style="83" customWidth="1"/>
    <col min="5340" max="5340" width="3" style="83" bestFit="1" customWidth="1"/>
    <col min="5341" max="5341" width="32.28515625" style="83" customWidth="1"/>
    <col min="5342" max="5342" width="46.28515625" style="83" customWidth="1"/>
    <col min="5343" max="5343" width="19" style="83" customWidth="1"/>
    <col min="5344" max="5344" width="11.42578125" style="83"/>
    <col min="5345" max="5345" width="17.7109375" style="83" customWidth="1"/>
    <col min="5346" max="5346" width="11.42578125" style="83"/>
    <col min="5347" max="5347" width="22.28515625" style="83" customWidth="1"/>
    <col min="5348" max="5348" width="5.28515625" style="83" customWidth="1"/>
    <col min="5349" max="5349" width="36.28515625" style="83" customWidth="1"/>
    <col min="5350" max="5350" width="5.7109375" style="83" customWidth="1"/>
    <col min="5351" max="5351" width="11.42578125" style="83"/>
    <col min="5352" max="5352" width="20.7109375" style="83" customWidth="1"/>
    <col min="5353" max="5353" width="4.85546875" style="83" customWidth="1"/>
    <col min="5354" max="5354" width="11.42578125" style="83"/>
    <col min="5355" max="5355" width="24.7109375" style="83" customWidth="1"/>
    <col min="5356" max="5356" width="12.28515625" style="83" customWidth="1"/>
    <col min="5357" max="5357" width="11.42578125" style="83"/>
    <col min="5358" max="5358" width="3.42578125" style="83" customWidth="1"/>
    <col min="5359" max="5359" width="11.42578125" style="83"/>
    <col min="5360" max="5360" width="17.7109375" style="83" customWidth="1"/>
    <col min="5361" max="5361" width="3.42578125" style="83" customWidth="1"/>
    <col min="5362" max="5362" width="11.42578125" style="83"/>
    <col min="5363" max="5363" width="23.7109375" style="83" customWidth="1"/>
    <col min="5364" max="5364" width="10" style="83" customWidth="1"/>
    <col min="5365" max="5365" width="11.42578125" style="83"/>
    <col min="5366" max="5367" width="14.7109375" style="83" customWidth="1"/>
    <col min="5368" max="5368" width="12.85546875" style="83" customWidth="1"/>
    <col min="5369" max="5369" width="3.28515625" style="83" customWidth="1"/>
    <col min="5370" max="5370" width="30.28515625" style="83" customWidth="1"/>
    <col min="5371" max="5371" width="5" style="83" customWidth="1"/>
    <col min="5372" max="5372" width="11.42578125" style="83"/>
    <col min="5373" max="5373" width="14.28515625" style="83" customWidth="1"/>
    <col min="5374" max="5374" width="5.7109375" style="83" customWidth="1"/>
    <col min="5375" max="5375" width="11.42578125" style="83"/>
    <col min="5376" max="5376" width="17.28515625" style="83" customWidth="1"/>
    <col min="5377" max="5377" width="12.7109375" style="83" customWidth="1"/>
    <col min="5378" max="5378" width="11.42578125" style="83"/>
    <col min="5379" max="5379" width="5.28515625" style="83" customWidth="1"/>
    <col min="5380" max="5380" width="11.42578125" style="83"/>
    <col min="5381" max="5381" width="17" style="83" customWidth="1"/>
    <col min="5382" max="5382" width="6.28515625" style="83" customWidth="1"/>
    <col min="5383" max="5383" width="11.42578125" style="83"/>
    <col min="5384" max="5384" width="14.28515625" style="83" customWidth="1"/>
    <col min="5385" max="5385" width="7.5703125" style="83" customWidth="1"/>
    <col min="5386" max="5386" width="11.42578125" style="83"/>
    <col min="5387" max="5388" width="14.28515625" style="83" customWidth="1"/>
    <col min="5389" max="5389" width="20.85546875" style="83" customWidth="1"/>
    <col min="5390" max="5390" width="14.42578125" style="83" customWidth="1"/>
    <col min="5391" max="5391" width="15" style="83" customWidth="1"/>
    <col min="5392" max="5392" width="2.7109375" style="83" customWidth="1"/>
    <col min="5393" max="5393" width="11.7109375" style="83" customWidth="1"/>
    <col min="5394" max="5394" width="11.5703125" style="83" customWidth="1"/>
    <col min="5395" max="5395" width="2.28515625" style="83" customWidth="1"/>
    <col min="5396" max="5396" width="41" style="83" customWidth="1"/>
    <col min="5397" max="5397" width="14.28515625" style="83" customWidth="1"/>
    <col min="5398" max="5399" width="11.5703125" style="83" customWidth="1"/>
    <col min="5400" max="5400" width="21.85546875" style="83" customWidth="1"/>
    <col min="5401" max="5592" width="11.42578125" style="83"/>
    <col min="5593" max="5593" width="21.85546875" style="83" customWidth="1"/>
    <col min="5594" max="5594" width="13.85546875" style="83" customWidth="1"/>
    <col min="5595" max="5595" width="38.7109375" style="83" customWidth="1"/>
    <col min="5596" max="5596" width="3" style="83" bestFit="1" customWidth="1"/>
    <col min="5597" max="5597" width="32.28515625" style="83" customWidth="1"/>
    <col min="5598" max="5598" width="46.28515625" style="83" customWidth="1"/>
    <col min="5599" max="5599" width="19" style="83" customWidth="1"/>
    <col min="5600" max="5600" width="11.42578125" style="83"/>
    <col min="5601" max="5601" width="17.7109375" style="83" customWidth="1"/>
    <col min="5602" max="5602" width="11.42578125" style="83"/>
    <col min="5603" max="5603" width="22.28515625" style="83" customWidth="1"/>
    <col min="5604" max="5604" width="5.28515625" style="83" customWidth="1"/>
    <col min="5605" max="5605" width="36.28515625" style="83" customWidth="1"/>
    <col min="5606" max="5606" width="5.7109375" style="83" customWidth="1"/>
    <col min="5607" max="5607" width="11.42578125" style="83"/>
    <col min="5608" max="5608" width="20.7109375" style="83" customWidth="1"/>
    <col min="5609" max="5609" width="4.85546875" style="83" customWidth="1"/>
    <col min="5610" max="5610" width="11.42578125" style="83"/>
    <col min="5611" max="5611" width="24.7109375" style="83" customWidth="1"/>
    <col min="5612" max="5612" width="12.28515625" style="83" customWidth="1"/>
    <col min="5613" max="5613" width="11.42578125" style="83"/>
    <col min="5614" max="5614" width="3.42578125" style="83" customWidth="1"/>
    <col min="5615" max="5615" width="11.42578125" style="83"/>
    <col min="5616" max="5616" width="17.7109375" style="83" customWidth="1"/>
    <col min="5617" max="5617" width="3.42578125" style="83" customWidth="1"/>
    <col min="5618" max="5618" width="11.42578125" style="83"/>
    <col min="5619" max="5619" width="23.7109375" style="83" customWidth="1"/>
    <col min="5620" max="5620" width="10" style="83" customWidth="1"/>
    <col min="5621" max="5621" width="11.42578125" style="83"/>
    <col min="5622" max="5623" width="14.7109375" style="83" customWidth="1"/>
    <col min="5624" max="5624" width="12.85546875" style="83" customWidth="1"/>
    <col min="5625" max="5625" width="3.28515625" style="83" customWidth="1"/>
    <col min="5626" max="5626" width="30.28515625" style="83" customWidth="1"/>
    <col min="5627" max="5627" width="5" style="83" customWidth="1"/>
    <col min="5628" max="5628" width="11.42578125" style="83"/>
    <col min="5629" max="5629" width="14.28515625" style="83" customWidth="1"/>
    <col min="5630" max="5630" width="5.7109375" style="83" customWidth="1"/>
    <col min="5631" max="5631" width="11.42578125" style="83"/>
    <col min="5632" max="5632" width="17.28515625" style="83" customWidth="1"/>
    <col min="5633" max="5633" width="12.7109375" style="83" customWidth="1"/>
    <col min="5634" max="5634" width="11.42578125" style="83"/>
    <col min="5635" max="5635" width="5.28515625" style="83" customWidth="1"/>
    <col min="5636" max="5636" width="11.42578125" style="83"/>
    <col min="5637" max="5637" width="17" style="83" customWidth="1"/>
    <col min="5638" max="5638" width="6.28515625" style="83" customWidth="1"/>
    <col min="5639" max="5639" width="11.42578125" style="83"/>
    <col min="5640" max="5640" width="14.28515625" style="83" customWidth="1"/>
    <col min="5641" max="5641" width="7.5703125" style="83" customWidth="1"/>
    <col min="5642" max="5642" width="11.42578125" style="83"/>
    <col min="5643" max="5644" width="14.28515625" style="83" customWidth="1"/>
    <col min="5645" max="5645" width="20.85546875" style="83" customWidth="1"/>
    <col min="5646" max="5646" width="14.42578125" style="83" customWidth="1"/>
    <col min="5647" max="5647" width="15" style="83" customWidth="1"/>
    <col min="5648" max="5648" width="2.7109375" style="83" customWidth="1"/>
    <col min="5649" max="5649" width="11.7109375" style="83" customWidth="1"/>
    <col min="5650" max="5650" width="11.5703125" style="83" customWidth="1"/>
    <col min="5651" max="5651" width="2.28515625" style="83" customWidth="1"/>
    <col min="5652" max="5652" width="41" style="83" customWidth="1"/>
    <col min="5653" max="5653" width="14.28515625" style="83" customWidth="1"/>
    <col min="5654" max="5655" width="11.5703125" style="83" customWidth="1"/>
    <col min="5656" max="5656" width="21.85546875" style="83" customWidth="1"/>
    <col min="5657" max="5848" width="11.42578125" style="83"/>
    <col min="5849" max="5849" width="21.85546875" style="83" customWidth="1"/>
    <col min="5850" max="5850" width="13.85546875" style="83" customWidth="1"/>
    <col min="5851" max="5851" width="38.7109375" style="83" customWidth="1"/>
    <col min="5852" max="5852" width="3" style="83" bestFit="1" customWidth="1"/>
    <col min="5853" max="5853" width="32.28515625" style="83" customWidth="1"/>
    <col min="5854" max="5854" width="46.28515625" style="83" customWidth="1"/>
    <col min="5855" max="5855" width="19" style="83" customWidth="1"/>
    <col min="5856" max="5856" width="11.42578125" style="83"/>
    <col min="5857" max="5857" width="17.7109375" style="83" customWidth="1"/>
    <col min="5858" max="5858" width="11.42578125" style="83"/>
    <col min="5859" max="5859" width="22.28515625" style="83" customWidth="1"/>
    <col min="5860" max="5860" width="5.28515625" style="83" customWidth="1"/>
    <col min="5861" max="5861" width="36.28515625" style="83" customWidth="1"/>
    <col min="5862" max="5862" width="5.7109375" style="83" customWidth="1"/>
    <col min="5863" max="5863" width="11.42578125" style="83"/>
    <col min="5864" max="5864" width="20.7109375" style="83" customWidth="1"/>
    <col min="5865" max="5865" width="4.85546875" style="83" customWidth="1"/>
    <col min="5866" max="5866" width="11.42578125" style="83"/>
    <col min="5867" max="5867" width="24.7109375" style="83" customWidth="1"/>
    <col min="5868" max="5868" width="12.28515625" style="83" customWidth="1"/>
    <col min="5869" max="5869" width="11.42578125" style="83"/>
    <col min="5870" max="5870" width="3.42578125" style="83" customWidth="1"/>
    <col min="5871" max="5871" width="11.42578125" style="83"/>
    <col min="5872" max="5872" width="17.7109375" style="83" customWidth="1"/>
    <col min="5873" max="5873" width="3.42578125" style="83" customWidth="1"/>
    <col min="5874" max="5874" width="11.42578125" style="83"/>
    <col min="5875" max="5875" width="23.7109375" style="83" customWidth="1"/>
    <col min="5876" max="5876" width="10" style="83" customWidth="1"/>
    <col min="5877" max="5877" width="11.42578125" style="83"/>
    <col min="5878" max="5879" width="14.7109375" style="83" customWidth="1"/>
    <col min="5880" max="5880" width="12.85546875" style="83" customWidth="1"/>
    <col min="5881" max="5881" width="3.28515625" style="83" customWidth="1"/>
    <col min="5882" max="5882" width="30.28515625" style="83" customWidth="1"/>
    <col min="5883" max="5883" width="5" style="83" customWidth="1"/>
    <col min="5884" max="5884" width="11.42578125" style="83"/>
    <col min="5885" max="5885" width="14.28515625" style="83" customWidth="1"/>
    <col min="5886" max="5886" width="5.7109375" style="83" customWidth="1"/>
    <col min="5887" max="5887" width="11.42578125" style="83"/>
    <col min="5888" max="5888" width="17.28515625" style="83" customWidth="1"/>
    <col min="5889" max="5889" width="12.7109375" style="83" customWidth="1"/>
    <col min="5890" max="5890" width="11.42578125" style="83"/>
    <col min="5891" max="5891" width="5.28515625" style="83" customWidth="1"/>
    <col min="5892" max="5892" width="11.42578125" style="83"/>
    <col min="5893" max="5893" width="17" style="83" customWidth="1"/>
    <col min="5894" max="5894" width="6.28515625" style="83" customWidth="1"/>
    <col min="5895" max="5895" width="11.42578125" style="83"/>
    <col min="5896" max="5896" width="14.28515625" style="83" customWidth="1"/>
    <col min="5897" max="5897" width="7.5703125" style="83" customWidth="1"/>
    <col min="5898" max="5898" width="11.42578125" style="83"/>
    <col min="5899" max="5900" width="14.28515625" style="83" customWidth="1"/>
    <col min="5901" max="5901" width="20.85546875" style="83" customWidth="1"/>
    <col min="5902" max="5902" width="14.42578125" style="83" customWidth="1"/>
    <col min="5903" max="5903" width="15" style="83" customWidth="1"/>
    <col min="5904" max="5904" width="2.7109375" style="83" customWidth="1"/>
    <col min="5905" max="5905" width="11.7109375" style="83" customWidth="1"/>
    <col min="5906" max="5906" width="11.5703125" style="83" customWidth="1"/>
    <col min="5907" max="5907" width="2.28515625" style="83" customWidth="1"/>
    <col min="5908" max="5908" width="41" style="83" customWidth="1"/>
    <col min="5909" max="5909" width="14.28515625" style="83" customWidth="1"/>
    <col min="5910" max="5911" width="11.5703125" style="83" customWidth="1"/>
    <col min="5912" max="5912" width="21.85546875" style="83" customWidth="1"/>
    <col min="5913" max="6104" width="11.42578125" style="83"/>
    <col min="6105" max="6105" width="21.85546875" style="83" customWidth="1"/>
    <col min="6106" max="6106" width="13.85546875" style="83" customWidth="1"/>
    <col min="6107" max="6107" width="38.7109375" style="83" customWidth="1"/>
    <col min="6108" max="6108" width="3" style="83" bestFit="1" customWidth="1"/>
    <col min="6109" max="6109" width="32.28515625" style="83" customWidth="1"/>
    <col min="6110" max="6110" width="46.28515625" style="83" customWidth="1"/>
    <col min="6111" max="6111" width="19" style="83" customWidth="1"/>
    <col min="6112" max="6112" width="11.42578125" style="83"/>
    <col min="6113" max="6113" width="17.7109375" style="83" customWidth="1"/>
    <col min="6114" max="6114" width="11.42578125" style="83"/>
    <col min="6115" max="6115" width="22.28515625" style="83" customWidth="1"/>
    <col min="6116" max="6116" width="5.28515625" style="83" customWidth="1"/>
    <col min="6117" max="6117" width="36.28515625" style="83" customWidth="1"/>
    <col min="6118" max="6118" width="5.7109375" style="83" customWidth="1"/>
    <col min="6119" max="6119" width="11.42578125" style="83"/>
    <col min="6120" max="6120" width="20.7109375" style="83" customWidth="1"/>
    <col min="6121" max="6121" width="4.85546875" style="83" customWidth="1"/>
    <col min="6122" max="6122" width="11.42578125" style="83"/>
    <col min="6123" max="6123" width="24.7109375" style="83" customWidth="1"/>
    <col min="6124" max="6124" width="12.28515625" style="83" customWidth="1"/>
    <col min="6125" max="6125" width="11.42578125" style="83"/>
    <col min="6126" max="6126" width="3.42578125" style="83" customWidth="1"/>
    <col min="6127" max="6127" width="11.42578125" style="83"/>
    <col min="6128" max="6128" width="17.7109375" style="83" customWidth="1"/>
    <col min="6129" max="6129" width="3.42578125" style="83" customWidth="1"/>
    <col min="6130" max="6130" width="11.42578125" style="83"/>
    <col min="6131" max="6131" width="23.7109375" style="83" customWidth="1"/>
    <col min="6132" max="6132" width="10" style="83" customWidth="1"/>
    <col min="6133" max="6133" width="11.42578125" style="83"/>
    <col min="6134" max="6135" width="14.7109375" style="83" customWidth="1"/>
    <col min="6136" max="6136" width="12.85546875" style="83" customWidth="1"/>
    <col min="6137" max="6137" width="3.28515625" style="83" customWidth="1"/>
    <col min="6138" max="6138" width="30.28515625" style="83" customWidth="1"/>
    <col min="6139" max="6139" width="5" style="83" customWidth="1"/>
    <col min="6140" max="6140" width="11.42578125" style="83"/>
    <col min="6141" max="6141" width="14.28515625" style="83" customWidth="1"/>
    <col min="6142" max="6142" width="5.7109375" style="83" customWidth="1"/>
    <col min="6143" max="6143" width="11.42578125" style="83"/>
    <col min="6144" max="6144" width="17.28515625" style="83" customWidth="1"/>
    <col min="6145" max="6145" width="12.7109375" style="83" customWidth="1"/>
    <col min="6146" max="6146" width="11.42578125" style="83"/>
    <col min="6147" max="6147" width="5.28515625" style="83" customWidth="1"/>
    <col min="6148" max="6148" width="11.42578125" style="83"/>
    <col min="6149" max="6149" width="17" style="83" customWidth="1"/>
    <col min="6150" max="6150" width="6.28515625" style="83" customWidth="1"/>
    <col min="6151" max="6151" width="11.42578125" style="83"/>
    <col min="6152" max="6152" width="14.28515625" style="83" customWidth="1"/>
    <col min="6153" max="6153" width="7.5703125" style="83" customWidth="1"/>
    <col min="6154" max="6154" width="11.42578125" style="83"/>
    <col min="6155" max="6156" width="14.28515625" style="83" customWidth="1"/>
    <col min="6157" max="6157" width="20.85546875" style="83" customWidth="1"/>
    <col min="6158" max="6158" width="14.42578125" style="83" customWidth="1"/>
    <col min="6159" max="6159" width="15" style="83" customWidth="1"/>
    <col min="6160" max="6160" width="2.7109375" style="83" customWidth="1"/>
    <col min="6161" max="6161" width="11.7109375" style="83" customWidth="1"/>
    <col min="6162" max="6162" width="11.5703125" style="83" customWidth="1"/>
    <col min="6163" max="6163" width="2.28515625" style="83" customWidth="1"/>
    <col min="6164" max="6164" width="41" style="83" customWidth="1"/>
    <col min="6165" max="6165" width="14.28515625" style="83" customWidth="1"/>
    <col min="6166" max="6167" width="11.5703125" style="83" customWidth="1"/>
    <col min="6168" max="6168" width="21.85546875" style="83" customWidth="1"/>
    <col min="6169" max="6360" width="11.42578125" style="83"/>
    <col min="6361" max="6361" width="21.85546875" style="83" customWidth="1"/>
    <col min="6362" max="6362" width="13.85546875" style="83" customWidth="1"/>
    <col min="6363" max="6363" width="38.7109375" style="83" customWidth="1"/>
    <col min="6364" max="6364" width="3" style="83" bestFit="1" customWidth="1"/>
    <col min="6365" max="6365" width="32.28515625" style="83" customWidth="1"/>
    <col min="6366" max="6366" width="46.28515625" style="83" customWidth="1"/>
    <col min="6367" max="6367" width="19" style="83" customWidth="1"/>
    <col min="6368" max="6368" width="11.42578125" style="83"/>
    <col min="6369" max="6369" width="17.7109375" style="83" customWidth="1"/>
    <col min="6370" max="6370" width="11.42578125" style="83"/>
    <col min="6371" max="6371" width="22.28515625" style="83" customWidth="1"/>
    <col min="6372" max="6372" width="5.28515625" style="83" customWidth="1"/>
    <col min="6373" max="6373" width="36.28515625" style="83" customWidth="1"/>
    <col min="6374" max="6374" width="5.7109375" style="83" customWidth="1"/>
    <col min="6375" max="6375" width="11.42578125" style="83"/>
    <col min="6376" max="6376" width="20.7109375" style="83" customWidth="1"/>
    <col min="6377" max="6377" width="4.85546875" style="83" customWidth="1"/>
    <col min="6378" max="6378" width="11.42578125" style="83"/>
    <col min="6379" max="6379" width="24.7109375" style="83" customWidth="1"/>
    <col min="6380" max="6380" width="12.28515625" style="83" customWidth="1"/>
    <col min="6381" max="6381" width="11.42578125" style="83"/>
    <col min="6382" max="6382" width="3.42578125" style="83" customWidth="1"/>
    <col min="6383" max="6383" width="11.42578125" style="83"/>
    <col min="6384" max="6384" width="17.7109375" style="83" customWidth="1"/>
    <col min="6385" max="6385" width="3.42578125" style="83" customWidth="1"/>
    <col min="6386" max="6386" width="11.42578125" style="83"/>
    <col min="6387" max="6387" width="23.7109375" style="83" customWidth="1"/>
    <col min="6388" max="6388" width="10" style="83" customWidth="1"/>
    <col min="6389" max="6389" width="11.42578125" style="83"/>
    <col min="6390" max="6391" width="14.7109375" style="83" customWidth="1"/>
    <col min="6392" max="6392" width="12.85546875" style="83" customWidth="1"/>
    <col min="6393" max="6393" width="3.28515625" style="83" customWidth="1"/>
    <col min="6394" max="6394" width="30.28515625" style="83" customWidth="1"/>
    <col min="6395" max="6395" width="5" style="83" customWidth="1"/>
    <col min="6396" max="6396" width="11.42578125" style="83"/>
    <col min="6397" max="6397" width="14.28515625" style="83" customWidth="1"/>
    <col min="6398" max="6398" width="5.7109375" style="83" customWidth="1"/>
    <col min="6399" max="6399" width="11.42578125" style="83"/>
    <col min="6400" max="6400" width="17.28515625" style="83" customWidth="1"/>
    <col min="6401" max="6401" width="12.7109375" style="83" customWidth="1"/>
    <col min="6402" max="6402" width="11.42578125" style="83"/>
    <col min="6403" max="6403" width="5.28515625" style="83" customWidth="1"/>
    <col min="6404" max="6404" width="11.42578125" style="83"/>
    <col min="6405" max="6405" width="17" style="83" customWidth="1"/>
    <col min="6406" max="6406" width="6.28515625" style="83" customWidth="1"/>
    <col min="6407" max="6407" width="11.42578125" style="83"/>
    <col min="6408" max="6408" width="14.28515625" style="83" customWidth="1"/>
    <col min="6409" max="6409" width="7.5703125" style="83" customWidth="1"/>
    <col min="6410" max="6410" width="11.42578125" style="83"/>
    <col min="6411" max="6412" width="14.28515625" style="83" customWidth="1"/>
    <col min="6413" max="6413" width="20.85546875" style="83" customWidth="1"/>
    <col min="6414" max="6414" width="14.42578125" style="83" customWidth="1"/>
    <col min="6415" max="6415" width="15" style="83" customWidth="1"/>
    <col min="6416" max="6416" width="2.7109375" style="83" customWidth="1"/>
    <col min="6417" max="6417" width="11.7109375" style="83" customWidth="1"/>
    <col min="6418" max="6418" width="11.5703125" style="83" customWidth="1"/>
    <col min="6419" max="6419" width="2.28515625" style="83" customWidth="1"/>
    <col min="6420" max="6420" width="41" style="83" customWidth="1"/>
    <col min="6421" max="6421" width="14.28515625" style="83" customWidth="1"/>
    <col min="6422" max="6423" width="11.5703125" style="83" customWidth="1"/>
    <col min="6424" max="6424" width="21.85546875" style="83" customWidth="1"/>
    <col min="6425" max="6616" width="11.42578125" style="83"/>
    <col min="6617" max="6617" width="21.85546875" style="83" customWidth="1"/>
    <col min="6618" max="6618" width="13.85546875" style="83" customWidth="1"/>
    <col min="6619" max="6619" width="38.7109375" style="83" customWidth="1"/>
    <col min="6620" max="6620" width="3" style="83" bestFit="1" customWidth="1"/>
    <col min="6621" max="6621" width="32.28515625" style="83" customWidth="1"/>
    <col min="6622" max="6622" width="46.28515625" style="83" customWidth="1"/>
    <col min="6623" max="6623" width="19" style="83" customWidth="1"/>
    <col min="6624" max="6624" width="11.42578125" style="83"/>
    <col min="6625" max="6625" width="17.7109375" style="83" customWidth="1"/>
    <col min="6626" max="6626" width="11.42578125" style="83"/>
    <col min="6627" max="6627" width="22.28515625" style="83" customWidth="1"/>
    <col min="6628" max="6628" width="5.28515625" style="83" customWidth="1"/>
    <col min="6629" max="6629" width="36.28515625" style="83" customWidth="1"/>
    <col min="6630" max="6630" width="5.7109375" style="83" customWidth="1"/>
    <col min="6631" max="6631" width="11.42578125" style="83"/>
    <col min="6632" max="6632" width="20.7109375" style="83" customWidth="1"/>
    <col min="6633" max="6633" width="4.85546875" style="83" customWidth="1"/>
    <col min="6634" max="6634" width="11.42578125" style="83"/>
    <col min="6635" max="6635" width="24.7109375" style="83" customWidth="1"/>
    <col min="6636" max="6636" width="12.28515625" style="83" customWidth="1"/>
    <col min="6637" max="6637" width="11.42578125" style="83"/>
    <col min="6638" max="6638" width="3.42578125" style="83" customWidth="1"/>
    <col min="6639" max="6639" width="11.42578125" style="83"/>
    <col min="6640" max="6640" width="17.7109375" style="83" customWidth="1"/>
    <col min="6641" max="6641" width="3.42578125" style="83" customWidth="1"/>
    <col min="6642" max="6642" width="11.42578125" style="83"/>
    <col min="6643" max="6643" width="23.7109375" style="83" customWidth="1"/>
    <col min="6644" max="6644" width="10" style="83" customWidth="1"/>
    <col min="6645" max="6645" width="11.42578125" style="83"/>
    <col min="6646" max="6647" width="14.7109375" style="83" customWidth="1"/>
    <col min="6648" max="6648" width="12.85546875" style="83" customWidth="1"/>
    <col min="6649" max="6649" width="3.28515625" style="83" customWidth="1"/>
    <col min="6650" max="6650" width="30.28515625" style="83" customWidth="1"/>
    <col min="6651" max="6651" width="5" style="83" customWidth="1"/>
    <col min="6652" max="6652" width="11.42578125" style="83"/>
    <col min="6653" max="6653" width="14.28515625" style="83" customWidth="1"/>
    <col min="6654" max="6654" width="5.7109375" style="83" customWidth="1"/>
    <col min="6655" max="6655" width="11.42578125" style="83"/>
    <col min="6656" max="6656" width="17.28515625" style="83" customWidth="1"/>
    <col min="6657" max="6657" width="12.7109375" style="83" customWidth="1"/>
    <col min="6658" max="6658" width="11.42578125" style="83"/>
    <col min="6659" max="6659" width="5.28515625" style="83" customWidth="1"/>
    <col min="6660" max="6660" width="11.42578125" style="83"/>
    <col min="6661" max="6661" width="17" style="83" customWidth="1"/>
    <col min="6662" max="6662" width="6.28515625" style="83" customWidth="1"/>
    <col min="6663" max="6663" width="11.42578125" style="83"/>
    <col min="6664" max="6664" width="14.28515625" style="83" customWidth="1"/>
    <col min="6665" max="6665" width="7.5703125" style="83" customWidth="1"/>
    <col min="6666" max="6666" width="11.42578125" style="83"/>
    <col min="6667" max="6668" width="14.28515625" style="83" customWidth="1"/>
    <col min="6669" max="6669" width="20.85546875" style="83" customWidth="1"/>
    <col min="6670" max="6670" width="14.42578125" style="83" customWidth="1"/>
    <col min="6671" max="6671" width="15" style="83" customWidth="1"/>
    <col min="6672" max="6672" width="2.7109375" style="83" customWidth="1"/>
    <col min="6673" max="6673" width="11.7109375" style="83" customWidth="1"/>
    <col min="6674" max="6674" width="11.5703125" style="83" customWidth="1"/>
    <col min="6675" max="6675" width="2.28515625" style="83" customWidth="1"/>
    <col min="6676" max="6676" width="41" style="83" customWidth="1"/>
    <col min="6677" max="6677" width="14.28515625" style="83" customWidth="1"/>
    <col min="6678" max="6679" width="11.5703125" style="83" customWidth="1"/>
    <col min="6680" max="6680" width="21.85546875" style="83" customWidth="1"/>
    <col min="6681" max="6872" width="11.42578125" style="83"/>
    <col min="6873" max="6873" width="21.85546875" style="83" customWidth="1"/>
    <col min="6874" max="6874" width="13.85546875" style="83" customWidth="1"/>
    <col min="6875" max="6875" width="38.7109375" style="83" customWidth="1"/>
    <col min="6876" max="6876" width="3" style="83" bestFit="1" customWidth="1"/>
    <col min="6877" max="6877" width="32.28515625" style="83" customWidth="1"/>
    <col min="6878" max="6878" width="46.28515625" style="83" customWidth="1"/>
    <col min="6879" max="6879" width="19" style="83" customWidth="1"/>
    <col min="6880" max="6880" width="11.42578125" style="83"/>
    <col min="6881" max="6881" width="17.7109375" style="83" customWidth="1"/>
    <col min="6882" max="6882" width="11.42578125" style="83"/>
    <col min="6883" max="6883" width="22.28515625" style="83" customWidth="1"/>
    <col min="6884" max="6884" width="5.28515625" style="83" customWidth="1"/>
    <col min="6885" max="6885" width="36.28515625" style="83" customWidth="1"/>
    <col min="6886" max="6886" width="5.7109375" style="83" customWidth="1"/>
    <col min="6887" max="6887" width="11.42578125" style="83"/>
    <col min="6888" max="6888" width="20.7109375" style="83" customWidth="1"/>
    <col min="6889" max="6889" width="4.85546875" style="83" customWidth="1"/>
    <col min="6890" max="6890" width="11.42578125" style="83"/>
    <col min="6891" max="6891" width="24.7109375" style="83" customWidth="1"/>
    <col min="6892" max="6892" width="12.28515625" style="83" customWidth="1"/>
    <col min="6893" max="6893" width="11.42578125" style="83"/>
    <col min="6894" max="6894" width="3.42578125" style="83" customWidth="1"/>
    <col min="6895" max="6895" width="11.42578125" style="83"/>
    <col min="6896" max="6896" width="17.7109375" style="83" customWidth="1"/>
    <col min="6897" max="6897" width="3.42578125" style="83" customWidth="1"/>
    <col min="6898" max="6898" width="11.42578125" style="83"/>
    <col min="6899" max="6899" width="23.7109375" style="83" customWidth="1"/>
    <col min="6900" max="6900" width="10" style="83" customWidth="1"/>
    <col min="6901" max="6901" width="11.42578125" style="83"/>
    <col min="6902" max="6903" width="14.7109375" style="83" customWidth="1"/>
    <col min="6904" max="6904" width="12.85546875" style="83" customWidth="1"/>
    <col min="6905" max="6905" width="3.28515625" style="83" customWidth="1"/>
    <col min="6906" max="6906" width="30.28515625" style="83" customWidth="1"/>
    <col min="6907" max="6907" width="5" style="83" customWidth="1"/>
    <col min="6908" max="6908" width="11.42578125" style="83"/>
    <col min="6909" max="6909" width="14.28515625" style="83" customWidth="1"/>
    <col min="6910" max="6910" width="5.7109375" style="83" customWidth="1"/>
    <col min="6911" max="6911" width="11.42578125" style="83"/>
    <col min="6912" max="6912" width="17.28515625" style="83" customWidth="1"/>
    <col min="6913" max="6913" width="12.7109375" style="83" customWidth="1"/>
    <col min="6914" max="6914" width="11.42578125" style="83"/>
    <col min="6915" max="6915" width="5.28515625" style="83" customWidth="1"/>
    <col min="6916" max="6916" width="11.42578125" style="83"/>
    <col min="6917" max="6917" width="17" style="83" customWidth="1"/>
    <col min="6918" max="6918" width="6.28515625" style="83" customWidth="1"/>
    <col min="6919" max="6919" width="11.42578125" style="83"/>
    <col min="6920" max="6920" width="14.28515625" style="83" customWidth="1"/>
    <col min="6921" max="6921" width="7.5703125" style="83" customWidth="1"/>
    <col min="6922" max="6922" width="11.42578125" style="83"/>
    <col min="6923" max="6924" width="14.28515625" style="83" customWidth="1"/>
    <col min="6925" max="6925" width="20.85546875" style="83" customWidth="1"/>
    <col min="6926" max="6926" width="14.42578125" style="83" customWidth="1"/>
    <col min="6927" max="6927" width="15" style="83" customWidth="1"/>
    <col min="6928" max="6928" width="2.7109375" style="83" customWidth="1"/>
    <col min="6929" max="6929" width="11.7109375" style="83" customWidth="1"/>
    <col min="6930" max="6930" width="11.5703125" style="83" customWidth="1"/>
    <col min="6931" max="6931" width="2.28515625" style="83" customWidth="1"/>
    <col min="6932" max="6932" width="41" style="83" customWidth="1"/>
    <col min="6933" max="6933" width="14.28515625" style="83" customWidth="1"/>
    <col min="6934" max="6935" width="11.5703125" style="83" customWidth="1"/>
    <col min="6936" max="6936" width="21.85546875" style="83" customWidth="1"/>
    <col min="6937" max="7128" width="11.42578125" style="83"/>
    <col min="7129" max="7129" width="21.85546875" style="83" customWidth="1"/>
    <col min="7130" max="7130" width="13.85546875" style="83" customWidth="1"/>
    <col min="7131" max="7131" width="38.7109375" style="83" customWidth="1"/>
    <col min="7132" max="7132" width="3" style="83" bestFit="1" customWidth="1"/>
    <col min="7133" max="7133" width="32.28515625" style="83" customWidth="1"/>
    <col min="7134" max="7134" width="46.28515625" style="83" customWidth="1"/>
    <col min="7135" max="7135" width="19" style="83" customWidth="1"/>
    <col min="7136" max="7136" width="11.42578125" style="83"/>
    <col min="7137" max="7137" width="17.7109375" style="83" customWidth="1"/>
    <col min="7138" max="7138" width="11.42578125" style="83"/>
    <col min="7139" max="7139" width="22.28515625" style="83" customWidth="1"/>
    <col min="7140" max="7140" width="5.28515625" style="83" customWidth="1"/>
    <col min="7141" max="7141" width="36.28515625" style="83" customWidth="1"/>
    <col min="7142" max="7142" width="5.7109375" style="83" customWidth="1"/>
    <col min="7143" max="7143" width="11.42578125" style="83"/>
    <col min="7144" max="7144" width="20.7109375" style="83" customWidth="1"/>
    <col min="7145" max="7145" width="4.85546875" style="83" customWidth="1"/>
    <col min="7146" max="7146" width="11.42578125" style="83"/>
    <col min="7147" max="7147" width="24.7109375" style="83" customWidth="1"/>
    <col min="7148" max="7148" width="12.28515625" style="83" customWidth="1"/>
    <col min="7149" max="7149" width="11.42578125" style="83"/>
    <col min="7150" max="7150" width="3.42578125" style="83" customWidth="1"/>
    <col min="7151" max="7151" width="11.42578125" style="83"/>
    <col min="7152" max="7152" width="17.7109375" style="83" customWidth="1"/>
    <col min="7153" max="7153" width="3.42578125" style="83" customWidth="1"/>
    <col min="7154" max="7154" width="11.42578125" style="83"/>
    <col min="7155" max="7155" width="23.7109375" style="83" customWidth="1"/>
    <col min="7156" max="7156" width="10" style="83" customWidth="1"/>
    <col min="7157" max="7157" width="11.42578125" style="83"/>
    <col min="7158" max="7159" width="14.7109375" style="83" customWidth="1"/>
    <col min="7160" max="7160" width="12.85546875" style="83" customWidth="1"/>
    <col min="7161" max="7161" width="3.28515625" style="83" customWidth="1"/>
    <col min="7162" max="7162" width="30.28515625" style="83" customWidth="1"/>
    <col min="7163" max="7163" width="5" style="83" customWidth="1"/>
    <col min="7164" max="7164" width="11.42578125" style="83"/>
    <col min="7165" max="7165" width="14.28515625" style="83" customWidth="1"/>
    <col min="7166" max="7166" width="5.7109375" style="83" customWidth="1"/>
    <col min="7167" max="7167" width="11.42578125" style="83"/>
    <col min="7168" max="7168" width="17.28515625" style="83" customWidth="1"/>
    <col min="7169" max="7169" width="12.7109375" style="83" customWidth="1"/>
    <col min="7170" max="7170" width="11.42578125" style="83"/>
    <col min="7171" max="7171" width="5.28515625" style="83" customWidth="1"/>
    <col min="7172" max="7172" width="11.42578125" style="83"/>
    <col min="7173" max="7173" width="17" style="83" customWidth="1"/>
    <col min="7174" max="7174" width="6.28515625" style="83" customWidth="1"/>
    <col min="7175" max="7175" width="11.42578125" style="83"/>
    <col min="7176" max="7176" width="14.28515625" style="83" customWidth="1"/>
    <col min="7177" max="7177" width="7.5703125" style="83" customWidth="1"/>
    <col min="7178" max="7178" width="11.42578125" style="83"/>
    <col min="7179" max="7180" width="14.28515625" style="83" customWidth="1"/>
    <col min="7181" max="7181" width="20.85546875" style="83" customWidth="1"/>
    <col min="7182" max="7182" width="14.42578125" style="83" customWidth="1"/>
    <col min="7183" max="7183" width="15" style="83" customWidth="1"/>
    <col min="7184" max="7184" width="2.7109375" style="83" customWidth="1"/>
    <col min="7185" max="7185" width="11.7109375" style="83" customWidth="1"/>
    <col min="7186" max="7186" width="11.5703125" style="83" customWidth="1"/>
    <col min="7187" max="7187" width="2.28515625" style="83" customWidth="1"/>
    <col min="7188" max="7188" width="41" style="83" customWidth="1"/>
    <col min="7189" max="7189" width="14.28515625" style="83" customWidth="1"/>
    <col min="7190" max="7191" width="11.5703125" style="83" customWidth="1"/>
    <col min="7192" max="7192" width="21.85546875" style="83" customWidth="1"/>
    <col min="7193" max="7384" width="11.42578125" style="83"/>
    <col min="7385" max="7385" width="21.85546875" style="83" customWidth="1"/>
    <col min="7386" max="7386" width="13.85546875" style="83" customWidth="1"/>
    <col min="7387" max="7387" width="38.7109375" style="83" customWidth="1"/>
    <col min="7388" max="7388" width="3" style="83" bestFit="1" customWidth="1"/>
    <col min="7389" max="7389" width="32.28515625" style="83" customWidth="1"/>
    <col min="7390" max="7390" width="46.28515625" style="83" customWidth="1"/>
    <col min="7391" max="7391" width="19" style="83" customWidth="1"/>
    <col min="7392" max="7392" width="11.42578125" style="83"/>
    <col min="7393" max="7393" width="17.7109375" style="83" customWidth="1"/>
    <col min="7394" max="7394" width="11.42578125" style="83"/>
    <col min="7395" max="7395" width="22.28515625" style="83" customWidth="1"/>
    <col min="7396" max="7396" width="5.28515625" style="83" customWidth="1"/>
    <col min="7397" max="7397" width="36.28515625" style="83" customWidth="1"/>
    <col min="7398" max="7398" width="5.7109375" style="83" customWidth="1"/>
    <col min="7399" max="7399" width="11.42578125" style="83"/>
    <col min="7400" max="7400" width="20.7109375" style="83" customWidth="1"/>
    <col min="7401" max="7401" width="4.85546875" style="83" customWidth="1"/>
    <col min="7402" max="7402" width="11.42578125" style="83"/>
    <col min="7403" max="7403" width="24.7109375" style="83" customWidth="1"/>
    <col min="7404" max="7404" width="12.28515625" style="83" customWidth="1"/>
    <col min="7405" max="7405" width="11.42578125" style="83"/>
    <col min="7406" max="7406" width="3.42578125" style="83" customWidth="1"/>
    <col min="7407" max="7407" width="11.42578125" style="83"/>
    <col min="7408" max="7408" width="17.7109375" style="83" customWidth="1"/>
    <col min="7409" max="7409" width="3.42578125" style="83" customWidth="1"/>
    <col min="7410" max="7410" width="11.42578125" style="83"/>
    <col min="7411" max="7411" width="23.7109375" style="83" customWidth="1"/>
    <col min="7412" max="7412" width="10" style="83" customWidth="1"/>
    <col min="7413" max="7413" width="11.42578125" style="83"/>
    <col min="7414" max="7415" width="14.7109375" style="83" customWidth="1"/>
    <col min="7416" max="7416" width="12.85546875" style="83" customWidth="1"/>
    <col min="7417" max="7417" width="3.28515625" style="83" customWidth="1"/>
    <col min="7418" max="7418" width="30.28515625" style="83" customWidth="1"/>
    <col min="7419" max="7419" width="5" style="83" customWidth="1"/>
    <col min="7420" max="7420" width="11.42578125" style="83"/>
    <col min="7421" max="7421" width="14.28515625" style="83" customWidth="1"/>
    <col min="7422" max="7422" width="5.7109375" style="83" customWidth="1"/>
    <col min="7423" max="7423" width="11.42578125" style="83"/>
    <col min="7424" max="7424" width="17.28515625" style="83" customWidth="1"/>
    <col min="7425" max="7425" width="12.7109375" style="83" customWidth="1"/>
    <col min="7426" max="7426" width="11.42578125" style="83"/>
    <col min="7427" max="7427" width="5.28515625" style="83" customWidth="1"/>
    <col min="7428" max="7428" width="11.42578125" style="83"/>
    <col min="7429" max="7429" width="17" style="83" customWidth="1"/>
    <col min="7430" max="7430" width="6.28515625" style="83" customWidth="1"/>
    <col min="7431" max="7431" width="11.42578125" style="83"/>
    <col min="7432" max="7432" width="14.28515625" style="83" customWidth="1"/>
    <col min="7433" max="7433" width="7.5703125" style="83" customWidth="1"/>
    <col min="7434" max="7434" width="11.42578125" style="83"/>
    <col min="7435" max="7436" width="14.28515625" style="83" customWidth="1"/>
    <col min="7437" max="7437" width="20.85546875" style="83" customWidth="1"/>
    <col min="7438" max="7438" width="14.42578125" style="83" customWidth="1"/>
    <col min="7439" max="7439" width="15" style="83" customWidth="1"/>
    <col min="7440" max="7440" width="2.7109375" style="83" customWidth="1"/>
    <col min="7441" max="7441" width="11.7109375" style="83" customWidth="1"/>
    <col min="7442" max="7442" width="11.5703125" style="83" customWidth="1"/>
    <col min="7443" max="7443" width="2.28515625" style="83" customWidth="1"/>
    <col min="7444" max="7444" width="41" style="83" customWidth="1"/>
    <col min="7445" max="7445" width="14.28515625" style="83" customWidth="1"/>
    <col min="7446" max="7447" width="11.5703125" style="83" customWidth="1"/>
    <col min="7448" max="7448" width="21.85546875" style="83" customWidth="1"/>
    <col min="7449" max="7640" width="11.42578125" style="83"/>
    <col min="7641" max="7641" width="21.85546875" style="83" customWidth="1"/>
    <col min="7642" max="7642" width="13.85546875" style="83" customWidth="1"/>
    <col min="7643" max="7643" width="38.7109375" style="83" customWidth="1"/>
    <col min="7644" max="7644" width="3" style="83" bestFit="1" customWidth="1"/>
    <col min="7645" max="7645" width="32.28515625" style="83" customWidth="1"/>
    <col min="7646" max="7646" width="46.28515625" style="83" customWidth="1"/>
    <col min="7647" max="7647" width="19" style="83" customWidth="1"/>
    <col min="7648" max="7648" width="11.42578125" style="83"/>
    <col min="7649" max="7649" width="17.7109375" style="83" customWidth="1"/>
    <col min="7650" max="7650" width="11.42578125" style="83"/>
    <col min="7651" max="7651" width="22.28515625" style="83" customWidth="1"/>
    <col min="7652" max="7652" width="5.28515625" style="83" customWidth="1"/>
    <col min="7653" max="7653" width="36.28515625" style="83" customWidth="1"/>
    <col min="7654" max="7654" width="5.7109375" style="83" customWidth="1"/>
    <col min="7655" max="7655" width="11.42578125" style="83"/>
    <col min="7656" max="7656" width="20.7109375" style="83" customWidth="1"/>
    <col min="7657" max="7657" width="4.85546875" style="83" customWidth="1"/>
    <col min="7658" max="7658" width="11.42578125" style="83"/>
    <col min="7659" max="7659" width="24.7109375" style="83" customWidth="1"/>
    <col min="7660" max="7660" width="12.28515625" style="83" customWidth="1"/>
    <col min="7661" max="7661" width="11.42578125" style="83"/>
    <col min="7662" max="7662" width="3.42578125" style="83" customWidth="1"/>
    <col min="7663" max="7663" width="11.42578125" style="83"/>
    <col min="7664" max="7664" width="17.7109375" style="83" customWidth="1"/>
    <col min="7665" max="7665" width="3.42578125" style="83" customWidth="1"/>
    <col min="7666" max="7666" width="11.42578125" style="83"/>
    <col min="7667" max="7667" width="23.7109375" style="83" customWidth="1"/>
    <col min="7668" max="7668" width="10" style="83" customWidth="1"/>
    <col min="7669" max="7669" width="11.42578125" style="83"/>
    <col min="7670" max="7671" width="14.7109375" style="83" customWidth="1"/>
    <col min="7672" max="7672" width="12.85546875" style="83" customWidth="1"/>
    <col min="7673" max="7673" width="3.28515625" style="83" customWidth="1"/>
    <col min="7674" max="7674" width="30.28515625" style="83" customWidth="1"/>
    <col min="7675" max="7675" width="5" style="83" customWidth="1"/>
    <col min="7676" max="7676" width="11.42578125" style="83"/>
    <col min="7677" max="7677" width="14.28515625" style="83" customWidth="1"/>
    <col min="7678" max="7678" width="5.7109375" style="83" customWidth="1"/>
    <col min="7679" max="7679" width="11.42578125" style="83"/>
    <col min="7680" max="7680" width="17.28515625" style="83" customWidth="1"/>
    <col min="7681" max="7681" width="12.7109375" style="83" customWidth="1"/>
    <col min="7682" max="7682" width="11.42578125" style="83"/>
    <col min="7683" max="7683" width="5.28515625" style="83" customWidth="1"/>
    <col min="7684" max="7684" width="11.42578125" style="83"/>
    <col min="7685" max="7685" width="17" style="83" customWidth="1"/>
    <col min="7686" max="7686" width="6.28515625" style="83" customWidth="1"/>
    <col min="7687" max="7687" width="11.42578125" style="83"/>
    <col min="7688" max="7688" width="14.28515625" style="83" customWidth="1"/>
    <col min="7689" max="7689" width="7.5703125" style="83" customWidth="1"/>
    <col min="7690" max="7690" width="11.42578125" style="83"/>
    <col min="7691" max="7692" width="14.28515625" style="83" customWidth="1"/>
    <col min="7693" max="7693" width="20.85546875" style="83" customWidth="1"/>
    <col min="7694" max="7694" width="14.42578125" style="83" customWidth="1"/>
    <col min="7695" max="7695" width="15" style="83" customWidth="1"/>
    <col min="7696" max="7696" width="2.7109375" style="83" customWidth="1"/>
    <col min="7697" max="7697" width="11.7109375" style="83" customWidth="1"/>
    <col min="7698" max="7698" width="11.5703125" style="83" customWidth="1"/>
    <col min="7699" max="7699" width="2.28515625" style="83" customWidth="1"/>
    <col min="7700" max="7700" width="41" style="83" customWidth="1"/>
    <col min="7701" max="7701" width="14.28515625" style="83" customWidth="1"/>
    <col min="7702" max="7703" width="11.5703125" style="83" customWidth="1"/>
    <col min="7704" max="7704" width="21.85546875" style="83" customWidth="1"/>
    <col min="7705" max="7896" width="11.42578125" style="83"/>
    <col min="7897" max="7897" width="21.85546875" style="83" customWidth="1"/>
    <col min="7898" max="7898" width="13.85546875" style="83" customWidth="1"/>
    <col min="7899" max="7899" width="38.7109375" style="83" customWidth="1"/>
    <col min="7900" max="7900" width="3" style="83" bestFit="1" customWidth="1"/>
    <col min="7901" max="7901" width="32.28515625" style="83" customWidth="1"/>
    <col min="7902" max="7902" width="46.28515625" style="83" customWidth="1"/>
    <col min="7903" max="7903" width="19" style="83" customWidth="1"/>
    <col min="7904" max="7904" width="11.42578125" style="83"/>
    <col min="7905" max="7905" width="17.7109375" style="83" customWidth="1"/>
    <col min="7906" max="7906" width="11.42578125" style="83"/>
    <col min="7907" max="7907" width="22.28515625" style="83" customWidth="1"/>
    <col min="7908" max="7908" width="5.28515625" style="83" customWidth="1"/>
    <col min="7909" max="7909" width="36.28515625" style="83" customWidth="1"/>
    <col min="7910" max="7910" width="5.7109375" style="83" customWidth="1"/>
    <col min="7911" max="7911" width="11.42578125" style="83"/>
    <col min="7912" max="7912" width="20.7109375" style="83" customWidth="1"/>
    <col min="7913" max="7913" width="4.85546875" style="83" customWidth="1"/>
    <col min="7914" max="7914" width="11.42578125" style="83"/>
    <col min="7915" max="7915" width="24.7109375" style="83" customWidth="1"/>
    <col min="7916" max="7916" width="12.28515625" style="83" customWidth="1"/>
    <col min="7917" max="7917" width="11.42578125" style="83"/>
    <col min="7918" max="7918" width="3.42578125" style="83" customWidth="1"/>
    <col min="7919" max="7919" width="11.42578125" style="83"/>
    <col min="7920" max="7920" width="17.7109375" style="83" customWidth="1"/>
    <col min="7921" max="7921" width="3.42578125" style="83" customWidth="1"/>
    <col min="7922" max="7922" width="11.42578125" style="83"/>
    <col min="7923" max="7923" width="23.7109375" style="83" customWidth="1"/>
    <col min="7924" max="7924" width="10" style="83" customWidth="1"/>
    <col min="7925" max="7925" width="11.42578125" style="83"/>
    <col min="7926" max="7927" width="14.7109375" style="83" customWidth="1"/>
    <col min="7928" max="7928" width="12.85546875" style="83" customWidth="1"/>
    <col min="7929" max="7929" width="3.28515625" style="83" customWidth="1"/>
    <col min="7930" max="7930" width="30.28515625" style="83" customWidth="1"/>
    <col min="7931" max="7931" width="5" style="83" customWidth="1"/>
    <col min="7932" max="7932" width="11.42578125" style="83"/>
    <col min="7933" max="7933" width="14.28515625" style="83" customWidth="1"/>
    <col min="7934" max="7934" width="5.7109375" style="83" customWidth="1"/>
    <col min="7935" max="7935" width="11.42578125" style="83"/>
    <col min="7936" max="7936" width="17.28515625" style="83" customWidth="1"/>
    <col min="7937" max="7937" width="12.7109375" style="83" customWidth="1"/>
    <col min="7938" max="7938" width="11.42578125" style="83"/>
    <col min="7939" max="7939" width="5.28515625" style="83" customWidth="1"/>
    <col min="7940" max="7940" width="11.42578125" style="83"/>
    <col min="7941" max="7941" width="17" style="83" customWidth="1"/>
    <col min="7942" max="7942" width="6.28515625" style="83" customWidth="1"/>
    <col min="7943" max="7943" width="11.42578125" style="83"/>
    <col min="7944" max="7944" width="14.28515625" style="83" customWidth="1"/>
    <col min="7945" max="7945" width="7.5703125" style="83" customWidth="1"/>
    <col min="7946" max="7946" width="11.42578125" style="83"/>
    <col min="7947" max="7948" width="14.28515625" style="83" customWidth="1"/>
    <col min="7949" max="7949" width="20.85546875" style="83" customWidth="1"/>
    <col min="7950" max="7950" width="14.42578125" style="83" customWidth="1"/>
    <col min="7951" max="7951" width="15" style="83" customWidth="1"/>
    <col min="7952" max="7952" width="2.7109375" style="83" customWidth="1"/>
    <col min="7953" max="7953" width="11.7109375" style="83" customWidth="1"/>
    <col min="7954" max="7954" width="11.5703125" style="83" customWidth="1"/>
    <col min="7955" max="7955" width="2.28515625" style="83" customWidth="1"/>
    <col min="7956" max="7956" width="41" style="83" customWidth="1"/>
    <col min="7957" max="7957" width="14.28515625" style="83" customWidth="1"/>
    <col min="7958" max="7959" width="11.5703125" style="83" customWidth="1"/>
    <col min="7960" max="7960" width="21.85546875" style="83" customWidth="1"/>
    <col min="7961" max="8152" width="11.42578125" style="83"/>
    <col min="8153" max="8153" width="21.85546875" style="83" customWidth="1"/>
    <col min="8154" max="8154" width="13.85546875" style="83" customWidth="1"/>
    <col min="8155" max="8155" width="38.7109375" style="83" customWidth="1"/>
    <col min="8156" max="8156" width="3" style="83" bestFit="1" customWidth="1"/>
    <col min="8157" max="8157" width="32.28515625" style="83" customWidth="1"/>
    <col min="8158" max="8158" width="46.28515625" style="83" customWidth="1"/>
    <col min="8159" max="8159" width="19" style="83" customWidth="1"/>
    <col min="8160" max="8160" width="11.42578125" style="83"/>
    <col min="8161" max="8161" width="17.7109375" style="83" customWidth="1"/>
    <col min="8162" max="8162" width="11.42578125" style="83"/>
    <col min="8163" max="8163" width="22.28515625" style="83" customWidth="1"/>
    <col min="8164" max="8164" width="5.28515625" style="83" customWidth="1"/>
    <col min="8165" max="8165" width="36.28515625" style="83" customWidth="1"/>
    <col min="8166" max="8166" width="5.7109375" style="83" customWidth="1"/>
    <col min="8167" max="8167" width="11.42578125" style="83"/>
    <col min="8168" max="8168" width="20.7109375" style="83" customWidth="1"/>
    <col min="8169" max="8169" width="4.85546875" style="83" customWidth="1"/>
    <col min="8170" max="8170" width="11.42578125" style="83"/>
    <col min="8171" max="8171" width="24.7109375" style="83" customWidth="1"/>
    <col min="8172" max="8172" width="12.28515625" style="83" customWidth="1"/>
    <col min="8173" max="8173" width="11.42578125" style="83"/>
    <col min="8174" max="8174" width="3.42578125" style="83" customWidth="1"/>
    <col min="8175" max="8175" width="11.42578125" style="83"/>
    <col min="8176" max="8176" width="17.7109375" style="83" customWidth="1"/>
    <col min="8177" max="8177" width="3.42578125" style="83" customWidth="1"/>
    <col min="8178" max="8178" width="11.42578125" style="83"/>
    <col min="8179" max="8179" width="23.7109375" style="83" customWidth="1"/>
    <col min="8180" max="8180" width="10" style="83" customWidth="1"/>
    <col min="8181" max="8181" width="11.42578125" style="83"/>
    <col min="8182" max="8183" width="14.7109375" style="83" customWidth="1"/>
    <col min="8184" max="8184" width="12.85546875" style="83" customWidth="1"/>
    <col min="8185" max="8185" width="3.28515625" style="83" customWidth="1"/>
    <col min="8186" max="8186" width="30.28515625" style="83" customWidth="1"/>
    <col min="8187" max="8187" width="5" style="83" customWidth="1"/>
    <col min="8188" max="8188" width="11.42578125" style="83"/>
    <col min="8189" max="8189" width="14.28515625" style="83" customWidth="1"/>
    <col min="8190" max="8190" width="5.7109375" style="83" customWidth="1"/>
    <col min="8191" max="8191" width="11.42578125" style="83"/>
    <col min="8192" max="8192" width="17.28515625" style="83" customWidth="1"/>
    <col min="8193" max="8193" width="12.7109375" style="83" customWidth="1"/>
    <col min="8194" max="8194" width="11.42578125" style="83"/>
    <col min="8195" max="8195" width="5.28515625" style="83" customWidth="1"/>
    <col min="8196" max="8196" width="11.42578125" style="83"/>
    <col min="8197" max="8197" width="17" style="83" customWidth="1"/>
    <col min="8198" max="8198" width="6.28515625" style="83" customWidth="1"/>
    <col min="8199" max="8199" width="11.42578125" style="83"/>
    <col min="8200" max="8200" width="14.28515625" style="83" customWidth="1"/>
    <col min="8201" max="8201" width="7.5703125" style="83" customWidth="1"/>
    <col min="8202" max="8202" width="11.42578125" style="83"/>
    <col min="8203" max="8204" width="14.28515625" style="83" customWidth="1"/>
    <col min="8205" max="8205" width="20.85546875" style="83" customWidth="1"/>
    <col min="8206" max="8206" width="14.42578125" style="83" customWidth="1"/>
    <col min="8207" max="8207" width="15" style="83" customWidth="1"/>
    <col min="8208" max="8208" width="2.7109375" style="83" customWidth="1"/>
    <col min="8209" max="8209" width="11.7109375" style="83" customWidth="1"/>
    <col min="8210" max="8210" width="11.5703125" style="83" customWidth="1"/>
    <col min="8211" max="8211" width="2.28515625" style="83" customWidth="1"/>
    <col min="8212" max="8212" width="41" style="83" customWidth="1"/>
    <col min="8213" max="8213" width="14.28515625" style="83" customWidth="1"/>
    <col min="8214" max="8215" width="11.5703125" style="83" customWidth="1"/>
    <col min="8216" max="8216" width="21.85546875" style="83" customWidth="1"/>
    <col min="8217" max="8408" width="11.42578125" style="83"/>
    <col min="8409" max="8409" width="21.85546875" style="83" customWidth="1"/>
    <col min="8410" max="8410" width="13.85546875" style="83" customWidth="1"/>
    <col min="8411" max="8411" width="38.7109375" style="83" customWidth="1"/>
    <col min="8412" max="8412" width="3" style="83" bestFit="1" customWidth="1"/>
    <col min="8413" max="8413" width="32.28515625" style="83" customWidth="1"/>
    <col min="8414" max="8414" width="46.28515625" style="83" customWidth="1"/>
    <col min="8415" max="8415" width="19" style="83" customWidth="1"/>
    <col min="8416" max="8416" width="11.42578125" style="83"/>
    <col min="8417" max="8417" width="17.7109375" style="83" customWidth="1"/>
    <col min="8418" max="8418" width="11.42578125" style="83"/>
    <col min="8419" max="8419" width="22.28515625" style="83" customWidth="1"/>
    <col min="8420" max="8420" width="5.28515625" style="83" customWidth="1"/>
    <col min="8421" max="8421" width="36.28515625" style="83" customWidth="1"/>
    <col min="8422" max="8422" width="5.7109375" style="83" customWidth="1"/>
    <col min="8423" max="8423" width="11.42578125" style="83"/>
    <col min="8424" max="8424" width="20.7109375" style="83" customWidth="1"/>
    <col min="8425" max="8425" width="4.85546875" style="83" customWidth="1"/>
    <col min="8426" max="8426" width="11.42578125" style="83"/>
    <col min="8427" max="8427" width="24.7109375" style="83" customWidth="1"/>
    <col min="8428" max="8428" width="12.28515625" style="83" customWidth="1"/>
    <col min="8429" max="8429" width="11.42578125" style="83"/>
    <col min="8430" max="8430" width="3.42578125" style="83" customWidth="1"/>
    <col min="8431" max="8431" width="11.42578125" style="83"/>
    <col min="8432" max="8432" width="17.7109375" style="83" customWidth="1"/>
    <col min="8433" max="8433" width="3.42578125" style="83" customWidth="1"/>
    <col min="8434" max="8434" width="11.42578125" style="83"/>
    <col min="8435" max="8435" width="23.7109375" style="83" customWidth="1"/>
    <col min="8436" max="8436" width="10" style="83" customWidth="1"/>
    <col min="8437" max="8437" width="11.42578125" style="83"/>
    <col min="8438" max="8439" width="14.7109375" style="83" customWidth="1"/>
    <col min="8440" max="8440" width="12.85546875" style="83" customWidth="1"/>
    <col min="8441" max="8441" width="3.28515625" style="83" customWidth="1"/>
    <col min="8442" max="8442" width="30.28515625" style="83" customWidth="1"/>
    <col min="8443" max="8443" width="5" style="83" customWidth="1"/>
    <col min="8444" max="8444" width="11.42578125" style="83"/>
    <col min="8445" max="8445" width="14.28515625" style="83" customWidth="1"/>
    <col min="8446" max="8446" width="5.7109375" style="83" customWidth="1"/>
    <col min="8447" max="8447" width="11.42578125" style="83"/>
    <col min="8448" max="8448" width="17.28515625" style="83" customWidth="1"/>
    <col min="8449" max="8449" width="12.7109375" style="83" customWidth="1"/>
    <col min="8450" max="8450" width="11.42578125" style="83"/>
    <col min="8451" max="8451" width="5.28515625" style="83" customWidth="1"/>
    <col min="8452" max="8452" width="11.42578125" style="83"/>
    <col min="8453" max="8453" width="17" style="83" customWidth="1"/>
    <col min="8454" max="8454" width="6.28515625" style="83" customWidth="1"/>
    <col min="8455" max="8455" width="11.42578125" style="83"/>
    <col min="8456" max="8456" width="14.28515625" style="83" customWidth="1"/>
    <col min="8457" max="8457" width="7.5703125" style="83" customWidth="1"/>
    <col min="8458" max="8458" width="11.42578125" style="83"/>
    <col min="8459" max="8460" width="14.28515625" style="83" customWidth="1"/>
    <col min="8461" max="8461" width="20.85546875" style="83" customWidth="1"/>
    <col min="8462" max="8462" width="14.42578125" style="83" customWidth="1"/>
    <col min="8463" max="8463" width="15" style="83" customWidth="1"/>
    <col min="8464" max="8464" width="2.7109375" style="83" customWidth="1"/>
    <col min="8465" max="8465" width="11.7109375" style="83" customWidth="1"/>
    <col min="8466" max="8466" width="11.5703125" style="83" customWidth="1"/>
    <col min="8467" max="8467" width="2.28515625" style="83" customWidth="1"/>
    <col min="8468" max="8468" width="41" style="83" customWidth="1"/>
    <col min="8469" max="8469" width="14.28515625" style="83" customWidth="1"/>
    <col min="8470" max="8471" width="11.5703125" style="83" customWidth="1"/>
    <col min="8472" max="8472" width="21.85546875" style="83" customWidth="1"/>
    <col min="8473" max="8664" width="11.42578125" style="83"/>
    <col min="8665" max="8665" width="21.85546875" style="83" customWidth="1"/>
    <col min="8666" max="8666" width="13.85546875" style="83" customWidth="1"/>
    <col min="8667" max="8667" width="38.7109375" style="83" customWidth="1"/>
    <col min="8668" max="8668" width="3" style="83" bestFit="1" customWidth="1"/>
    <col min="8669" max="8669" width="32.28515625" style="83" customWidth="1"/>
    <col min="8670" max="8670" width="46.28515625" style="83" customWidth="1"/>
    <col min="8671" max="8671" width="19" style="83" customWidth="1"/>
    <col min="8672" max="8672" width="11.42578125" style="83"/>
    <col min="8673" max="8673" width="17.7109375" style="83" customWidth="1"/>
    <col min="8674" max="8674" width="11.42578125" style="83"/>
    <col min="8675" max="8675" width="22.28515625" style="83" customWidth="1"/>
    <col min="8676" max="8676" width="5.28515625" style="83" customWidth="1"/>
    <col min="8677" max="8677" width="36.28515625" style="83" customWidth="1"/>
    <col min="8678" max="8678" width="5.7109375" style="83" customWidth="1"/>
    <col min="8679" max="8679" width="11.42578125" style="83"/>
    <col min="8680" max="8680" width="20.7109375" style="83" customWidth="1"/>
    <col min="8681" max="8681" width="4.85546875" style="83" customWidth="1"/>
    <col min="8682" max="8682" width="11.42578125" style="83"/>
    <col min="8683" max="8683" width="24.7109375" style="83" customWidth="1"/>
    <col min="8684" max="8684" width="12.28515625" style="83" customWidth="1"/>
    <col min="8685" max="8685" width="11.42578125" style="83"/>
    <col min="8686" max="8686" width="3.42578125" style="83" customWidth="1"/>
    <col min="8687" max="8687" width="11.42578125" style="83"/>
    <col min="8688" max="8688" width="17.7109375" style="83" customWidth="1"/>
    <col min="8689" max="8689" width="3.42578125" style="83" customWidth="1"/>
    <col min="8690" max="8690" width="11.42578125" style="83"/>
    <col min="8691" max="8691" width="23.7109375" style="83" customWidth="1"/>
    <col min="8692" max="8692" width="10" style="83" customWidth="1"/>
    <col min="8693" max="8693" width="11.42578125" style="83"/>
    <col min="8694" max="8695" width="14.7109375" style="83" customWidth="1"/>
    <col min="8696" max="8696" width="12.85546875" style="83" customWidth="1"/>
    <col min="8697" max="8697" width="3.28515625" style="83" customWidth="1"/>
    <col min="8698" max="8698" width="30.28515625" style="83" customWidth="1"/>
    <col min="8699" max="8699" width="5" style="83" customWidth="1"/>
    <col min="8700" max="8700" width="11.42578125" style="83"/>
    <col min="8701" max="8701" width="14.28515625" style="83" customWidth="1"/>
    <col min="8702" max="8702" width="5.7109375" style="83" customWidth="1"/>
    <col min="8703" max="8703" width="11.42578125" style="83"/>
    <col min="8704" max="8704" width="17.28515625" style="83" customWidth="1"/>
    <col min="8705" max="8705" width="12.7109375" style="83" customWidth="1"/>
    <col min="8706" max="8706" width="11.42578125" style="83"/>
    <col min="8707" max="8707" width="5.28515625" style="83" customWidth="1"/>
    <col min="8708" max="8708" width="11.42578125" style="83"/>
    <col min="8709" max="8709" width="17" style="83" customWidth="1"/>
    <col min="8710" max="8710" width="6.28515625" style="83" customWidth="1"/>
    <col min="8711" max="8711" width="11.42578125" style="83"/>
    <col min="8712" max="8712" width="14.28515625" style="83" customWidth="1"/>
    <col min="8713" max="8713" width="7.5703125" style="83" customWidth="1"/>
    <col min="8714" max="8714" width="11.42578125" style="83"/>
    <col min="8715" max="8716" width="14.28515625" style="83" customWidth="1"/>
    <col min="8717" max="8717" width="20.85546875" style="83" customWidth="1"/>
    <col min="8718" max="8718" width="14.42578125" style="83" customWidth="1"/>
    <col min="8719" max="8719" width="15" style="83" customWidth="1"/>
    <col min="8720" max="8720" width="2.7109375" style="83" customWidth="1"/>
    <col min="8721" max="8721" width="11.7109375" style="83" customWidth="1"/>
    <col min="8722" max="8722" width="11.5703125" style="83" customWidth="1"/>
    <col min="8723" max="8723" width="2.28515625" style="83" customWidth="1"/>
    <col min="8724" max="8724" width="41" style="83" customWidth="1"/>
    <col min="8725" max="8725" width="14.28515625" style="83" customWidth="1"/>
    <col min="8726" max="8727" width="11.5703125" style="83" customWidth="1"/>
    <col min="8728" max="8728" width="21.85546875" style="83" customWidth="1"/>
    <col min="8729" max="8920" width="11.42578125" style="83"/>
    <col min="8921" max="8921" width="21.85546875" style="83" customWidth="1"/>
    <col min="8922" max="8922" width="13.85546875" style="83" customWidth="1"/>
    <col min="8923" max="8923" width="38.7109375" style="83" customWidth="1"/>
    <col min="8924" max="8924" width="3" style="83" bestFit="1" customWidth="1"/>
    <col min="8925" max="8925" width="32.28515625" style="83" customWidth="1"/>
    <col min="8926" max="8926" width="46.28515625" style="83" customWidth="1"/>
    <col min="8927" max="8927" width="19" style="83" customWidth="1"/>
    <col min="8928" max="8928" width="11.42578125" style="83"/>
    <col min="8929" max="8929" width="17.7109375" style="83" customWidth="1"/>
    <col min="8930" max="8930" width="11.42578125" style="83"/>
    <col min="8931" max="8931" width="22.28515625" style="83" customWidth="1"/>
    <col min="8932" max="8932" width="5.28515625" style="83" customWidth="1"/>
    <col min="8933" max="8933" width="36.28515625" style="83" customWidth="1"/>
    <col min="8934" max="8934" width="5.7109375" style="83" customWidth="1"/>
    <col min="8935" max="8935" width="11.42578125" style="83"/>
    <col min="8936" max="8936" width="20.7109375" style="83" customWidth="1"/>
    <col min="8937" max="8937" width="4.85546875" style="83" customWidth="1"/>
    <col min="8938" max="8938" width="11.42578125" style="83"/>
    <col min="8939" max="8939" width="24.7109375" style="83" customWidth="1"/>
    <col min="8940" max="8940" width="12.28515625" style="83" customWidth="1"/>
    <col min="8941" max="8941" width="11.42578125" style="83"/>
    <col min="8942" max="8942" width="3.42578125" style="83" customWidth="1"/>
    <col min="8943" max="8943" width="11.42578125" style="83"/>
    <col min="8944" max="8944" width="17.7109375" style="83" customWidth="1"/>
    <col min="8945" max="8945" width="3.42578125" style="83" customWidth="1"/>
    <col min="8946" max="8946" width="11.42578125" style="83"/>
    <col min="8947" max="8947" width="23.7109375" style="83" customWidth="1"/>
    <col min="8948" max="8948" width="10" style="83" customWidth="1"/>
    <col min="8949" max="8949" width="11.42578125" style="83"/>
    <col min="8950" max="8951" width="14.7109375" style="83" customWidth="1"/>
    <col min="8952" max="8952" width="12.85546875" style="83" customWidth="1"/>
    <col min="8953" max="8953" width="3.28515625" style="83" customWidth="1"/>
    <col min="8954" max="8954" width="30.28515625" style="83" customWidth="1"/>
    <col min="8955" max="8955" width="5" style="83" customWidth="1"/>
    <col min="8956" max="8956" width="11.42578125" style="83"/>
    <col min="8957" max="8957" width="14.28515625" style="83" customWidth="1"/>
    <col min="8958" max="8958" width="5.7109375" style="83" customWidth="1"/>
    <col min="8959" max="8959" width="11.42578125" style="83"/>
    <col min="8960" max="8960" width="17.28515625" style="83" customWidth="1"/>
    <col min="8961" max="8961" width="12.7109375" style="83" customWidth="1"/>
    <col min="8962" max="8962" width="11.42578125" style="83"/>
    <col min="8963" max="8963" width="5.28515625" style="83" customWidth="1"/>
    <col min="8964" max="8964" width="11.42578125" style="83"/>
    <col min="8965" max="8965" width="17" style="83" customWidth="1"/>
    <col min="8966" max="8966" width="6.28515625" style="83" customWidth="1"/>
    <col min="8967" max="8967" width="11.42578125" style="83"/>
    <col min="8968" max="8968" width="14.28515625" style="83" customWidth="1"/>
    <col min="8969" max="8969" width="7.5703125" style="83" customWidth="1"/>
    <col min="8970" max="8970" width="11.42578125" style="83"/>
    <col min="8971" max="8972" width="14.28515625" style="83" customWidth="1"/>
    <col min="8973" max="8973" width="20.85546875" style="83" customWidth="1"/>
    <col min="8974" max="8974" width="14.42578125" style="83" customWidth="1"/>
    <col min="8975" max="8975" width="15" style="83" customWidth="1"/>
    <col min="8976" max="8976" width="2.7109375" style="83" customWidth="1"/>
    <col min="8977" max="8977" width="11.7109375" style="83" customWidth="1"/>
    <col min="8978" max="8978" width="11.5703125" style="83" customWidth="1"/>
    <col min="8979" max="8979" width="2.28515625" style="83" customWidth="1"/>
    <col min="8980" max="8980" width="41" style="83" customWidth="1"/>
    <col min="8981" max="8981" width="14.28515625" style="83" customWidth="1"/>
    <col min="8982" max="8983" width="11.5703125" style="83" customWidth="1"/>
    <col min="8984" max="8984" width="21.85546875" style="83" customWidth="1"/>
    <col min="8985" max="9176" width="11.42578125" style="83"/>
    <col min="9177" max="9177" width="21.85546875" style="83" customWidth="1"/>
    <col min="9178" max="9178" width="13.85546875" style="83" customWidth="1"/>
    <col min="9179" max="9179" width="38.7109375" style="83" customWidth="1"/>
    <col min="9180" max="9180" width="3" style="83" bestFit="1" customWidth="1"/>
    <col min="9181" max="9181" width="32.28515625" style="83" customWidth="1"/>
    <col min="9182" max="9182" width="46.28515625" style="83" customWidth="1"/>
    <col min="9183" max="9183" width="19" style="83" customWidth="1"/>
    <col min="9184" max="9184" width="11.42578125" style="83"/>
    <col min="9185" max="9185" width="17.7109375" style="83" customWidth="1"/>
    <col min="9186" max="9186" width="11.42578125" style="83"/>
    <col min="9187" max="9187" width="22.28515625" style="83" customWidth="1"/>
    <col min="9188" max="9188" width="5.28515625" style="83" customWidth="1"/>
    <col min="9189" max="9189" width="36.28515625" style="83" customWidth="1"/>
    <col min="9190" max="9190" width="5.7109375" style="83" customWidth="1"/>
    <col min="9191" max="9191" width="11.42578125" style="83"/>
    <col min="9192" max="9192" width="20.7109375" style="83" customWidth="1"/>
    <col min="9193" max="9193" width="4.85546875" style="83" customWidth="1"/>
    <col min="9194" max="9194" width="11.42578125" style="83"/>
    <col min="9195" max="9195" width="24.7109375" style="83" customWidth="1"/>
    <col min="9196" max="9196" width="12.28515625" style="83" customWidth="1"/>
    <col min="9197" max="9197" width="11.42578125" style="83"/>
    <col min="9198" max="9198" width="3.42578125" style="83" customWidth="1"/>
    <col min="9199" max="9199" width="11.42578125" style="83"/>
    <col min="9200" max="9200" width="17.7109375" style="83" customWidth="1"/>
    <col min="9201" max="9201" width="3.42578125" style="83" customWidth="1"/>
    <col min="9202" max="9202" width="11.42578125" style="83"/>
    <col min="9203" max="9203" width="23.7109375" style="83" customWidth="1"/>
    <col min="9204" max="9204" width="10" style="83" customWidth="1"/>
    <col min="9205" max="9205" width="11.42578125" style="83"/>
    <col min="9206" max="9207" width="14.7109375" style="83" customWidth="1"/>
    <col min="9208" max="9208" width="12.85546875" style="83" customWidth="1"/>
    <col min="9209" max="9209" width="3.28515625" style="83" customWidth="1"/>
    <col min="9210" max="9210" width="30.28515625" style="83" customWidth="1"/>
    <col min="9211" max="9211" width="5" style="83" customWidth="1"/>
    <col min="9212" max="9212" width="11.42578125" style="83"/>
    <col min="9213" max="9213" width="14.28515625" style="83" customWidth="1"/>
    <col min="9214" max="9214" width="5.7109375" style="83" customWidth="1"/>
    <col min="9215" max="9215" width="11.42578125" style="83"/>
    <col min="9216" max="9216" width="17.28515625" style="83" customWidth="1"/>
    <col min="9217" max="9217" width="12.7109375" style="83" customWidth="1"/>
    <col min="9218" max="9218" width="11.42578125" style="83"/>
    <col min="9219" max="9219" width="5.28515625" style="83" customWidth="1"/>
    <col min="9220" max="9220" width="11.42578125" style="83"/>
    <col min="9221" max="9221" width="17" style="83" customWidth="1"/>
    <col min="9222" max="9222" width="6.28515625" style="83" customWidth="1"/>
    <col min="9223" max="9223" width="11.42578125" style="83"/>
    <col min="9224" max="9224" width="14.28515625" style="83" customWidth="1"/>
    <col min="9225" max="9225" width="7.5703125" style="83" customWidth="1"/>
    <col min="9226" max="9226" width="11.42578125" style="83"/>
    <col min="9227" max="9228" width="14.28515625" style="83" customWidth="1"/>
    <col min="9229" max="9229" width="20.85546875" style="83" customWidth="1"/>
    <col min="9230" max="9230" width="14.42578125" style="83" customWidth="1"/>
    <col min="9231" max="9231" width="15" style="83" customWidth="1"/>
    <col min="9232" max="9232" width="2.7109375" style="83" customWidth="1"/>
    <col min="9233" max="9233" width="11.7109375" style="83" customWidth="1"/>
    <col min="9234" max="9234" width="11.5703125" style="83" customWidth="1"/>
    <col min="9235" max="9235" width="2.28515625" style="83" customWidth="1"/>
    <col min="9236" max="9236" width="41" style="83" customWidth="1"/>
    <col min="9237" max="9237" width="14.28515625" style="83" customWidth="1"/>
    <col min="9238" max="9239" width="11.5703125" style="83" customWidth="1"/>
    <col min="9240" max="9240" width="21.85546875" style="83" customWidth="1"/>
    <col min="9241" max="9432" width="11.42578125" style="83"/>
    <col min="9433" max="9433" width="21.85546875" style="83" customWidth="1"/>
    <col min="9434" max="9434" width="13.85546875" style="83" customWidth="1"/>
    <col min="9435" max="9435" width="38.7109375" style="83" customWidth="1"/>
    <col min="9436" max="9436" width="3" style="83" bestFit="1" customWidth="1"/>
    <col min="9437" max="9437" width="32.28515625" style="83" customWidth="1"/>
    <col min="9438" max="9438" width="46.28515625" style="83" customWidth="1"/>
    <col min="9439" max="9439" width="19" style="83" customWidth="1"/>
    <col min="9440" max="9440" width="11.42578125" style="83"/>
    <col min="9441" max="9441" width="17.7109375" style="83" customWidth="1"/>
    <col min="9442" max="9442" width="11.42578125" style="83"/>
    <col min="9443" max="9443" width="22.28515625" style="83" customWidth="1"/>
    <col min="9444" max="9444" width="5.28515625" style="83" customWidth="1"/>
    <col min="9445" max="9445" width="36.28515625" style="83" customWidth="1"/>
    <col min="9446" max="9446" width="5.7109375" style="83" customWidth="1"/>
    <col min="9447" max="9447" width="11.42578125" style="83"/>
    <col min="9448" max="9448" width="20.7109375" style="83" customWidth="1"/>
    <col min="9449" max="9449" width="4.85546875" style="83" customWidth="1"/>
    <col min="9450" max="9450" width="11.42578125" style="83"/>
    <col min="9451" max="9451" width="24.7109375" style="83" customWidth="1"/>
    <col min="9452" max="9452" width="12.28515625" style="83" customWidth="1"/>
    <col min="9453" max="9453" width="11.42578125" style="83"/>
    <col min="9454" max="9454" width="3.42578125" style="83" customWidth="1"/>
    <col min="9455" max="9455" width="11.42578125" style="83"/>
    <col min="9456" max="9456" width="17.7109375" style="83" customWidth="1"/>
    <col min="9457" max="9457" width="3.42578125" style="83" customWidth="1"/>
    <col min="9458" max="9458" width="11.42578125" style="83"/>
    <col min="9459" max="9459" width="23.7109375" style="83" customWidth="1"/>
    <col min="9460" max="9460" width="10" style="83" customWidth="1"/>
    <col min="9461" max="9461" width="11.42578125" style="83"/>
    <col min="9462" max="9463" width="14.7109375" style="83" customWidth="1"/>
    <col min="9464" max="9464" width="12.85546875" style="83" customWidth="1"/>
    <col min="9465" max="9465" width="3.28515625" style="83" customWidth="1"/>
    <col min="9466" max="9466" width="30.28515625" style="83" customWidth="1"/>
    <col min="9467" max="9467" width="5" style="83" customWidth="1"/>
    <col min="9468" max="9468" width="11.42578125" style="83"/>
    <col min="9469" max="9469" width="14.28515625" style="83" customWidth="1"/>
    <col min="9470" max="9470" width="5.7109375" style="83" customWidth="1"/>
    <col min="9471" max="9471" width="11.42578125" style="83"/>
    <col min="9472" max="9472" width="17.28515625" style="83" customWidth="1"/>
    <col min="9473" max="9473" width="12.7109375" style="83" customWidth="1"/>
    <col min="9474" max="9474" width="11.42578125" style="83"/>
    <col min="9475" max="9475" width="5.28515625" style="83" customWidth="1"/>
    <col min="9476" max="9476" width="11.42578125" style="83"/>
    <col min="9477" max="9477" width="17" style="83" customWidth="1"/>
    <col min="9478" max="9478" width="6.28515625" style="83" customWidth="1"/>
    <col min="9479" max="9479" width="11.42578125" style="83"/>
    <col min="9480" max="9480" width="14.28515625" style="83" customWidth="1"/>
    <col min="9481" max="9481" width="7.5703125" style="83" customWidth="1"/>
    <col min="9482" max="9482" width="11.42578125" style="83"/>
    <col min="9483" max="9484" width="14.28515625" style="83" customWidth="1"/>
    <col min="9485" max="9485" width="20.85546875" style="83" customWidth="1"/>
    <col min="9486" max="9486" width="14.42578125" style="83" customWidth="1"/>
    <col min="9487" max="9487" width="15" style="83" customWidth="1"/>
    <col min="9488" max="9488" width="2.7109375" style="83" customWidth="1"/>
    <col min="9489" max="9489" width="11.7109375" style="83" customWidth="1"/>
    <col min="9490" max="9490" width="11.5703125" style="83" customWidth="1"/>
    <col min="9491" max="9491" width="2.28515625" style="83" customWidth="1"/>
    <col min="9492" max="9492" width="41" style="83" customWidth="1"/>
    <col min="9493" max="9493" width="14.28515625" style="83" customWidth="1"/>
    <col min="9494" max="9495" width="11.5703125" style="83" customWidth="1"/>
    <col min="9496" max="9496" width="21.85546875" style="83" customWidth="1"/>
    <col min="9497" max="9688" width="11.42578125" style="83"/>
    <col min="9689" max="9689" width="21.85546875" style="83" customWidth="1"/>
    <col min="9690" max="9690" width="13.85546875" style="83" customWidth="1"/>
    <col min="9691" max="9691" width="38.7109375" style="83" customWidth="1"/>
    <col min="9692" max="9692" width="3" style="83" bestFit="1" customWidth="1"/>
    <col min="9693" max="9693" width="32.28515625" style="83" customWidth="1"/>
    <col min="9694" max="9694" width="46.28515625" style="83" customWidth="1"/>
    <col min="9695" max="9695" width="19" style="83" customWidth="1"/>
    <col min="9696" max="9696" width="11.42578125" style="83"/>
    <col min="9697" max="9697" width="17.7109375" style="83" customWidth="1"/>
    <col min="9698" max="9698" width="11.42578125" style="83"/>
    <col min="9699" max="9699" width="22.28515625" style="83" customWidth="1"/>
    <col min="9700" max="9700" width="5.28515625" style="83" customWidth="1"/>
    <col min="9701" max="9701" width="36.28515625" style="83" customWidth="1"/>
    <col min="9702" max="9702" width="5.7109375" style="83" customWidth="1"/>
    <col min="9703" max="9703" width="11.42578125" style="83"/>
    <col min="9704" max="9704" width="20.7109375" style="83" customWidth="1"/>
    <col min="9705" max="9705" width="4.85546875" style="83" customWidth="1"/>
    <col min="9706" max="9706" width="11.42578125" style="83"/>
    <col min="9707" max="9707" width="24.7109375" style="83" customWidth="1"/>
    <col min="9708" max="9708" width="12.28515625" style="83" customWidth="1"/>
    <col min="9709" max="9709" width="11.42578125" style="83"/>
    <col min="9710" max="9710" width="3.42578125" style="83" customWidth="1"/>
    <col min="9711" max="9711" width="11.42578125" style="83"/>
    <col min="9712" max="9712" width="17.7109375" style="83" customWidth="1"/>
    <col min="9713" max="9713" width="3.42578125" style="83" customWidth="1"/>
    <col min="9714" max="9714" width="11.42578125" style="83"/>
    <col min="9715" max="9715" width="23.7109375" style="83" customWidth="1"/>
    <col min="9716" max="9716" width="10" style="83" customWidth="1"/>
    <col min="9717" max="9717" width="11.42578125" style="83"/>
    <col min="9718" max="9719" width="14.7109375" style="83" customWidth="1"/>
    <col min="9720" max="9720" width="12.85546875" style="83" customWidth="1"/>
    <col min="9721" max="9721" width="3.28515625" style="83" customWidth="1"/>
    <col min="9722" max="9722" width="30.28515625" style="83" customWidth="1"/>
    <col min="9723" max="9723" width="5" style="83" customWidth="1"/>
    <col min="9724" max="9724" width="11.42578125" style="83"/>
    <col min="9725" max="9725" width="14.28515625" style="83" customWidth="1"/>
    <col min="9726" max="9726" width="5.7109375" style="83" customWidth="1"/>
    <col min="9727" max="9727" width="11.42578125" style="83"/>
    <col min="9728" max="9728" width="17.28515625" style="83" customWidth="1"/>
    <col min="9729" max="9729" width="12.7109375" style="83" customWidth="1"/>
    <col min="9730" max="9730" width="11.42578125" style="83"/>
    <col min="9731" max="9731" width="5.28515625" style="83" customWidth="1"/>
    <col min="9732" max="9732" width="11.42578125" style="83"/>
    <col min="9733" max="9733" width="17" style="83" customWidth="1"/>
    <col min="9734" max="9734" width="6.28515625" style="83" customWidth="1"/>
    <col min="9735" max="9735" width="11.42578125" style="83"/>
    <col min="9736" max="9736" width="14.28515625" style="83" customWidth="1"/>
    <col min="9737" max="9737" width="7.5703125" style="83" customWidth="1"/>
    <col min="9738" max="9738" width="11.42578125" style="83"/>
    <col min="9739" max="9740" width="14.28515625" style="83" customWidth="1"/>
    <col min="9741" max="9741" width="20.85546875" style="83" customWidth="1"/>
    <col min="9742" max="9742" width="14.42578125" style="83" customWidth="1"/>
    <col min="9743" max="9743" width="15" style="83" customWidth="1"/>
    <col min="9744" max="9744" width="2.7109375" style="83" customWidth="1"/>
    <col min="9745" max="9745" width="11.7109375" style="83" customWidth="1"/>
    <col min="9746" max="9746" width="11.5703125" style="83" customWidth="1"/>
    <col min="9747" max="9747" width="2.28515625" style="83" customWidth="1"/>
    <col min="9748" max="9748" width="41" style="83" customWidth="1"/>
    <col min="9749" max="9749" width="14.28515625" style="83" customWidth="1"/>
    <col min="9750" max="9751" width="11.5703125" style="83" customWidth="1"/>
    <col min="9752" max="9752" width="21.85546875" style="83" customWidth="1"/>
    <col min="9753" max="9944" width="11.42578125" style="83"/>
    <col min="9945" max="9945" width="21.85546875" style="83" customWidth="1"/>
    <col min="9946" max="9946" width="13.85546875" style="83" customWidth="1"/>
    <col min="9947" max="9947" width="38.7109375" style="83" customWidth="1"/>
    <col min="9948" max="9948" width="3" style="83" bestFit="1" customWidth="1"/>
    <col min="9949" max="9949" width="32.28515625" style="83" customWidth="1"/>
    <col min="9950" max="9950" width="46.28515625" style="83" customWidth="1"/>
    <col min="9951" max="9951" width="19" style="83" customWidth="1"/>
    <col min="9952" max="9952" width="11.42578125" style="83"/>
    <col min="9953" max="9953" width="17.7109375" style="83" customWidth="1"/>
    <col min="9954" max="9954" width="11.42578125" style="83"/>
    <col min="9955" max="9955" width="22.28515625" style="83" customWidth="1"/>
    <col min="9956" max="9956" width="5.28515625" style="83" customWidth="1"/>
    <col min="9957" max="9957" width="36.28515625" style="83" customWidth="1"/>
    <col min="9958" max="9958" width="5.7109375" style="83" customWidth="1"/>
    <col min="9959" max="9959" width="11.42578125" style="83"/>
    <col min="9960" max="9960" width="20.7109375" style="83" customWidth="1"/>
    <col min="9961" max="9961" width="4.85546875" style="83" customWidth="1"/>
    <col min="9962" max="9962" width="11.42578125" style="83"/>
    <col min="9963" max="9963" width="24.7109375" style="83" customWidth="1"/>
    <col min="9964" max="9964" width="12.28515625" style="83" customWidth="1"/>
    <col min="9965" max="9965" width="11.42578125" style="83"/>
    <col min="9966" max="9966" width="3.42578125" style="83" customWidth="1"/>
    <col min="9967" max="9967" width="11.42578125" style="83"/>
    <col min="9968" max="9968" width="17.7109375" style="83" customWidth="1"/>
    <col min="9969" max="9969" width="3.42578125" style="83" customWidth="1"/>
    <col min="9970" max="9970" width="11.42578125" style="83"/>
    <col min="9971" max="9971" width="23.7109375" style="83" customWidth="1"/>
    <col min="9972" max="9972" width="10" style="83" customWidth="1"/>
    <col min="9973" max="9973" width="11.42578125" style="83"/>
    <col min="9974" max="9975" width="14.7109375" style="83" customWidth="1"/>
    <col min="9976" max="9976" width="12.85546875" style="83" customWidth="1"/>
    <col min="9977" max="9977" width="3.28515625" style="83" customWidth="1"/>
    <col min="9978" max="9978" width="30.28515625" style="83" customWidth="1"/>
    <col min="9979" max="9979" width="5" style="83" customWidth="1"/>
    <col min="9980" max="9980" width="11.42578125" style="83"/>
    <col min="9981" max="9981" width="14.28515625" style="83" customWidth="1"/>
    <col min="9982" max="9982" width="5.7109375" style="83" customWidth="1"/>
    <col min="9983" max="9983" width="11.42578125" style="83"/>
    <col min="9984" max="9984" width="17.28515625" style="83" customWidth="1"/>
    <col min="9985" max="9985" width="12.7109375" style="83" customWidth="1"/>
    <col min="9986" max="9986" width="11.42578125" style="83"/>
    <col min="9987" max="9987" width="5.28515625" style="83" customWidth="1"/>
    <col min="9988" max="9988" width="11.42578125" style="83"/>
    <col min="9989" max="9989" width="17" style="83" customWidth="1"/>
    <col min="9990" max="9990" width="6.28515625" style="83" customWidth="1"/>
    <col min="9991" max="9991" width="11.42578125" style="83"/>
    <col min="9992" max="9992" width="14.28515625" style="83" customWidth="1"/>
    <col min="9993" max="9993" width="7.5703125" style="83" customWidth="1"/>
    <col min="9994" max="9994" width="11.42578125" style="83"/>
    <col min="9995" max="9996" width="14.28515625" style="83" customWidth="1"/>
    <col min="9997" max="9997" width="20.85546875" style="83" customWidth="1"/>
    <col min="9998" max="9998" width="14.42578125" style="83" customWidth="1"/>
    <col min="9999" max="9999" width="15" style="83" customWidth="1"/>
    <col min="10000" max="10000" width="2.7109375" style="83" customWidth="1"/>
    <col min="10001" max="10001" width="11.7109375" style="83" customWidth="1"/>
    <col min="10002" max="10002" width="11.5703125" style="83" customWidth="1"/>
    <col min="10003" max="10003" width="2.28515625" style="83" customWidth="1"/>
    <col min="10004" max="10004" width="41" style="83" customWidth="1"/>
    <col min="10005" max="10005" width="14.28515625" style="83" customWidth="1"/>
    <col min="10006" max="10007" width="11.5703125" style="83" customWidth="1"/>
    <col min="10008" max="10008" width="21.85546875" style="83" customWidth="1"/>
    <col min="10009" max="10200" width="11.42578125" style="83"/>
    <col min="10201" max="10201" width="21.85546875" style="83" customWidth="1"/>
    <col min="10202" max="10202" width="13.85546875" style="83" customWidth="1"/>
    <col min="10203" max="10203" width="38.7109375" style="83" customWidth="1"/>
    <col min="10204" max="10204" width="3" style="83" bestFit="1" customWidth="1"/>
    <col min="10205" max="10205" width="32.28515625" style="83" customWidth="1"/>
    <col min="10206" max="10206" width="46.28515625" style="83" customWidth="1"/>
    <col min="10207" max="10207" width="19" style="83" customWidth="1"/>
    <col min="10208" max="10208" width="11.42578125" style="83"/>
    <col min="10209" max="10209" width="17.7109375" style="83" customWidth="1"/>
    <col min="10210" max="10210" width="11.42578125" style="83"/>
    <col min="10211" max="10211" width="22.28515625" style="83" customWidth="1"/>
    <col min="10212" max="10212" width="5.28515625" style="83" customWidth="1"/>
    <col min="10213" max="10213" width="36.28515625" style="83" customWidth="1"/>
    <col min="10214" max="10214" width="5.7109375" style="83" customWidth="1"/>
    <col min="10215" max="10215" width="11.42578125" style="83"/>
    <col min="10216" max="10216" width="20.7109375" style="83" customWidth="1"/>
    <col min="10217" max="10217" width="4.85546875" style="83" customWidth="1"/>
    <col min="10218" max="10218" width="11.42578125" style="83"/>
    <col min="10219" max="10219" width="24.7109375" style="83" customWidth="1"/>
    <col min="10220" max="10220" width="12.28515625" style="83" customWidth="1"/>
    <col min="10221" max="10221" width="11.42578125" style="83"/>
    <col min="10222" max="10222" width="3.42578125" style="83" customWidth="1"/>
    <col min="10223" max="10223" width="11.42578125" style="83"/>
    <col min="10224" max="10224" width="17.7109375" style="83" customWidth="1"/>
    <col min="10225" max="10225" width="3.42578125" style="83" customWidth="1"/>
    <col min="10226" max="10226" width="11.42578125" style="83"/>
    <col min="10227" max="10227" width="23.7109375" style="83" customWidth="1"/>
    <col min="10228" max="10228" width="10" style="83" customWidth="1"/>
    <col min="10229" max="10229" width="11.42578125" style="83"/>
    <col min="10230" max="10231" width="14.7109375" style="83" customWidth="1"/>
    <col min="10232" max="10232" width="12.85546875" style="83" customWidth="1"/>
    <col min="10233" max="10233" width="3.28515625" style="83" customWidth="1"/>
    <col min="10234" max="10234" width="30.28515625" style="83" customWidth="1"/>
    <col min="10235" max="10235" width="5" style="83" customWidth="1"/>
    <col min="10236" max="10236" width="11.42578125" style="83"/>
    <col min="10237" max="10237" width="14.28515625" style="83" customWidth="1"/>
    <col min="10238" max="10238" width="5.7109375" style="83" customWidth="1"/>
    <col min="10239" max="10239" width="11.42578125" style="83"/>
    <col min="10240" max="10240" width="17.28515625" style="83" customWidth="1"/>
    <col min="10241" max="10241" width="12.7109375" style="83" customWidth="1"/>
    <col min="10242" max="10242" width="11.42578125" style="83"/>
    <col min="10243" max="10243" width="5.28515625" style="83" customWidth="1"/>
    <col min="10244" max="10244" width="11.42578125" style="83"/>
    <col min="10245" max="10245" width="17" style="83" customWidth="1"/>
    <col min="10246" max="10246" width="6.28515625" style="83" customWidth="1"/>
    <col min="10247" max="10247" width="11.42578125" style="83"/>
    <col min="10248" max="10248" width="14.28515625" style="83" customWidth="1"/>
    <col min="10249" max="10249" width="7.5703125" style="83" customWidth="1"/>
    <col min="10250" max="10250" width="11.42578125" style="83"/>
    <col min="10251" max="10252" width="14.28515625" style="83" customWidth="1"/>
    <col min="10253" max="10253" width="20.85546875" style="83" customWidth="1"/>
    <col min="10254" max="10254" width="14.42578125" style="83" customWidth="1"/>
    <col min="10255" max="10255" width="15" style="83" customWidth="1"/>
    <col min="10256" max="10256" width="2.7109375" style="83" customWidth="1"/>
    <col min="10257" max="10257" width="11.7109375" style="83" customWidth="1"/>
    <col min="10258" max="10258" width="11.5703125" style="83" customWidth="1"/>
    <col min="10259" max="10259" width="2.28515625" style="83" customWidth="1"/>
    <col min="10260" max="10260" width="41" style="83" customWidth="1"/>
    <col min="10261" max="10261" width="14.28515625" style="83" customWidth="1"/>
    <col min="10262" max="10263" width="11.5703125" style="83" customWidth="1"/>
    <col min="10264" max="10264" width="21.85546875" style="83" customWidth="1"/>
    <col min="10265" max="10456" width="11.42578125" style="83"/>
    <col min="10457" max="10457" width="21.85546875" style="83" customWidth="1"/>
    <col min="10458" max="10458" width="13.85546875" style="83" customWidth="1"/>
    <col min="10459" max="10459" width="38.7109375" style="83" customWidth="1"/>
    <col min="10460" max="10460" width="3" style="83" bestFit="1" customWidth="1"/>
    <col min="10461" max="10461" width="32.28515625" style="83" customWidth="1"/>
    <col min="10462" max="10462" width="46.28515625" style="83" customWidth="1"/>
    <col min="10463" max="10463" width="19" style="83" customWidth="1"/>
    <col min="10464" max="10464" width="11.42578125" style="83"/>
    <col min="10465" max="10465" width="17.7109375" style="83" customWidth="1"/>
    <col min="10466" max="10466" width="11.42578125" style="83"/>
    <col min="10467" max="10467" width="22.28515625" style="83" customWidth="1"/>
    <col min="10468" max="10468" width="5.28515625" style="83" customWidth="1"/>
    <col min="10469" max="10469" width="36.28515625" style="83" customWidth="1"/>
    <col min="10470" max="10470" width="5.7109375" style="83" customWidth="1"/>
    <col min="10471" max="10471" width="11.42578125" style="83"/>
    <col min="10472" max="10472" width="20.7109375" style="83" customWidth="1"/>
    <col min="10473" max="10473" width="4.85546875" style="83" customWidth="1"/>
    <col min="10474" max="10474" width="11.42578125" style="83"/>
    <col min="10475" max="10475" width="24.7109375" style="83" customWidth="1"/>
    <col min="10476" max="10476" width="12.28515625" style="83" customWidth="1"/>
    <col min="10477" max="10477" width="11.42578125" style="83"/>
    <col min="10478" max="10478" width="3.42578125" style="83" customWidth="1"/>
    <col min="10479" max="10479" width="11.42578125" style="83"/>
    <col min="10480" max="10480" width="17.7109375" style="83" customWidth="1"/>
    <col min="10481" max="10481" width="3.42578125" style="83" customWidth="1"/>
    <col min="10482" max="10482" width="11.42578125" style="83"/>
    <col min="10483" max="10483" width="23.7109375" style="83" customWidth="1"/>
    <col min="10484" max="10484" width="10" style="83" customWidth="1"/>
    <col min="10485" max="10485" width="11.42578125" style="83"/>
    <col min="10486" max="10487" width="14.7109375" style="83" customWidth="1"/>
    <col min="10488" max="10488" width="12.85546875" style="83" customWidth="1"/>
    <col min="10489" max="10489" width="3.28515625" style="83" customWidth="1"/>
    <col min="10490" max="10490" width="30.28515625" style="83" customWidth="1"/>
    <col min="10491" max="10491" width="5" style="83" customWidth="1"/>
    <col min="10492" max="10492" width="11.42578125" style="83"/>
    <col min="10493" max="10493" width="14.28515625" style="83" customWidth="1"/>
    <col min="10494" max="10494" width="5.7109375" style="83" customWidth="1"/>
    <col min="10495" max="10495" width="11.42578125" style="83"/>
    <col min="10496" max="10496" width="17.28515625" style="83" customWidth="1"/>
    <col min="10497" max="10497" width="12.7109375" style="83" customWidth="1"/>
    <col min="10498" max="10498" width="11.42578125" style="83"/>
    <col min="10499" max="10499" width="5.28515625" style="83" customWidth="1"/>
    <col min="10500" max="10500" width="11.42578125" style="83"/>
    <col min="10501" max="10501" width="17" style="83" customWidth="1"/>
    <col min="10502" max="10502" width="6.28515625" style="83" customWidth="1"/>
    <col min="10503" max="10503" width="11.42578125" style="83"/>
    <col min="10504" max="10504" width="14.28515625" style="83" customWidth="1"/>
    <col min="10505" max="10505" width="7.5703125" style="83" customWidth="1"/>
    <col min="10506" max="10506" width="11.42578125" style="83"/>
    <col min="10507" max="10508" width="14.28515625" style="83" customWidth="1"/>
    <col min="10509" max="10509" width="20.85546875" style="83" customWidth="1"/>
    <col min="10510" max="10510" width="14.42578125" style="83" customWidth="1"/>
    <col min="10511" max="10511" width="15" style="83" customWidth="1"/>
    <col min="10512" max="10512" width="2.7109375" style="83" customWidth="1"/>
    <col min="10513" max="10513" width="11.7109375" style="83" customWidth="1"/>
    <col min="10514" max="10514" width="11.5703125" style="83" customWidth="1"/>
    <col min="10515" max="10515" width="2.28515625" style="83" customWidth="1"/>
    <col min="10516" max="10516" width="41" style="83" customWidth="1"/>
    <col min="10517" max="10517" width="14.28515625" style="83" customWidth="1"/>
    <col min="10518" max="10519" width="11.5703125" style="83" customWidth="1"/>
    <col min="10520" max="10520" width="21.85546875" style="83" customWidth="1"/>
    <col min="10521" max="10712" width="11.42578125" style="83"/>
    <col min="10713" max="10713" width="21.85546875" style="83" customWidth="1"/>
    <col min="10714" max="10714" width="13.85546875" style="83" customWidth="1"/>
    <col min="10715" max="10715" width="38.7109375" style="83" customWidth="1"/>
    <col min="10716" max="10716" width="3" style="83" bestFit="1" customWidth="1"/>
    <col min="10717" max="10717" width="32.28515625" style="83" customWidth="1"/>
    <col min="10718" max="10718" width="46.28515625" style="83" customWidth="1"/>
    <col min="10719" max="10719" width="19" style="83" customWidth="1"/>
    <col min="10720" max="10720" width="11.42578125" style="83"/>
    <col min="10721" max="10721" width="17.7109375" style="83" customWidth="1"/>
    <col min="10722" max="10722" width="11.42578125" style="83"/>
    <col min="10723" max="10723" width="22.28515625" style="83" customWidth="1"/>
    <col min="10724" max="10724" width="5.28515625" style="83" customWidth="1"/>
    <col min="10725" max="10725" width="36.28515625" style="83" customWidth="1"/>
    <col min="10726" max="10726" width="5.7109375" style="83" customWidth="1"/>
    <col min="10727" max="10727" width="11.42578125" style="83"/>
    <col min="10728" max="10728" width="20.7109375" style="83" customWidth="1"/>
    <col min="10729" max="10729" width="4.85546875" style="83" customWidth="1"/>
    <col min="10730" max="10730" width="11.42578125" style="83"/>
    <col min="10731" max="10731" width="24.7109375" style="83" customWidth="1"/>
    <col min="10732" max="10732" width="12.28515625" style="83" customWidth="1"/>
    <col min="10733" max="10733" width="11.42578125" style="83"/>
    <col min="10734" max="10734" width="3.42578125" style="83" customWidth="1"/>
    <col min="10735" max="10735" width="11.42578125" style="83"/>
    <col min="10736" max="10736" width="17.7109375" style="83" customWidth="1"/>
    <col min="10737" max="10737" width="3.42578125" style="83" customWidth="1"/>
    <col min="10738" max="10738" width="11.42578125" style="83"/>
    <col min="10739" max="10739" width="23.7109375" style="83" customWidth="1"/>
    <col min="10740" max="10740" width="10" style="83" customWidth="1"/>
    <col min="10741" max="10741" width="11.42578125" style="83"/>
    <col min="10742" max="10743" width="14.7109375" style="83" customWidth="1"/>
    <col min="10744" max="10744" width="12.85546875" style="83" customWidth="1"/>
    <col min="10745" max="10745" width="3.28515625" style="83" customWidth="1"/>
    <col min="10746" max="10746" width="30.28515625" style="83" customWidth="1"/>
    <col min="10747" max="10747" width="5" style="83" customWidth="1"/>
    <col min="10748" max="10748" width="11.42578125" style="83"/>
    <col min="10749" max="10749" width="14.28515625" style="83" customWidth="1"/>
    <col min="10750" max="10750" width="5.7109375" style="83" customWidth="1"/>
    <col min="10751" max="10751" width="11.42578125" style="83"/>
    <col min="10752" max="10752" width="17.28515625" style="83" customWidth="1"/>
    <col min="10753" max="10753" width="12.7109375" style="83" customWidth="1"/>
    <col min="10754" max="10754" width="11.42578125" style="83"/>
    <col min="10755" max="10755" width="5.28515625" style="83" customWidth="1"/>
    <col min="10756" max="10756" width="11.42578125" style="83"/>
    <col min="10757" max="10757" width="17" style="83" customWidth="1"/>
    <col min="10758" max="10758" width="6.28515625" style="83" customWidth="1"/>
    <col min="10759" max="10759" width="11.42578125" style="83"/>
    <col min="10760" max="10760" width="14.28515625" style="83" customWidth="1"/>
    <col min="10761" max="10761" width="7.5703125" style="83" customWidth="1"/>
    <col min="10762" max="10762" width="11.42578125" style="83"/>
    <col min="10763" max="10764" width="14.28515625" style="83" customWidth="1"/>
    <col min="10765" max="10765" width="20.85546875" style="83" customWidth="1"/>
    <col min="10766" max="10766" width="14.42578125" style="83" customWidth="1"/>
    <col min="10767" max="10767" width="15" style="83" customWidth="1"/>
    <col min="10768" max="10768" width="2.7109375" style="83" customWidth="1"/>
    <col min="10769" max="10769" width="11.7109375" style="83" customWidth="1"/>
    <col min="10770" max="10770" width="11.5703125" style="83" customWidth="1"/>
    <col min="10771" max="10771" width="2.28515625" style="83" customWidth="1"/>
    <col min="10772" max="10772" width="41" style="83" customWidth="1"/>
    <col min="10773" max="10773" width="14.28515625" style="83" customWidth="1"/>
    <col min="10774" max="10775" width="11.5703125" style="83" customWidth="1"/>
    <col min="10776" max="10776" width="21.85546875" style="83" customWidth="1"/>
    <col min="10777" max="10968" width="11.42578125" style="83"/>
    <col min="10969" max="10969" width="21.85546875" style="83" customWidth="1"/>
    <col min="10970" max="10970" width="13.85546875" style="83" customWidth="1"/>
    <col min="10971" max="10971" width="38.7109375" style="83" customWidth="1"/>
    <col min="10972" max="10972" width="3" style="83" bestFit="1" customWidth="1"/>
    <col min="10973" max="10973" width="32.28515625" style="83" customWidth="1"/>
    <col min="10974" max="10974" width="46.28515625" style="83" customWidth="1"/>
    <col min="10975" max="10975" width="19" style="83" customWidth="1"/>
    <col min="10976" max="10976" width="11.42578125" style="83"/>
    <col min="10977" max="10977" width="17.7109375" style="83" customWidth="1"/>
    <col min="10978" max="10978" width="11.42578125" style="83"/>
    <col min="10979" max="10979" width="22.28515625" style="83" customWidth="1"/>
    <col min="10980" max="10980" width="5.28515625" style="83" customWidth="1"/>
    <col min="10981" max="10981" width="36.28515625" style="83" customWidth="1"/>
    <col min="10982" max="10982" width="5.7109375" style="83" customWidth="1"/>
    <col min="10983" max="10983" width="11.42578125" style="83"/>
    <col min="10984" max="10984" width="20.7109375" style="83" customWidth="1"/>
    <col min="10985" max="10985" width="4.85546875" style="83" customWidth="1"/>
    <col min="10986" max="10986" width="11.42578125" style="83"/>
    <col min="10987" max="10987" width="24.7109375" style="83" customWidth="1"/>
    <col min="10988" max="10988" width="12.28515625" style="83" customWidth="1"/>
    <col min="10989" max="10989" width="11.42578125" style="83"/>
    <col min="10990" max="10990" width="3.42578125" style="83" customWidth="1"/>
    <col min="10991" max="10991" width="11.42578125" style="83"/>
    <col min="10992" max="10992" width="17.7109375" style="83" customWidth="1"/>
    <col min="10993" max="10993" width="3.42578125" style="83" customWidth="1"/>
    <col min="10994" max="10994" width="11.42578125" style="83"/>
    <col min="10995" max="10995" width="23.7109375" style="83" customWidth="1"/>
    <col min="10996" max="10996" width="10" style="83" customWidth="1"/>
    <col min="10997" max="10997" width="11.42578125" style="83"/>
    <col min="10998" max="10999" width="14.7109375" style="83" customWidth="1"/>
    <col min="11000" max="11000" width="12.85546875" style="83" customWidth="1"/>
    <col min="11001" max="11001" width="3.28515625" style="83" customWidth="1"/>
    <col min="11002" max="11002" width="30.28515625" style="83" customWidth="1"/>
    <col min="11003" max="11003" width="5" style="83" customWidth="1"/>
    <col min="11004" max="11004" width="11.42578125" style="83"/>
    <col min="11005" max="11005" width="14.28515625" style="83" customWidth="1"/>
    <col min="11006" max="11006" width="5.7109375" style="83" customWidth="1"/>
    <col min="11007" max="11007" width="11.42578125" style="83"/>
    <col min="11008" max="11008" width="17.28515625" style="83" customWidth="1"/>
    <col min="11009" max="11009" width="12.7109375" style="83" customWidth="1"/>
    <col min="11010" max="11010" width="11.42578125" style="83"/>
    <col min="11011" max="11011" width="5.28515625" style="83" customWidth="1"/>
    <col min="11012" max="11012" width="11.42578125" style="83"/>
    <col min="11013" max="11013" width="17" style="83" customWidth="1"/>
    <col min="11014" max="11014" width="6.28515625" style="83" customWidth="1"/>
    <col min="11015" max="11015" width="11.42578125" style="83"/>
    <col min="11016" max="11016" width="14.28515625" style="83" customWidth="1"/>
    <col min="11017" max="11017" width="7.5703125" style="83" customWidth="1"/>
    <col min="11018" max="11018" width="11.42578125" style="83"/>
    <col min="11019" max="11020" width="14.28515625" style="83" customWidth="1"/>
    <col min="11021" max="11021" width="20.85546875" style="83" customWidth="1"/>
    <col min="11022" max="11022" width="14.42578125" style="83" customWidth="1"/>
    <col min="11023" max="11023" width="15" style="83" customWidth="1"/>
    <col min="11024" max="11024" width="2.7109375" style="83" customWidth="1"/>
    <col min="11025" max="11025" width="11.7109375" style="83" customWidth="1"/>
    <col min="11026" max="11026" width="11.5703125" style="83" customWidth="1"/>
    <col min="11027" max="11027" width="2.28515625" style="83" customWidth="1"/>
    <col min="11028" max="11028" width="41" style="83" customWidth="1"/>
    <col min="11029" max="11029" width="14.28515625" style="83" customWidth="1"/>
    <col min="11030" max="11031" width="11.5703125" style="83" customWidth="1"/>
    <col min="11032" max="11032" width="21.85546875" style="83" customWidth="1"/>
    <col min="11033" max="11224" width="11.42578125" style="83"/>
    <col min="11225" max="11225" width="21.85546875" style="83" customWidth="1"/>
    <col min="11226" max="11226" width="13.85546875" style="83" customWidth="1"/>
    <col min="11227" max="11227" width="38.7109375" style="83" customWidth="1"/>
    <col min="11228" max="11228" width="3" style="83" bestFit="1" customWidth="1"/>
    <col min="11229" max="11229" width="32.28515625" style="83" customWidth="1"/>
    <col min="11230" max="11230" width="46.28515625" style="83" customWidth="1"/>
    <col min="11231" max="11231" width="19" style="83" customWidth="1"/>
    <col min="11232" max="11232" width="11.42578125" style="83"/>
    <col min="11233" max="11233" width="17.7109375" style="83" customWidth="1"/>
    <col min="11234" max="11234" width="11.42578125" style="83"/>
    <col min="11235" max="11235" width="22.28515625" style="83" customWidth="1"/>
    <col min="11236" max="11236" width="5.28515625" style="83" customWidth="1"/>
    <col min="11237" max="11237" width="36.28515625" style="83" customWidth="1"/>
    <col min="11238" max="11238" width="5.7109375" style="83" customWidth="1"/>
    <col min="11239" max="11239" width="11.42578125" style="83"/>
    <col min="11240" max="11240" width="20.7109375" style="83" customWidth="1"/>
    <col min="11241" max="11241" width="4.85546875" style="83" customWidth="1"/>
    <col min="11242" max="11242" width="11.42578125" style="83"/>
    <col min="11243" max="11243" width="24.7109375" style="83" customWidth="1"/>
    <col min="11244" max="11244" width="12.28515625" style="83" customWidth="1"/>
    <col min="11245" max="11245" width="11.42578125" style="83"/>
    <col min="11246" max="11246" width="3.42578125" style="83" customWidth="1"/>
    <col min="11247" max="11247" width="11.42578125" style="83"/>
    <col min="11248" max="11248" width="17.7109375" style="83" customWidth="1"/>
    <col min="11249" max="11249" width="3.42578125" style="83" customWidth="1"/>
    <col min="11250" max="11250" width="11.42578125" style="83"/>
    <col min="11251" max="11251" width="23.7109375" style="83" customWidth="1"/>
    <col min="11252" max="11252" width="10" style="83" customWidth="1"/>
    <col min="11253" max="11253" width="11.42578125" style="83"/>
    <col min="11254" max="11255" width="14.7109375" style="83" customWidth="1"/>
    <col min="11256" max="11256" width="12.85546875" style="83" customWidth="1"/>
    <col min="11257" max="11257" width="3.28515625" style="83" customWidth="1"/>
    <col min="11258" max="11258" width="30.28515625" style="83" customWidth="1"/>
    <col min="11259" max="11259" width="5" style="83" customWidth="1"/>
    <col min="11260" max="11260" width="11.42578125" style="83"/>
    <col min="11261" max="11261" width="14.28515625" style="83" customWidth="1"/>
    <col min="11262" max="11262" width="5.7109375" style="83" customWidth="1"/>
    <col min="11263" max="11263" width="11.42578125" style="83"/>
    <col min="11264" max="11264" width="17.28515625" style="83" customWidth="1"/>
    <col min="11265" max="11265" width="12.7109375" style="83" customWidth="1"/>
    <col min="11266" max="11266" width="11.42578125" style="83"/>
    <col min="11267" max="11267" width="5.28515625" style="83" customWidth="1"/>
    <col min="11268" max="11268" width="11.42578125" style="83"/>
    <col min="11269" max="11269" width="17" style="83" customWidth="1"/>
    <col min="11270" max="11270" width="6.28515625" style="83" customWidth="1"/>
    <col min="11271" max="11271" width="11.42578125" style="83"/>
    <col min="11272" max="11272" width="14.28515625" style="83" customWidth="1"/>
    <col min="11273" max="11273" width="7.5703125" style="83" customWidth="1"/>
    <col min="11274" max="11274" width="11.42578125" style="83"/>
    <col min="11275" max="11276" width="14.28515625" style="83" customWidth="1"/>
    <col min="11277" max="11277" width="20.85546875" style="83" customWidth="1"/>
    <col min="11278" max="11278" width="14.42578125" style="83" customWidth="1"/>
    <col min="11279" max="11279" width="15" style="83" customWidth="1"/>
    <col min="11280" max="11280" width="2.7109375" style="83" customWidth="1"/>
    <col min="11281" max="11281" width="11.7109375" style="83" customWidth="1"/>
    <col min="11282" max="11282" width="11.5703125" style="83" customWidth="1"/>
    <col min="11283" max="11283" width="2.28515625" style="83" customWidth="1"/>
    <col min="11284" max="11284" width="41" style="83" customWidth="1"/>
    <col min="11285" max="11285" width="14.28515625" style="83" customWidth="1"/>
    <col min="11286" max="11287" width="11.5703125" style="83" customWidth="1"/>
    <col min="11288" max="11288" width="21.85546875" style="83" customWidth="1"/>
    <col min="11289" max="11480" width="11.42578125" style="83"/>
    <col min="11481" max="11481" width="21.85546875" style="83" customWidth="1"/>
    <col min="11482" max="11482" width="13.85546875" style="83" customWidth="1"/>
    <col min="11483" max="11483" width="38.7109375" style="83" customWidth="1"/>
    <col min="11484" max="11484" width="3" style="83" bestFit="1" customWidth="1"/>
    <col min="11485" max="11485" width="32.28515625" style="83" customWidth="1"/>
    <col min="11486" max="11486" width="46.28515625" style="83" customWidth="1"/>
    <col min="11487" max="11487" width="19" style="83" customWidth="1"/>
    <col min="11488" max="11488" width="11.42578125" style="83"/>
    <col min="11489" max="11489" width="17.7109375" style="83" customWidth="1"/>
    <col min="11490" max="11490" width="11.42578125" style="83"/>
    <col min="11491" max="11491" width="22.28515625" style="83" customWidth="1"/>
    <col min="11492" max="11492" width="5.28515625" style="83" customWidth="1"/>
    <col min="11493" max="11493" width="36.28515625" style="83" customWidth="1"/>
    <col min="11494" max="11494" width="5.7109375" style="83" customWidth="1"/>
    <col min="11495" max="11495" width="11.42578125" style="83"/>
    <col min="11496" max="11496" width="20.7109375" style="83" customWidth="1"/>
    <col min="11497" max="11497" width="4.85546875" style="83" customWidth="1"/>
    <col min="11498" max="11498" width="11.42578125" style="83"/>
    <col min="11499" max="11499" width="24.7109375" style="83" customWidth="1"/>
    <col min="11500" max="11500" width="12.28515625" style="83" customWidth="1"/>
    <col min="11501" max="11501" width="11.42578125" style="83"/>
    <col min="11502" max="11502" width="3.42578125" style="83" customWidth="1"/>
    <col min="11503" max="11503" width="11.42578125" style="83"/>
    <col min="11504" max="11504" width="17.7109375" style="83" customWidth="1"/>
    <col min="11505" max="11505" width="3.42578125" style="83" customWidth="1"/>
    <col min="11506" max="11506" width="11.42578125" style="83"/>
    <col min="11507" max="11507" width="23.7109375" style="83" customWidth="1"/>
    <col min="11508" max="11508" width="10" style="83" customWidth="1"/>
    <col min="11509" max="11509" width="11.42578125" style="83"/>
    <col min="11510" max="11511" width="14.7109375" style="83" customWidth="1"/>
    <col min="11512" max="11512" width="12.85546875" style="83" customWidth="1"/>
    <col min="11513" max="11513" width="3.28515625" style="83" customWidth="1"/>
    <col min="11514" max="11514" width="30.28515625" style="83" customWidth="1"/>
    <col min="11515" max="11515" width="5" style="83" customWidth="1"/>
    <col min="11516" max="11516" width="11.42578125" style="83"/>
    <col min="11517" max="11517" width="14.28515625" style="83" customWidth="1"/>
    <col min="11518" max="11518" width="5.7109375" style="83" customWidth="1"/>
    <col min="11519" max="11519" width="11.42578125" style="83"/>
    <col min="11520" max="11520" width="17.28515625" style="83" customWidth="1"/>
    <col min="11521" max="11521" width="12.7109375" style="83" customWidth="1"/>
    <col min="11522" max="11522" width="11.42578125" style="83"/>
    <col min="11523" max="11523" width="5.28515625" style="83" customWidth="1"/>
    <col min="11524" max="11524" width="11.42578125" style="83"/>
    <col min="11525" max="11525" width="17" style="83" customWidth="1"/>
    <col min="11526" max="11526" width="6.28515625" style="83" customWidth="1"/>
    <col min="11527" max="11527" width="11.42578125" style="83"/>
    <col min="11528" max="11528" width="14.28515625" style="83" customWidth="1"/>
    <col min="11529" max="11529" width="7.5703125" style="83" customWidth="1"/>
    <col min="11530" max="11530" width="11.42578125" style="83"/>
    <col min="11531" max="11532" width="14.28515625" style="83" customWidth="1"/>
    <col min="11533" max="11533" width="20.85546875" style="83" customWidth="1"/>
    <col min="11534" max="11534" width="14.42578125" style="83" customWidth="1"/>
    <col min="11535" max="11535" width="15" style="83" customWidth="1"/>
    <col min="11536" max="11536" width="2.7109375" style="83" customWidth="1"/>
    <col min="11537" max="11537" width="11.7109375" style="83" customWidth="1"/>
    <col min="11538" max="11538" width="11.5703125" style="83" customWidth="1"/>
    <col min="11539" max="11539" width="2.28515625" style="83" customWidth="1"/>
    <col min="11540" max="11540" width="41" style="83" customWidth="1"/>
    <col min="11541" max="11541" width="14.28515625" style="83" customWidth="1"/>
    <col min="11542" max="11543" width="11.5703125" style="83" customWidth="1"/>
    <col min="11544" max="11544" width="21.85546875" style="83" customWidth="1"/>
    <col min="11545" max="11736" width="11.42578125" style="83"/>
    <col min="11737" max="11737" width="21.85546875" style="83" customWidth="1"/>
    <col min="11738" max="11738" width="13.85546875" style="83" customWidth="1"/>
    <col min="11739" max="11739" width="38.7109375" style="83" customWidth="1"/>
    <col min="11740" max="11740" width="3" style="83" bestFit="1" customWidth="1"/>
    <col min="11741" max="11741" width="32.28515625" style="83" customWidth="1"/>
    <col min="11742" max="11742" width="46.28515625" style="83" customWidth="1"/>
    <col min="11743" max="11743" width="19" style="83" customWidth="1"/>
    <col min="11744" max="11744" width="11.42578125" style="83"/>
    <col min="11745" max="11745" width="17.7109375" style="83" customWidth="1"/>
    <col min="11746" max="11746" width="11.42578125" style="83"/>
    <col min="11747" max="11747" width="22.28515625" style="83" customWidth="1"/>
    <col min="11748" max="11748" width="5.28515625" style="83" customWidth="1"/>
    <col min="11749" max="11749" width="36.28515625" style="83" customWidth="1"/>
    <col min="11750" max="11750" width="5.7109375" style="83" customWidth="1"/>
    <col min="11751" max="11751" width="11.42578125" style="83"/>
    <col min="11752" max="11752" width="20.7109375" style="83" customWidth="1"/>
    <col min="11753" max="11753" width="4.85546875" style="83" customWidth="1"/>
    <col min="11754" max="11754" width="11.42578125" style="83"/>
    <col min="11755" max="11755" width="24.7109375" style="83" customWidth="1"/>
    <col min="11756" max="11756" width="12.28515625" style="83" customWidth="1"/>
    <col min="11757" max="11757" width="11.42578125" style="83"/>
    <col min="11758" max="11758" width="3.42578125" style="83" customWidth="1"/>
    <col min="11759" max="11759" width="11.42578125" style="83"/>
    <col min="11760" max="11760" width="17.7109375" style="83" customWidth="1"/>
    <col min="11761" max="11761" width="3.42578125" style="83" customWidth="1"/>
    <col min="11762" max="11762" width="11.42578125" style="83"/>
    <col min="11763" max="11763" width="23.7109375" style="83" customWidth="1"/>
    <col min="11764" max="11764" width="10" style="83" customWidth="1"/>
    <col min="11765" max="11765" width="11.42578125" style="83"/>
    <col min="11766" max="11767" width="14.7109375" style="83" customWidth="1"/>
    <col min="11768" max="11768" width="12.85546875" style="83" customWidth="1"/>
    <col min="11769" max="11769" width="3.28515625" style="83" customWidth="1"/>
    <col min="11770" max="11770" width="30.28515625" style="83" customWidth="1"/>
    <col min="11771" max="11771" width="5" style="83" customWidth="1"/>
    <col min="11772" max="11772" width="11.42578125" style="83"/>
    <col min="11773" max="11773" width="14.28515625" style="83" customWidth="1"/>
    <col min="11774" max="11774" width="5.7109375" style="83" customWidth="1"/>
    <col min="11775" max="11775" width="11.42578125" style="83"/>
    <col min="11776" max="11776" width="17.28515625" style="83" customWidth="1"/>
    <col min="11777" max="11777" width="12.7109375" style="83" customWidth="1"/>
    <col min="11778" max="11778" width="11.42578125" style="83"/>
    <col min="11779" max="11779" width="5.28515625" style="83" customWidth="1"/>
    <col min="11780" max="11780" width="11.42578125" style="83"/>
    <col min="11781" max="11781" width="17" style="83" customWidth="1"/>
    <col min="11782" max="11782" width="6.28515625" style="83" customWidth="1"/>
    <col min="11783" max="11783" width="11.42578125" style="83"/>
    <col min="11784" max="11784" width="14.28515625" style="83" customWidth="1"/>
    <col min="11785" max="11785" width="7.5703125" style="83" customWidth="1"/>
    <col min="11786" max="11786" width="11.42578125" style="83"/>
    <col min="11787" max="11788" width="14.28515625" style="83" customWidth="1"/>
    <col min="11789" max="11789" width="20.85546875" style="83" customWidth="1"/>
    <col min="11790" max="11790" width="14.42578125" style="83" customWidth="1"/>
    <col min="11791" max="11791" width="15" style="83" customWidth="1"/>
    <col min="11792" max="11792" width="2.7109375" style="83" customWidth="1"/>
    <col min="11793" max="11793" width="11.7109375" style="83" customWidth="1"/>
    <col min="11794" max="11794" width="11.5703125" style="83" customWidth="1"/>
    <col min="11795" max="11795" width="2.28515625" style="83" customWidth="1"/>
    <col min="11796" max="11796" width="41" style="83" customWidth="1"/>
    <col min="11797" max="11797" width="14.28515625" style="83" customWidth="1"/>
    <col min="11798" max="11799" width="11.5703125" style="83" customWidth="1"/>
    <col min="11800" max="11800" width="21.85546875" style="83" customWidth="1"/>
    <col min="11801" max="11992" width="11.42578125" style="83"/>
    <col min="11993" max="11993" width="21.85546875" style="83" customWidth="1"/>
    <col min="11994" max="11994" width="13.85546875" style="83" customWidth="1"/>
    <col min="11995" max="11995" width="38.7109375" style="83" customWidth="1"/>
    <col min="11996" max="11996" width="3" style="83" bestFit="1" customWidth="1"/>
    <col min="11997" max="11997" width="32.28515625" style="83" customWidth="1"/>
    <col min="11998" max="11998" width="46.28515625" style="83" customWidth="1"/>
    <col min="11999" max="11999" width="19" style="83" customWidth="1"/>
    <col min="12000" max="12000" width="11.42578125" style="83"/>
    <col min="12001" max="12001" width="17.7109375" style="83" customWidth="1"/>
    <col min="12002" max="12002" width="11.42578125" style="83"/>
    <col min="12003" max="12003" width="22.28515625" style="83" customWidth="1"/>
    <col min="12004" max="12004" width="5.28515625" style="83" customWidth="1"/>
    <col min="12005" max="12005" width="36.28515625" style="83" customWidth="1"/>
    <col min="12006" max="12006" width="5.7109375" style="83" customWidth="1"/>
    <col min="12007" max="12007" width="11.42578125" style="83"/>
    <col min="12008" max="12008" width="20.7109375" style="83" customWidth="1"/>
    <col min="12009" max="12009" width="4.85546875" style="83" customWidth="1"/>
    <col min="12010" max="12010" width="11.42578125" style="83"/>
    <col min="12011" max="12011" width="24.7109375" style="83" customWidth="1"/>
    <col min="12012" max="12012" width="12.28515625" style="83" customWidth="1"/>
    <col min="12013" max="12013" width="11.42578125" style="83"/>
    <col min="12014" max="12014" width="3.42578125" style="83" customWidth="1"/>
    <col min="12015" max="12015" width="11.42578125" style="83"/>
    <col min="12016" max="12016" width="17.7109375" style="83" customWidth="1"/>
    <col min="12017" max="12017" width="3.42578125" style="83" customWidth="1"/>
    <col min="12018" max="12018" width="11.42578125" style="83"/>
    <col min="12019" max="12019" width="23.7109375" style="83" customWidth="1"/>
    <col min="12020" max="12020" width="10" style="83" customWidth="1"/>
    <col min="12021" max="12021" width="11.42578125" style="83"/>
    <col min="12022" max="12023" width="14.7109375" style="83" customWidth="1"/>
    <col min="12024" max="12024" width="12.85546875" style="83" customWidth="1"/>
    <col min="12025" max="12025" width="3.28515625" style="83" customWidth="1"/>
    <col min="12026" max="12026" width="30.28515625" style="83" customWidth="1"/>
    <col min="12027" max="12027" width="5" style="83" customWidth="1"/>
    <col min="12028" max="12028" width="11.42578125" style="83"/>
    <col min="12029" max="12029" width="14.28515625" style="83" customWidth="1"/>
    <col min="12030" max="12030" width="5.7109375" style="83" customWidth="1"/>
    <col min="12031" max="12031" width="11.42578125" style="83"/>
    <col min="12032" max="12032" width="17.28515625" style="83" customWidth="1"/>
    <col min="12033" max="12033" width="12.7109375" style="83" customWidth="1"/>
    <col min="12034" max="12034" width="11.42578125" style="83"/>
    <col min="12035" max="12035" width="5.28515625" style="83" customWidth="1"/>
    <col min="12036" max="12036" width="11.42578125" style="83"/>
    <col min="12037" max="12037" width="17" style="83" customWidth="1"/>
    <col min="12038" max="12038" width="6.28515625" style="83" customWidth="1"/>
    <col min="12039" max="12039" width="11.42578125" style="83"/>
    <col min="12040" max="12040" width="14.28515625" style="83" customWidth="1"/>
    <col min="12041" max="12041" width="7.5703125" style="83" customWidth="1"/>
    <col min="12042" max="12042" width="11.42578125" style="83"/>
    <col min="12043" max="12044" width="14.28515625" style="83" customWidth="1"/>
    <col min="12045" max="12045" width="20.85546875" style="83" customWidth="1"/>
    <col min="12046" max="12046" width="14.42578125" style="83" customWidth="1"/>
    <col min="12047" max="12047" width="15" style="83" customWidth="1"/>
    <col min="12048" max="12048" width="2.7109375" style="83" customWidth="1"/>
    <col min="12049" max="12049" width="11.7109375" style="83" customWidth="1"/>
    <col min="12050" max="12050" width="11.5703125" style="83" customWidth="1"/>
    <col min="12051" max="12051" width="2.28515625" style="83" customWidth="1"/>
    <col min="12052" max="12052" width="41" style="83" customWidth="1"/>
    <col min="12053" max="12053" width="14.28515625" style="83" customWidth="1"/>
    <col min="12054" max="12055" width="11.5703125" style="83" customWidth="1"/>
    <col min="12056" max="12056" width="21.85546875" style="83" customWidth="1"/>
    <col min="12057" max="12248" width="11.42578125" style="83"/>
    <col min="12249" max="12249" width="21.85546875" style="83" customWidth="1"/>
    <col min="12250" max="12250" width="13.85546875" style="83" customWidth="1"/>
    <col min="12251" max="12251" width="38.7109375" style="83" customWidth="1"/>
    <col min="12252" max="12252" width="3" style="83" bestFit="1" customWidth="1"/>
    <col min="12253" max="12253" width="32.28515625" style="83" customWidth="1"/>
    <col min="12254" max="12254" width="46.28515625" style="83" customWidth="1"/>
    <col min="12255" max="12255" width="19" style="83" customWidth="1"/>
    <col min="12256" max="12256" width="11.42578125" style="83"/>
    <col min="12257" max="12257" width="17.7109375" style="83" customWidth="1"/>
    <col min="12258" max="12258" width="11.42578125" style="83"/>
    <col min="12259" max="12259" width="22.28515625" style="83" customWidth="1"/>
    <col min="12260" max="12260" width="5.28515625" style="83" customWidth="1"/>
    <col min="12261" max="12261" width="36.28515625" style="83" customWidth="1"/>
    <col min="12262" max="12262" width="5.7109375" style="83" customWidth="1"/>
    <col min="12263" max="12263" width="11.42578125" style="83"/>
    <col min="12264" max="12264" width="20.7109375" style="83" customWidth="1"/>
    <col min="12265" max="12265" width="4.85546875" style="83" customWidth="1"/>
    <col min="12266" max="12266" width="11.42578125" style="83"/>
    <col min="12267" max="12267" width="24.7109375" style="83" customWidth="1"/>
    <col min="12268" max="12268" width="12.28515625" style="83" customWidth="1"/>
    <col min="12269" max="12269" width="11.42578125" style="83"/>
    <col min="12270" max="12270" width="3.42578125" style="83" customWidth="1"/>
    <col min="12271" max="12271" width="11.42578125" style="83"/>
    <col min="12272" max="12272" width="17.7109375" style="83" customWidth="1"/>
    <col min="12273" max="12273" width="3.42578125" style="83" customWidth="1"/>
    <col min="12274" max="12274" width="11.42578125" style="83"/>
    <col min="12275" max="12275" width="23.7109375" style="83" customWidth="1"/>
    <col min="12276" max="12276" width="10" style="83" customWidth="1"/>
    <col min="12277" max="12277" width="11.42578125" style="83"/>
    <col min="12278" max="12279" width="14.7109375" style="83" customWidth="1"/>
    <col min="12280" max="12280" width="12.85546875" style="83" customWidth="1"/>
    <col min="12281" max="12281" width="3.28515625" style="83" customWidth="1"/>
    <col min="12282" max="12282" width="30.28515625" style="83" customWidth="1"/>
    <col min="12283" max="12283" width="5" style="83" customWidth="1"/>
    <col min="12284" max="12284" width="11.42578125" style="83"/>
    <col min="12285" max="12285" width="14.28515625" style="83" customWidth="1"/>
    <col min="12286" max="12286" width="5.7109375" style="83" customWidth="1"/>
    <col min="12287" max="12287" width="11.42578125" style="83"/>
    <col min="12288" max="12288" width="17.28515625" style="83" customWidth="1"/>
    <col min="12289" max="12289" width="12.7109375" style="83" customWidth="1"/>
    <col min="12290" max="12290" width="11.42578125" style="83"/>
    <col min="12291" max="12291" width="5.28515625" style="83" customWidth="1"/>
    <col min="12292" max="12292" width="11.42578125" style="83"/>
    <col min="12293" max="12293" width="17" style="83" customWidth="1"/>
    <col min="12294" max="12294" width="6.28515625" style="83" customWidth="1"/>
    <col min="12295" max="12295" width="11.42578125" style="83"/>
    <col min="12296" max="12296" width="14.28515625" style="83" customWidth="1"/>
    <col min="12297" max="12297" width="7.5703125" style="83" customWidth="1"/>
    <col min="12298" max="12298" width="11.42578125" style="83"/>
    <col min="12299" max="12300" width="14.28515625" style="83" customWidth="1"/>
    <col min="12301" max="12301" width="20.85546875" style="83" customWidth="1"/>
    <col min="12302" max="12302" width="14.42578125" style="83" customWidth="1"/>
    <col min="12303" max="12303" width="15" style="83" customWidth="1"/>
    <col min="12304" max="12304" width="2.7109375" style="83" customWidth="1"/>
    <col min="12305" max="12305" width="11.7109375" style="83" customWidth="1"/>
    <col min="12306" max="12306" width="11.5703125" style="83" customWidth="1"/>
    <col min="12307" max="12307" width="2.28515625" style="83" customWidth="1"/>
    <col min="12308" max="12308" width="41" style="83" customWidth="1"/>
    <col min="12309" max="12309" width="14.28515625" style="83" customWidth="1"/>
    <col min="12310" max="12311" width="11.5703125" style="83" customWidth="1"/>
    <col min="12312" max="12312" width="21.85546875" style="83" customWidth="1"/>
    <col min="12313" max="12504" width="11.42578125" style="83"/>
    <col min="12505" max="12505" width="21.85546875" style="83" customWidth="1"/>
    <col min="12506" max="12506" width="13.85546875" style="83" customWidth="1"/>
    <col min="12507" max="12507" width="38.7109375" style="83" customWidth="1"/>
    <col min="12508" max="12508" width="3" style="83" bestFit="1" customWidth="1"/>
    <col min="12509" max="12509" width="32.28515625" style="83" customWidth="1"/>
    <col min="12510" max="12510" width="46.28515625" style="83" customWidth="1"/>
    <col min="12511" max="12511" width="19" style="83" customWidth="1"/>
    <col min="12512" max="12512" width="11.42578125" style="83"/>
    <col min="12513" max="12513" width="17.7109375" style="83" customWidth="1"/>
    <col min="12514" max="12514" width="11.42578125" style="83"/>
    <col min="12515" max="12515" width="22.28515625" style="83" customWidth="1"/>
    <col min="12516" max="12516" width="5.28515625" style="83" customWidth="1"/>
    <col min="12517" max="12517" width="36.28515625" style="83" customWidth="1"/>
    <col min="12518" max="12518" width="5.7109375" style="83" customWidth="1"/>
    <col min="12519" max="12519" width="11.42578125" style="83"/>
    <col min="12520" max="12520" width="20.7109375" style="83" customWidth="1"/>
    <col min="12521" max="12521" width="4.85546875" style="83" customWidth="1"/>
    <col min="12522" max="12522" width="11.42578125" style="83"/>
    <col min="12523" max="12523" width="24.7109375" style="83" customWidth="1"/>
    <col min="12524" max="12524" width="12.28515625" style="83" customWidth="1"/>
    <col min="12525" max="12525" width="11.42578125" style="83"/>
    <col min="12526" max="12526" width="3.42578125" style="83" customWidth="1"/>
    <col min="12527" max="12527" width="11.42578125" style="83"/>
    <col min="12528" max="12528" width="17.7109375" style="83" customWidth="1"/>
    <col min="12529" max="12529" width="3.42578125" style="83" customWidth="1"/>
    <col min="12530" max="12530" width="11.42578125" style="83"/>
    <col min="12531" max="12531" width="23.7109375" style="83" customWidth="1"/>
    <col min="12532" max="12532" width="10" style="83" customWidth="1"/>
    <col min="12533" max="12533" width="11.42578125" style="83"/>
    <col min="12534" max="12535" width="14.7109375" style="83" customWidth="1"/>
    <col min="12536" max="12536" width="12.85546875" style="83" customWidth="1"/>
    <col min="12537" max="12537" width="3.28515625" style="83" customWidth="1"/>
    <col min="12538" max="12538" width="30.28515625" style="83" customWidth="1"/>
    <col min="12539" max="12539" width="5" style="83" customWidth="1"/>
    <col min="12540" max="12540" width="11.42578125" style="83"/>
    <col min="12541" max="12541" width="14.28515625" style="83" customWidth="1"/>
    <col min="12542" max="12542" width="5.7109375" style="83" customWidth="1"/>
    <col min="12543" max="12543" width="11.42578125" style="83"/>
    <col min="12544" max="12544" width="17.28515625" style="83" customWidth="1"/>
    <col min="12545" max="12545" width="12.7109375" style="83" customWidth="1"/>
    <col min="12546" max="12546" width="11.42578125" style="83"/>
    <col min="12547" max="12547" width="5.28515625" style="83" customWidth="1"/>
    <col min="12548" max="12548" width="11.42578125" style="83"/>
    <col min="12549" max="12549" width="17" style="83" customWidth="1"/>
    <col min="12550" max="12550" width="6.28515625" style="83" customWidth="1"/>
    <col min="12551" max="12551" width="11.42578125" style="83"/>
    <col min="12552" max="12552" width="14.28515625" style="83" customWidth="1"/>
    <col min="12553" max="12553" width="7.5703125" style="83" customWidth="1"/>
    <col min="12554" max="12554" width="11.42578125" style="83"/>
    <col min="12555" max="12556" width="14.28515625" style="83" customWidth="1"/>
    <col min="12557" max="12557" width="20.85546875" style="83" customWidth="1"/>
    <col min="12558" max="12558" width="14.42578125" style="83" customWidth="1"/>
    <col min="12559" max="12559" width="15" style="83" customWidth="1"/>
    <col min="12560" max="12560" width="2.7109375" style="83" customWidth="1"/>
    <col min="12561" max="12561" width="11.7109375" style="83" customWidth="1"/>
    <col min="12562" max="12562" width="11.5703125" style="83" customWidth="1"/>
    <col min="12563" max="12563" width="2.28515625" style="83" customWidth="1"/>
    <col min="12564" max="12564" width="41" style="83" customWidth="1"/>
    <col min="12565" max="12565" width="14.28515625" style="83" customWidth="1"/>
    <col min="12566" max="12567" width="11.5703125" style="83" customWidth="1"/>
    <col min="12568" max="12568" width="21.85546875" style="83" customWidth="1"/>
    <col min="12569" max="12760" width="11.42578125" style="83"/>
    <col min="12761" max="12761" width="21.85546875" style="83" customWidth="1"/>
    <col min="12762" max="12762" width="13.85546875" style="83" customWidth="1"/>
    <col min="12763" max="12763" width="38.7109375" style="83" customWidth="1"/>
    <col min="12764" max="12764" width="3" style="83" bestFit="1" customWidth="1"/>
    <col min="12765" max="12765" width="32.28515625" style="83" customWidth="1"/>
    <col min="12766" max="12766" width="46.28515625" style="83" customWidth="1"/>
    <col min="12767" max="12767" width="19" style="83" customWidth="1"/>
    <col min="12768" max="12768" width="11.42578125" style="83"/>
    <col min="12769" max="12769" width="17.7109375" style="83" customWidth="1"/>
    <col min="12770" max="12770" width="11.42578125" style="83"/>
    <col min="12771" max="12771" width="22.28515625" style="83" customWidth="1"/>
    <col min="12772" max="12772" width="5.28515625" style="83" customWidth="1"/>
    <col min="12773" max="12773" width="36.28515625" style="83" customWidth="1"/>
    <col min="12774" max="12774" width="5.7109375" style="83" customWidth="1"/>
    <col min="12775" max="12775" width="11.42578125" style="83"/>
    <col min="12776" max="12776" width="20.7109375" style="83" customWidth="1"/>
    <col min="12777" max="12777" width="4.85546875" style="83" customWidth="1"/>
    <col min="12778" max="12778" width="11.42578125" style="83"/>
    <col min="12779" max="12779" width="24.7109375" style="83" customWidth="1"/>
    <col min="12780" max="12780" width="12.28515625" style="83" customWidth="1"/>
    <col min="12781" max="12781" width="11.42578125" style="83"/>
    <col min="12782" max="12782" width="3.42578125" style="83" customWidth="1"/>
    <col min="12783" max="12783" width="11.42578125" style="83"/>
    <col min="12784" max="12784" width="17.7109375" style="83" customWidth="1"/>
    <col min="12785" max="12785" width="3.42578125" style="83" customWidth="1"/>
    <col min="12786" max="12786" width="11.42578125" style="83"/>
    <col min="12787" max="12787" width="23.7109375" style="83" customWidth="1"/>
    <col min="12788" max="12788" width="10" style="83" customWidth="1"/>
    <col min="12789" max="12789" width="11.42578125" style="83"/>
    <col min="12790" max="12791" width="14.7109375" style="83" customWidth="1"/>
    <col min="12792" max="12792" width="12.85546875" style="83" customWidth="1"/>
    <col min="12793" max="12793" width="3.28515625" style="83" customWidth="1"/>
    <col min="12794" max="12794" width="30.28515625" style="83" customWidth="1"/>
    <col min="12795" max="12795" width="5" style="83" customWidth="1"/>
    <col min="12796" max="12796" width="11.42578125" style="83"/>
    <col min="12797" max="12797" width="14.28515625" style="83" customWidth="1"/>
    <col min="12798" max="12798" width="5.7109375" style="83" customWidth="1"/>
    <col min="12799" max="12799" width="11.42578125" style="83"/>
    <col min="12800" max="12800" width="17.28515625" style="83" customWidth="1"/>
    <col min="12801" max="12801" width="12.7109375" style="83" customWidth="1"/>
    <col min="12802" max="12802" width="11.42578125" style="83"/>
    <col min="12803" max="12803" width="5.28515625" style="83" customWidth="1"/>
    <col min="12804" max="12804" width="11.42578125" style="83"/>
    <col min="12805" max="12805" width="17" style="83" customWidth="1"/>
    <col min="12806" max="12806" width="6.28515625" style="83" customWidth="1"/>
    <col min="12807" max="12807" width="11.42578125" style="83"/>
    <col min="12808" max="12808" width="14.28515625" style="83" customWidth="1"/>
    <col min="12809" max="12809" width="7.5703125" style="83" customWidth="1"/>
    <col min="12810" max="12810" width="11.42578125" style="83"/>
    <col min="12811" max="12812" width="14.28515625" style="83" customWidth="1"/>
    <col min="12813" max="12813" width="20.85546875" style="83" customWidth="1"/>
    <col min="12814" max="12814" width="14.42578125" style="83" customWidth="1"/>
    <col min="12815" max="12815" width="15" style="83" customWidth="1"/>
    <col min="12816" max="12816" width="2.7109375" style="83" customWidth="1"/>
    <col min="12817" max="12817" width="11.7109375" style="83" customWidth="1"/>
    <col min="12818" max="12818" width="11.5703125" style="83" customWidth="1"/>
    <col min="12819" max="12819" width="2.28515625" style="83" customWidth="1"/>
    <col min="12820" max="12820" width="41" style="83" customWidth="1"/>
    <col min="12821" max="12821" width="14.28515625" style="83" customWidth="1"/>
    <col min="12822" max="12823" width="11.5703125" style="83" customWidth="1"/>
    <col min="12824" max="12824" width="21.85546875" style="83" customWidth="1"/>
    <col min="12825" max="13016" width="11.42578125" style="83"/>
    <col min="13017" max="13017" width="21.85546875" style="83" customWidth="1"/>
    <col min="13018" max="13018" width="13.85546875" style="83" customWidth="1"/>
    <col min="13019" max="13019" width="38.7109375" style="83" customWidth="1"/>
    <col min="13020" max="13020" width="3" style="83" bestFit="1" customWidth="1"/>
    <col min="13021" max="13021" width="32.28515625" style="83" customWidth="1"/>
    <col min="13022" max="13022" width="46.28515625" style="83" customWidth="1"/>
    <col min="13023" max="13023" width="19" style="83" customWidth="1"/>
    <col min="13024" max="13024" width="11.42578125" style="83"/>
    <col min="13025" max="13025" width="17.7109375" style="83" customWidth="1"/>
    <col min="13026" max="13026" width="11.42578125" style="83"/>
    <col min="13027" max="13027" width="22.28515625" style="83" customWidth="1"/>
    <col min="13028" max="13028" width="5.28515625" style="83" customWidth="1"/>
    <col min="13029" max="13029" width="36.28515625" style="83" customWidth="1"/>
    <col min="13030" max="13030" width="5.7109375" style="83" customWidth="1"/>
    <col min="13031" max="13031" width="11.42578125" style="83"/>
    <col min="13032" max="13032" width="20.7109375" style="83" customWidth="1"/>
    <col min="13033" max="13033" width="4.85546875" style="83" customWidth="1"/>
    <col min="13034" max="13034" width="11.42578125" style="83"/>
    <col min="13035" max="13035" width="24.7109375" style="83" customWidth="1"/>
    <col min="13036" max="13036" width="12.28515625" style="83" customWidth="1"/>
    <col min="13037" max="13037" width="11.42578125" style="83"/>
    <col min="13038" max="13038" width="3.42578125" style="83" customWidth="1"/>
    <col min="13039" max="13039" width="11.42578125" style="83"/>
    <col min="13040" max="13040" width="17.7109375" style="83" customWidth="1"/>
    <col min="13041" max="13041" width="3.42578125" style="83" customWidth="1"/>
    <col min="13042" max="13042" width="11.42578125" style="83"/>
    <col min="13043" max="13043" width="23.7109375" style="83" customWidth="1"/>
    <col min="13044" max="13044" width="10" style="83" customWidth="1"/>
    <col min="13045" max="13045" width="11.42578125" style="83"/>
    <col min="13046" max="13047" width="14.7109375" style="83" customWidth="1"/>
    <col min="13048" max="13048" width="12.85546875" style="83" customWidth="1"/>
    <col min="13049" max="13049" width="3.28515625" style="83" customWidth="1"/>
    <col min="13050" max="13050" width="30.28515625" style="83" customWidth="1"/>
    <col min="13051" max="13051" width="5" style="83" customWidth="1"/>
    <col min="13052" max="13052" width="11.42578125" style="83"/>
    <col min="13053" max="13053" width="14.28515625" style="83" customWidth="1"/>
    <col min="13054" max="13054" width="5.7109375" style="83" customWidth="1"/>
    <col min="13055" max="13055" width="11.42578125" style="83"/>
    <col min="13056" max="13056" width="17.28515625" style="83" customWidth="1"/>
    <col min="13057" max="13057" width="12.7109375" style="83" customWidth="1"/>
    <col min="13058" max="13058" width="11.42578125" style="83"/>
    <col min="13059" max="13059" width="5.28515625" style="83" customWidth="1"/>
    <col min="13060" max="13060" width="11.42578125" style="83"/>
    <col min="13061" max="13061" width="17" style="83" customWidth="1"/>
    <col min="13062" max="13062" width="6.28515625" style="83" customWidth="1"/>
    <col min="13063" max="13063" width="11.42578125" style="83"/>
    <col min="13064" max="13064" width="14.28515625" style="83" customWidth="1"/>
    <col min="13065" max="13065" width="7.5703125" style="83" customWidth="1"/>
    <col min="13066" max="13066" width="11.42578125" style="83"/>
    <col min="13067" max="13068" width="14.28515625" style="83" customWidth="1"/>
    <col min="13069" max="13069" width="20.85546875" style="83" customWidth="1"/>
    <col min="13070" max="13070" width="14.42578125" style="83" customWidth="1"/>
    <col min="13071" max="13071" width="15" style="83" customWidth="1"/>
    <col min="13072" max="13072" width="2.7109375" style="83" customWidth="1"/>
    <col min="13073" max="13073" width="11.7109375" style="83" customWidth="1"/>
    <col min="13074" max="13074" width="11.5703125" style="83" customWidth="1"/>
    <col min="13075" max="13075" width="2.28515625" style="83" customWidth="1"/>
    <col min="13076" max="13076" width="41" style="83" customWidth="1"/>
    <col min="13077" max="13077" width="14.28515625" style="83" customWidth="1"/>
    <col min="13078" max="13079" width="11.5703125" style="83" customWidth="1"/>
    <col min="13080" max="13080" width="21.85546875" style="83" customWidth="1"/>
    <col min="13081" max="13272" width="11.42578125" style="83"/>
    <col min="13273" max="13273" width="21.85546875" style="83" customWidth="1"/>
    <col min="13274" max="13274" width="13.85546875" style="83" customWidth="1"/>
    <col min="13275" max="13275" width="38.7109375" style="83" customWidth="1"/>
    <col min="13276" max="13276" width="3" style="83" bestFit="1" customWidth="1"/>
    <col min="13277" max="13277" width="32.28515625" style="83" customWidth="1"/>
    <col min="13278" max="13278" width="46.28515625" style="83" customWidth="1"/>
    <col min="13279" max="13279" width="19" style="83" customWidth="1"/>
    <col min="13280" max="13280" width="11.42578125" style="83"/>
    <col min="13281" max="13281" width="17.7109375" style="83" customWidth="1"/>
    <col min="13282" max="13282" width="11.42578125" style="83"/>
    <col min="13283" max="13283" width="22.28515625" style="83" customWidth="1"/>
    <col min="13284" max="13284" width="5.28515625" style="83" customWidth="1"/>
    <col min="13285" max="13285" width="36.28515625" style="83" customWidth="1"/>
    <col min="13286" max="13286" width="5.7109375" style="83" customWidth="1"/>
    <col min="13287" max="13287" width="11.42578125" style="83"/>
    <col min="13288" max="13288" width="20.7109375" style="83" customWidth="1"/>
    <col min="13289" max="13289" width="4.85546875" style="83" customWidth="1"/>
    <col min="13290" max="13290" width="11.42578125" style="83"/>
    <col min="13291" max="13291" width="24.7109375" style="83" customWidth="1"/>
    <col min="13292" max="13292" width="12.28515625" style="83" customWidth="1"/>
    <col min="13293" max="13293" width="11.42578125" style="83"/>
    <col min="13294" max="13294" width="3.42578125" style="83" customWidth="1"/>
    <col min="13295" max="13295" width="11.42578125" style="83"/>
    <col min="13296" max="13296" width="17.7109375" style="83" customWidth="1"/>
    <col min="13297" max="13297" width="3.42578125" style="83" customWidth="1"/>
    <col min="13298" max="13298" width="11.42578125" style="83"/>
    <col min="13299" max="13299" width="23.7109375" style="83" customWidth="1"/>
    <col min="13300" max="13300" width="10" style="83" customWidth="1"/>
    <col min="13301" max="13301" width="11.42578125" style="83"/>
    <col min="13302" max="13303" width="14.7109375" style="83" customWidth="1"/>
    <col min="13304" max="13304" width="12.85546875" style="83" customWidth="1"/>
    <col min="13305" max="13305" width="3.28515625" style="83" customWidth="1"/>
    <col min="13306" max="13306" width="30.28515625" style="83" customWidth="1"/>
    <col min="13307" max="13307" width="5" style="83" customWidth="1"/>
    <col min="13308" max="13308" width="11.42578125" style="83"/>
    <col min="13309" max="13309" width="14.28515625" style="83" customWidth="1"/>
    <col min="13310" max="13310" width="5.7109375" style="83" customWidth="1"/>
    <col min="13311" max="13311" width="11.42578125" style="83"/>
    <col min="13312" max="13312" width="17.28515625" style="83" customWidth="1"/>
    <col min="13313" max="13313" width="12.7109375" style="83" customWidth="1"/>
    <col min="13314" max="13314" width="11.42578125" style="83"/>
    <col min="13315" max="13315" width="5.28515625" style="83" customWidth="1"/>
    <col min="13316" max="13316" width="11.42578125" style="83"/>
    <col min="13317" max="13317" width="17" style="83" customWidth="1"/>
    <col min="13318" max="13318" width="6.28515625" style="83" customWidth="1"/>
    <col min="13319" max="13319" width="11.42578125" style="83"/>
    <col min="13320" max="13320" width="14.28515625" style="83" customWidth="1"/>
    <col min="13321" max="13321" width="7.5703125" style="83" customWidth="1"/>
    <col min="13322" max="13322" width="11.42578125" style="83"/>
    <col min="13323" max="13324" width="14.28515625" style="83" customWidth="1"/>
    <col min="13325" max="13325" width="20.85546875" style="83" customWidth="1"/>
    <col min="13326" max="13326" width="14.42578125" style="83" customWidth="1"/>
    <col min="13327" max="13327" width="15" style="83" customWidth="1"/>
    <col min="13328" max="13328" width="2.7109375" style="83" customWidth="1"/>
    <col min="13329" max="13329" width="11.7109375" style="83" customWidth="1"/>
    <col min="13330" max="13330" width="11.5703125" style="83" customWidth="1"/>
    <col min="13331" max="13331" width="2.28515625" style="83" customWidth="1"/>
    <col min="13332" max="13332" width="41" style="83" customWidth="1"/>
    <col min="13333" max="13333" width="14.28515625" style="83" customWidth="1"/>
    <col min="13334" max="13335" width="11.5703125" style="83" customWidth="1"/>
    <col min="13336" max="13336" width="21.85546875" style="83" customWidth="1"/>
    <col min="13337" max="13528" width="11.42578125" style="83"/>
    <col min="13529" max="13529" width="21.85546875" style="83" customWidth="1"/>
    <col min="13530" max="13530" width="13.85546875" style="83" customWidth="1"/>
    <col min="13531" max="13531" width="38.7109375" style="83" customWidth="1"/>
    <col min="13532" max="13532" width="3" style="83" bestFit="1" customWidth="1"/>
    <col min="13533" max="13533" width="32.28515625" style="83" customWidth="1"/>
    <col min="13534" max="13534" width="46.28515625" style="83" customWidth="1"/>
    <col min="13535" max="13535" width="19" style="83" customWidth="1"/>
    <col min="13536" max="13536" width="11.42578125" style="83"/>
    <col min="13537" max="13537" width="17.7109375" style="83" customWidth="1"/>
    <col min="13538" max="13538" width="11.42578125" style="83"/>
    <col min="13539" max="13539" width="22.28515625" style="83" customWidth="1"/>
    <col min="13540" max="13540" width="5.28515625" style="83" customWidth="1"/>
    <col min="13541" max="13541" width="36.28515625" style="83" customWidth="1"/>
    <col min="13542" max="13542" width="5.7109375" style="83" customWidth="1"/>
    <col min="13543" max="13543" width="11.42578125" style="83"/>
    <col min="13544" max="13544" width="20.7109375" style="83" customWidth="1"/>
    <col min="13545" max="13545" width="4.85546875" style="83" customWidth="1"/>
    <col min="13546" max="13546" width="11.42578125" style="83"/>
    <col min="13547" max="13547" width="24.7109375" style="83" customWidth="1"/>
    <col min="13548" max="13548" width="12.28515625" style="83" customWidth="1"/>
    <col min="13549" max="13549" width="11.42578125" style="83"/>
    <col min="13550" max="13550" width="3.42578125" style="83" customWidth="1"/>
    <col min="13551" max="13551" width="11.42578125" style="83"/>
    <col min="13552" max="13552" width="17.7109375" style="83" customWidth="1"/>
    <col min="13553" max="13553" width="3.42578125" style="83" customWidth="1"/>
    <col min="13554" max="13554" width="11.42578125" style="83"/>
    <col min="13555" max="13555" width="23.7109375" style="83" customWidth="1"/>
    <col min="13556" max="13556" width="10" style="83" customWidth="1"/>
    <col min="13557" max="13557" width="11.42578125" style="83"/>
    <col min="13558" max="13559" width="14.7109375" style="83" customWidth="1"/>
    <col min="13560" max="13560" width="12.85546875" style="83" customWidth="1"/>
    <col min="13561" max="13561" width="3.28515625" style="83" customWidth="1"/>
    <col min="13562" max="13562" width="30.28515625" style="83" customWidth="1"/>
    <col min="13563" max="13563" width="5" style="83" customWidth="1"/>
    <col min="13564" max="13564" width="11.42578125" style="83"/>
    <col min="13565" max="13565" width="14.28515625" style="83" customWidth="1"/>
    <col min="13566" max="13566" width="5.7109375" style="83" customWidth="1"/>
    <col min="13567" max="13567" width="11.42578125" style="83"/>
    <col min="13568" max="13568" width="17.28515625" style="83" customWidth="1"/>
    <col min="13569" max="13569" width="12.7109375" style="83" customWidth="1"/>
    <col min="13570" max="13570" width="11.42578125" style="83"/>
    <col min="13571" max="13571" width="5.28515625" style="83" customWidth="1"/>
    <col min="13572" max="13572" width="11.42578125" style="83"/>
    <col min="13573" max="13573" width="17" style="83" customWidth="1"/>
    <col min="13574" max="13574" width="6.28515625" style="83" customWidth="1"/>
    <col min="13575" max="13575" width="11.42578125" style="83"/>
    <col min="13576" max="13576" width="14.28515625" style="83" customWidth="1"/>
    <col min="13577" max="13577" width="7.5703125" style="83" customWidth="1"/>
    <col min="13578" max="13578" width="11.42578125" style="83"/>
    <col min="13579" max="13580" width="14.28515625" style="83" customWidth="1"/>
    <col min="13581" max="13581" width="20.85546875" style="83" customWidth="1"/>
    <col min="13582" max="13582" width="14.42578125" style="83" customWidth="1"/>
    <col min="13583" max="13583" width="15" style="83" customWidth="1"/>
    <col min="13584" max="13584" width="2.7109375" style="83" customWidth="1"/>
    <col min="13585" max="13585" width="11.7109375" style="83" customWidth="1"/>
    <col min="13586" max="13586" width="11.5703125" style="83" customWidth="1"/>
    <col min="13587" max="13587" width="2.28515625" style="83" customWidth="1"/>
    <col min="13588" max="13588" width="41" style="83" customWidth="1"/>
    <col min="13589" max="13589" width="14.28515625" style="83" customWidth="1"/>
    <col min="13590" max="13591" width="11.5703125" style="83" customWidth="1"/>
    <col min="13592" max="13592" width="21.85546875" style="83" customWidth="1"/>
    <col min="13593" max="13784" width="11.42578125" style="83"/>
    <col min="13785" max="13785" width="21.85546875" style="83" customWidth="1"/>
    <col min="13786" max="13786" width="13.85546875" style="83" customWidth="1"/>
    <col min="13787" max="13787" width="38.7109375" style="83" customWidth="1"/>
    <col min="13788" max="13788" width="3" style="83" bestFit="1" customWidth="1"/>
    <col min="13789" max="13789" width="32.28515625" style="83" customWidth="1"/>
    <col min="13790" max="13790" width="46.28515625" style="83" customWidth="1"/>
    <col min="13791" max="13791" width="19" style="83" customWidth="1"/>
    <col min="13792" max="13792" width="11.42578125" style="83"/>
    <col min="13793" max="13793" width="17.7109375" style="83" customWidth="1"/>
    <col min="13794" max="13794" width="11.42578125" style="83"/>
    <col min="13795" max="13795" width="22.28515625" style="83" customWidth="1"/>
    <col min="13796" max="13796" width="5.28515625" style="83" customWidth="1"/>
    <col min="13797" max="13797" width="36.28515625" style="83" customWidth="1"/>
    <col min="13798" max="13798" width="5.7109375" style="83" customWidth="1"/>
    <col min="13799" max="13799" width="11.42578125" style="83"/>
    <col min="13800" max="13800" width="20.7109375" style="83" customWidth="1"/>
    <col min="13801" max="13801" width="4.85546875" style="83" customWidth="1"/>
    <col min="13802" max="13802" width="11.42578125" style="83"/>
    <col min="13803" max="13803" width="24.7109375" style="83" customWidth="1"/>
    <col min="13804" max="13804" width="12.28515625" style="83" customWidth="1"/>
    <col min="13805" max="13805" width="11.42578125" style="83"/>
    <col min="13806" max="13806" width="3.42578125" style="83" customWidth="1"/>
    <col min="13807" max="13807" width="11.42578125" style="83"/>
    <col min="13808" max="13808" width="17.7109375" style="83" customWidth="1"/>
    <col min="13809" max="13809" width="3.42578125" style="83" customWidth="1"/>
    <col min="13810" max="13810" width="11.42578125" style="83"/>
    <col min="13811" max="13811" width="23.7109375" style="83" customWidth="1"/>
    <col min="13812" max="13812" width="10" style="83" customWidth="1"/>
    <col min="13813" max="13813" width="11.42578125" style="83"/>
    <col min="13814" max="13815" width="14.7109375" style="83" customWidth="1"/>
    <col min="13816" max="13816" width="12.85546875" style="83" customWidth="1"/>
    <col min="13817" max="13817" width="3.28515625" style="83" customWidth="1"/>
    <col min="13818" max="13818" width="30.28515625" style="83" customWidth="1"/>
    <col min="13819" max="13819" width="5" style="83" customWidth="1"/>
    <col min="13820" max="13820" width="11.42578125" style="83"/>
    <col min="13821" max="13821" width="14.28515625" style="83" customWidth="1"/>
    <col min="13822" max="13822" width="5.7109375" style="83" customWidth="1"/>
    <col min="13823" max="13823" width="11.42578125" style="83"/>
    <col min="13824" max="13824" width="17.28515625" style="83" customWidth="1"/>
    <col min="13825" max="13825" width="12.7109375" style="83" customWidth="1"/>
    <col min="13826" max="13826" width="11.42578125" style="83"/>
    <col min="13827" max="13827" width="5.28515625" style="83" customWidth="1"/>
    <col min="13828" max="13828" width="11.42578125" style="83"/>
    <col min="13829" max="13829" width="17" style="83" customWidth="1"/>
    <col min="13830" max="13830" width="6.28515625" style="83" customWidth="1"/>
    <col min="13831" max="13831" width="11.42578125" style="83"/>
    <col min="13832" max="13832" width="14.28515625" style="83" customWidth="1"/>
    <col min="13833" max="13833" width="7.5703125" style="83" customWidth="1"/>
    <col min="13834" max="13834" width="11.42578125" style="83"/>
    <col min="13835" max="13836" width="14.28515625" style="83" customWidth="1"/>
    <col min="13837" max="13837" width="20.85546875" style="83" customWidth="1"/>
    <col min="13838" max="13838" width="14.42578125" style="83" customWidth="1"/>
    <col min="13839" max="13839" width="15" style="83" customWidth="1"/>
    <col min="13840" max="13840" width="2.7109375" style="83" customWidth="1"/>
    <col min="13841" max="13841" width="11.7109375" style="83" customWidth="1"/>
    <col min="13842" max="13842" width="11.5703125" style="83" customWidth="1"/>
    <col min="13843" max="13843" width="2.28515625" style="83" customWidth="1"/>
    <col min="13844" max="13844" width="41" style="83" customWidth="1"/>
    <col min="13845" max="13845" width="14.28515625" style="83" customWidth="1"/>
    <col min="13846" max="13847" width="11.5703125" style="83" customWidth="1"/>
    <col min="13848" max="13848" width="21.85546875" style="83" customWidth="1"/>
    <col min="13849" max="14040" width="11.42578125" style="83"/>
    <col min="14041" max="14041" width="21.85546875" style="83" customWidth="1"/>
    <col min="14042" max="14042" width="13.85546875" style="83" customWidth="1"/>
    <col min="14043" max="14043" width="38.7109375" style="83" customWidth="1"/>
    <col min="14044" max="14044" width="3" style="83" bestFit="1" customWidth="1"/>
    <col min="14045" max="14045" width="32.28515625" style="83" customWidth="1"/>
    <col min="14046" max="14046" width="46.28515625" style="83" customWidth="1"/>
    <col min="14047" max="14047" width="19" style="83" customWidth="1"/>
    <col min="14048" max="14048" width="11.42578125" style="83"/>
    <col min="14049" max="14049" width="17.7109375" style="83" customWidth="1"/>
    <col min="14050" max="14050" width="11.42578125" style="83"/>
    <col min="14051" max="14051" width="22.28515625" style="83" customWidth="1"/>
    <col min="14052" max="14052" width="5.28515625" style="83" customWidth="1"/>
    <col min="14053" max="14053" width="36.28515625" style="83" customWidth="1"/>
    <col min="14054" max="14054" width="5.7109375" style="83" customWidth="1"/>
    <col min="14055" max="14055" width="11.42578125" style="83"/>
    <col min="14056" max="14056" width="20.7109375" style="83" customWidth="1"/>
    <col min="14057" max="14057" width="4.85546875" style="83" customWidth="1"/>
    <col min="14058" max="14058" width="11.42578125" style="83"/>
    <col min="14059" max="14059" width="24.7109375" style="83" customWidth="1"/>
    <col min="14060" max="14060" width="12.28515625" style="83" customWidth="1"/>
    <col min="14061" max="14061" width="11.42578125" style="83"/>
    <col min="14062" max="14062" width="3.42578125" style="83" customWidth="1"/>
    <col min="14063" max="14063" width="11.42578125" style="83"/>
    <col min="14064" max="14064" width="17.7109375" style="83" customWidth="1"/>
    <col min="14065" max="14065" width="3.42578125" style="83" customWidth="1"/>
    <col min="14066" max="14066" width="11.42578125" style="83"/>
    <col min="14067" max="14067" width="23.7109375" style="83" customWidth="1"/>
    <col min="14068" max="14068" width="10" style="83" customWidth="1"/>
    <col min="14069" max="14069" width="11.42578125" style="83"/>
    <col min="14070" max="14071" width="14.7109375" style="83" customWidth="1"/>
    <col min="14072" max="14072" width="12.85546875" style="83" customWidth="1"/>
    <col min="14073" max="14073" width="3.28515625" style="83" customWidth="1"/>
    <col min="14074" max="14074" width="30.28515625" style="83" customWidth="1"/>
    <col min="14075" max="14075" width="5" style="83" customWidth="1"/>
    <col min="14076" max="14076" width="11.42578125" style="83"/>
    <col min="14077" max="14077" width="14.28515625" style="83" customWidth="1"/>
    <col min="14078" max="14078" width="5.7109375" style="83" customWidth="1"/>
    <col min="14079" max="14079" width="11.42578125" style="83"/>
    <col min="14080" max="14080" width="17.28515625" style="83" customWidth="1"/>
    <col min="14081" max="14081" width="12.7109375" style="83" customWidth="1"/>
    <col min="14082" max="14082" width="11.42578125" style="83"/>
    <col min="14083" max="14083" width="5.28515625" style="83" customWidth="1"/>
    <col min="14084" max="14084" width="11.42578125" style="83"/>
    <col min="14085" max="14085" width="17" style="83" customWidth="1"/>
    <col min="14086" max="14086" width="6.28515625" style="83" customWidth="1"/>
    <col min="14087" max="14087" width="11.42578125" style="83"/>
    <col min="14088" max="14088" width="14.28515625" style="83" customWidth="1"/>
    <col min="14089" max="14089" width="7.5703125" style="83" customWidth="1"/>
    <col min="14090" max="14090" width="11.42578125" style="83"/>
    <col min="14091" max="14092" width="14.28515625" style="83" customWidth="1"/>
    <col min="14093" max="14093" width="20.85546875" style="83" customWidth="1"/>
    <col min="14094" max="14094" width="14.42578125" style="83" customWidth="1"/>
    <col min="14095" max="14095" width="15" style="83" customWidth="1"/>
    <col min="14096" max="14096" width="2.7109375" style="83" customWidth="1"/>
    <col min="14097" max="14097" width="11.7109375" style="83" customWidth="1"/>
    <col min="14098" max="14098" width="11.5703125" style="83" customWidth="1"/>
    <col min="14099" max="14099" width="2.28515625" style="83" customWidth="1"/>
    <col min="14100" max="14100" width="41" style="83" customWidth="1"/>
    <col min="14101" max="14101" width="14.28515625" style="83" customWidth="1"/>
    <col min="14102" max="14103" width="11.5703125" style="83" customWidth="1"/>
    <col min="14104" max="14104" width="21.85546875" style="83" customWidth="1"/>
    <col min="14105" max="14296" width="11.42578125" style="83"/>
    <col min="14297" max="14297" width="21.85546875" style="83" customWidth="1"/>
    <col min="14298" max="14298" width="13.85546875" style="83" customWidth="1"/>
    <col min="14299" max="14299" width="38.7109375" style="83" customWidth="1"/>
    <col min="14300" max="14300" width="3" style="83" bestFit="1" customWidth="1"/>
    <col min="14301" max="14301" width="32.28515625" style="83" customWidth="1"/>
    <col min="14302" max="14302" width="46.28515625" style="83" customWidth="1"/>
    <col min="14303" max="14303" width="19" style="83" customWidth="1"/>
    <col min="14304" max="14304" width="11.42578125" style="83"/>
    <col min="14305" max="14305" width="17.7109375" style="83" customWidth="1"/>
    <col min="14306" max="14306" width="11.42578125" style="83"/>
    <col min="14307" max="14307" width="22.28515625" style="83" customWidth="1"/>
    <col min="14308" max="14308" width="5.28515625" style="83" customWidth="1"/>
    <col min="14309" max="14309" width="36.28515625" style="83" customWidth="1"/>
    <col min="14310" max="14310" width="5.7109375" style="83" customWidth="1"/>
    <col min="14311" max="14311" width="11.42578125" style="83"/>
    <col min="14312" max="14312" width="20.7109375" style="83" customWidth="1"/>
    <col min="14313" max="14313" width="4.85546875" style="83" customWidth="1"/>
    <col min="14314" max="14314" width="11.42578125" style="83"/>
    <col min="14315" max="14315" width="24.7109375" style="83" customWidth="1"/>
    <col min="14316" max="14316" width="12.28515625" style="83" customWidth="1"/>
    <col min="14317" max="14317" width="11.42578125" style="83"/>
    <col min="14318" max="14318" width="3.42578125" style="83" customWidth="1"/>
    <col min="14319" max="14319" width="11.42578125" style="83"/>
    <col min="14320" max="14320" width="17.7109375" style="83" customWidth="1"/>
    <col min="14321" max="14321" width="3.42578125" style="83" customWidth="1"/>
    <col min="14322" max="14322" width="11.42578125" style="83"/>
    <col min="14323" max="14323" width="23.7109375" style="83" customWidth="1"/>
    <col min="14324" max="14324" width="10" style="83" customWidth="1"/>
    <col min="14325" max="14325" width="11.42578125" style="83"/>
    <col min="14326" max="14327" width="14.7109375" style="83" customWidth="1"/>
    <col min="14328" max="14328" width="12.85546875" style="83" customWidth="1"/>
    <col min="14329" max="14329" width="3.28515625" style="83" customWidth="1"/>
    <col min="14330" max="14330" width="30.28515625" style="83" customWidth="1"/>
    <col min="14331" max="14331" width="5" style="83" customWidth="1"/>
    <col min="14332" max="14332" width="11.42578125" style="83"/>
    <col min="14333" max="14333" width="14.28515625" style="83" customWidth="1"/>
    <col min="14334" max="14334" width="5.7109375" style="83" customWidth="1"/>
    <col min="14335" max="14335" width="11.42578125" style="83"/>
    <col min="14336" max="14336" width="17.28515625" style="83" customWidth="1"/>
    <col min="14337" max="14337" width="12.7109375" style="83" customWidth="1"/>
    <col min="14338" max="14338" width="11.42578125" style="83"/>
    <col min="14339" max="14339" width="5.28515625" style="83" customWidth="1"/>
    <col min="14340" max="14340" width="11.42578125" style="83"/>
    <col min="14341" max="14341" width="17" style="83" customWidth="1"/>
    <col min="14342" max="14342" width="6.28515625" style="83" customWidth="1"/>
    <col min="14343" max="14343" width="11.42578125" style="83"/>
    <col min="14344" max="14344" width="14.28515625" style="83" customWidth="1"/>
    <col min="14345" max="14345" width="7.5703125" style="83" customWidth="1"/>
    <col min="14346" max="14346" width="11.42578125" style="83"/>
    <col min="14347" max="14348" width="14.28515625" style="83" customWidth="1"/>
    <col min="14349" max="14349" width="20.85546875" style="83" customWidth="1"/>
    <col min="14350" max="14350" width="14.42578125" style="83" customWidth="1"/>
    <col min="14351" max="14351" width="15" style="83" customWidth="1"/>
    <col min="14352" max="14352" width="2.7109375" style="83" customWidth="1"/>
    <col min="14353" max="14353" width="11.7109375" style="83" customWidth="1"/>
    <col min="14354" max="14354" width="11.5703125" style="83" customWidth="1"/>
    <col min="14355" max="14355" width="2.28515625" style="83" customWidth="1"/>
    <col min="14356" max="14356" width="41" style="83" customWidth="1"/>
    <col min="14357" max="14357" width="14.28515625" style="83" customWidth="1"/>
    <col min="14358" max="14359" width="11.5703125" style="83" customWidth="1"/>
    <col min="14360" max="14360" width="21.85546875" style="83" customWidth="1"/>
    <col min="14361" max="14552" width="11.42578125" style="83"/>
    <col min="14553" max="14553" width="21.85546875" style="83" customWidth="1"/>
    <col min="14554" max="14554" width="13.85546875" style="83" customWidth="1"/>
    <col min="14555" max="14555" width="38.7109375" style="83" customWidth="1"/>
    <col min="14556" max="14556" width="3" style="83" bestFit="1" customWidth="1"/>
    <col min="14557" max="14557" width="32.28515625" style="83" customWidth="1"/>
    <col min="14558" max="14558" width="46.28515625" style="83" customWidth="1"/>
    <col min="14559" max="14559" width="19" style="83" customWidth="1"/>
    <col min="14560" max="14560" width="11.42578125" style="83"/>
    <col min="14561" max="14561" width="17.7109375" style="83" customWidth="1"/>
    <col min="14562" max="14562" width="11.42578125" style="83"/>
    <col min="14563" max="14563" width="22.28515625" style="83" customWidth="1"/>
    <col min="14564" max="14564" width="5.28515625" style="83" customWidth="1"/>
    <col min="14565" max="14565" width="36.28515625" style="83" customWidth="1"/>
    <col min="14566" max="14566" width="5.7109375" style="83" customWidth="1"/>
    <col min="14567" max="14567" width="11.42578125" style="83"/>
    <col min="14568" max="14568" width="20.7109375" style="83" customWidth="1"/>
    <col min="14569" max="14569" width="4.85546875" style="83" customWidth="1"/>
    <col min="14570" max="14570" width="11.42578125" style="83"/>
    <col min="14571" max="14571" width="24.7109375" style="83" customWidth="1"/>
    <col min="14572" max="14572" width="12.28515625" style="83" customWidth="1"/>
    <col min="14573" max="14573" width="11.42578125" style="83"/>
    <col min="14574" max="14574" width="3.42578125" style="83" customWidth="1"/>
    <col min="14575" max="14575" width="11.42578125" style="83"/>
    <col min="14576" max="14576" width="17.7109375" style="83" customWidth="1"/>
    <col min="14577" max="14577" width="3.42578125" style="83" customWidth="1"/>
    <col min="14578" max="14578" width="11.42578125" style="83"/>
    <col min="14579" max="14579" width="23.7109375" style="83" customWidth="1"/>
    <col min="14580" max="14580" width="10" style="83" customWidth="1"/>
    <col min="14581" max="14581" width="11.42578125" style="83"/>
    <col min="14582" max="14583" width="14.7109375" style="83" customWidth="1"/>
    <col min="14584" max="14584" width="12.85546875" style="83" customWidth="1"/>
    <col min="14585" max="14585" width="3.28515625" style="83" customWidth="1"/>
    <col min="14586" max="14586" width="30.28515625" style="83" customWidth="1"/>
    <col min="14587" max="14587" width="5" style="83" customWidth="1"/>
    <col min="14588" max="14588" width="11.42578125" style="83"/>
    <col min="14589" max="14589" width="14.28515625" style="83" customWidth="1"/>
    <col min="14590" max="14590" width="5.7109375" style="83" customWidth="1"/>
    <col min="14591" max="14591" width="11.42578125" style="83"/>
    <col min="14592" max="14592" width="17.28515625" style="83" customWidth="1"/>
    <col min="14593" max="14593" width="12.7109375" style="83" customWidth="1"/>
    <col min="14594" max="14594" width="11.42578125" style="83"/>
    <col min="14595" max="14595" width="5.28515625" style="83" customWidth="1"/>
    <col min="14596" max="14596" width="11.42578125" style="83"/>
    <col min="14597" max="14597" width="17" style="83" customWidth="1"/>
    <col min="14598" max="14598" width="6.28515625" style="83" customWidth="1"/>
    <col min="14599" max="14599" width="11.42578125" style="83"/>
    <col min="14600" max="14600" width="14.28515625" style="83" customWidth="1"/>
    <col min="14601" max="14601" width="7.5703125" style="83" customWidth="1"/>
    <col min="14602" max="14602" width="11.42578125" style="83"/>
    <col min="14603" max="14604" width="14.28515625" style="83" customWidth="1"/>
    <col min="14605" max="14605" width="20.85546875" style="83" customWidth="1"/>
    <col min="14606" max="14606" width="14.42578125" style="83" customWidth="1"/>
    <col min="14607" max="14607" width="15" style="83" customWidth="1"/>
    <col min="14608" max="14608" width="2.7109375" style="83" customWidth="1"/>
    <col min="14609" max="14609" width="11.7109375" style="83" customWidth="1"/>
    <col min="14610" max="14610" width="11.5703125" style="83" customWidth="1"/>
    <col min="14611" max="14611" width="2.28515625" style="83" customWidth="1"/>
    <col min="14612" max="14612" width="41" style="83" customWidth="1"/>
    <col min="14613" max="14613" width="14.28515625" style="83" customWidth="1"/>
    <col min="14614" max="14615" width="11.5703125" style="83" customWidth="1"/>
    <col min="14616" max="14616" width="21.85546875" style="83" customWidth="1"/>
    <col min="14617" max="14808" width="11.42578125" style="83"/>
    <col min="14809" max="14809" width="21.85546875" style="83" customWidth="1"/>
    <col min="14810" max="14810" width="13.85546875" style="83" customWidth="1"/>
    <col min="14811" max="14811" width="38.7109375" style="83" customWidth="1"/>
    <col min="14812" max="14812" width="3" style="83" bestFit="1" customWidth="1"/>
    <col min="14813" max="14813" width="32.28515625" style="83" customWidth="1"/>
    <col min="14814" max="14814" width="46.28515625" style="83" customWidth="1"/>
    <col min="14815" max="14815" width="19" style="83" customWidth="1"/>
    <col min="14816" max="14816" width="11.42578125" style="83"/>
    <col min="14817" max="14817" width="17.7109375" style="83" customWidth="1"/>
    <col min="14818" max="14818" width="11.42578125" style="83"/>
    <col min="14819" max="14819" width="22.28515625" style="83" customWidth="1"/>
    <col min="14820" max="14820" width="5.28515625" style="83" customWidth="1"/>
    <col min="14821" max="14821" width="36.28515625" style="83" customWidth="1"/>
    <col min="14822" max="14822" width="5.7109375" style="83" customWidth="1"/>
    <col min="14823" max="14823" width="11.42578125" style="83"/>
    <col min="14824" max="14824" width="20.7109375" style="83" customWidth="1"/>
    <col min="14825" max="14825" width="4.85546875" style="83" customWidth="1"/>
    <col min="14826" max="14826" width="11.42578125" style="83"/>
    <col min="14827" max="14827" width="24.7109375" style="83" customWidth="1"/>
    <col min="14828" max="14828" width="12.28515625" style="83" customWidth="1"/>
    <col min="14829" max="14829" width="11.42578125" style="83"/>
    <col min="14830" max="14830" width="3.42578125" style="83" customWidth="1"/>
    <col min="14831" max="14831" width="11.42578125" style="83"/>
    <col min="14832" max="14832" width="17.7109375" style="83" customWidth="1"/>
    <col min="14833" max="14833" width="3.42578125" style="83" customWidth="1"/>
    <col min="14834" max="14834" width="11.42578125" style="83"/>
    <col min="14835" max="14835" width="23.7109375" style="83" customWidth="1"/>
    <col min="14836" max="14836" width="10" style="83" customWidth="1"/>
    <col min="14837" max="14837" width="11.42578125" style="83"/>
    <col min="14838" max="14839" width="14.7109375" style="83" customWidth="1"/>
    <col min="14840" max="14840" width="12.85546875" style="83" customWidth="1"/>
    <col min="14841" max="14841" width="3.28515625" style="83" customWidth="1"/>
    <col min="14842" max="14842" width="30.28515625" style="83" customWidth="1"/>
    <col min="14843" max="14843" width="5" style="83" customWidth="1"/>
    <col min="14844" max="14844" width="11.42578125" style="83"/>
    <col min="14845" max="14845" width="14.28515625" style="83" customWidth="1"/>
    <col min="14846" max="14846" width="5.7109375" style="83" customWidth="1"/>
    <col min="14847" max="14847" width="11.42578125" style="83"/>
    <col min="14848" max="14848" width="17.28515625" style="83" customWidth="1"/>
    <col min="14849" max="14849" width="12.7109375" style="83" customWidth="1"/>
    <col min="14850" max="14850" width="11.42578125" style="83"/>
    <col min="14851" max="14851" width="5.28515625" style="83" customWidth="1"/>
    <col min="14852" max="14852" width="11.42578125" style="83"/>
    <col min="14853" max="14853" width="17" style="83" customWidth="1"/>
    <col min="14854" max="14854" width="6.28515625" style="83" customWidth="1"/>
    <col min="14855" max="14855" width="11.42578125" style="83"/>
    <col min="14856" max="14856" width="14.28515625" style="83" customWidth="1"/>
    <col min="14857" max="14857" width="7.5703125" style="83" customWidth="1"/>
    <col min="14858" max="14858" width="11.42578125" style="83"/>
    <col min="14859" max="14860" width="14.28515625" style="83" customWidth="1"/>
    <col min="14861" max="14861" width="20.85546875" style="83" customWidth="1"/>
    <col min="14862" max="14862" width="14.42578125" style="83" customWidth="1"/>
    <col min="14863" max="14863" width="15" style="83" customWidth="1"/>
    <col min="14864" max="14864" width="2.7109375" style="83" customWidth="1"/>
    <col min="14865" max="14865" width="11.7109375" style="83" customWidth="1"/>
    <col min="14866" max="14866" width="11.5703125" style="83" customWidth="1"/>
    <col min="14867" max="14867" width="2.28515625" style="83" customWidth="1"/>
    <col min="14868" max="14868" width="41" style="83" customWidth="1"/>
    <col min="14869" max="14869" width="14.28515625" style="83" customWidth="1"/>
    <col min="14870" max="14871" width="11.5703125" style="83" customWidth="1"/>
    <col min="14872" max="14872" width="21.85546875" style="83" customWidth="1"/>
    <col min="14873" max="15064" width="11.42578125" style="83"/>
    <col min="15065" max="15065" width="21.85546875" style="83" customWidth="1"/>
    <col min="15066" max="15066" width="13.85546875" style="83" customWidth="1"/>
    <col min="15067" max="15067" width="38.7109375" style="83" customWidth="1"/>
    <col min="15068" max="15068" width="3" style="83" bestFit="1" customWidth="1"/>
    <col min="15069" max="15069" width="32.28515625" style="83" customWidth="1"/>
    <col min="15070" max="15070" width="46.28515625" style="83" customWidth="1"/>
    <col min="15071" max="15071" width="19" style="83" customWidth="1"/>
    <col min="15072" max="15072" width="11.42578125" style="83"/>
    <col min="15073" max="15073" width="17.7109375" style="83" customWidth="1"/>
    <col min="15074" max="15074" width="11.42578125" style="83"/>
    <col min="15075" max="15075" width="22.28515625" style="83" customWidth="1"/>
    <col min="15076" max="15076" width="5.28515625" style="83" customWidth="1"/>
    <col min="15077" max="15077" width="36.28515625" style="83" customWidth="1"/>
    <col min="15078" max="15078" width="5.7109375" style="83" customWidth="1"/>
    <col min="15079" max="15079" width="11.42578125" style="83"/>
    <col min="15080" max="15080" width="20.7109375" style="83" customWidth="1"/>
    <col min="15081" max="15081" width="4.85546875" style="83" customWidth="1"/>
    <col min="15082" max="15082" width="11.42578125" style="83"/>
    <col min="15083" max="15083" width="24.7109375" style="83" customWidth="1"/>
    <col min="15084" max="15084" width="12.28515625" style="83" customWidth="1"/>
    <col min="15085" max="15085" width="11.42578125" style="83"/>
    <col min="15086" max="15086" width="3.42578125" style="83" customWidth="1"/>
    <col min="15087" max="15087" width="11.42578125" style="83"/>
    <col min="15088" max="15088" width="17.7109375" style="83" customWidth="1"/>
    <col min="15089" max="15089" width="3.42578125" style="83" customWidth="1"/>
    <col min="15090" max="15090" width="11.42578125" style="83"/>
    <col min="15091" max="15091" width="23.7109375" style="83" customWidth="1"/>
    <col min="15092" max="15092" width="10" style="83" customWidth="1"/>
    <col min="15093" max="15093" width="11.42578125" style="83"/>
    <col min="15094" max="15095" width="14.7109375" style="83" customWidth="1"/>
    <col min="15096" max="15096" width="12.85546875" style="83" customWidth="1"/>
    <col min="15097" max="15097" width="3.28515625" style="83" customWidth="1"/>
    <col min="15098" max="15098" width="30.28515625" style="83" customWidth="1"/>
    <col min="15099" max="15099" width="5" style="83" customWidth="1"/>
    <col min="15100" max="15100" width="11.42578125" style="83"/>
    <col min="15101" max="15101" width="14.28515625" style="83" customWidth="1"/>
    <col min="15102" max="15102" width="5.7109375" style="83" customWidth="1"/>
    <col min="15103" max="15103" width="11.42578125" style="83"/>
    <col min="15104" max="15104" width="17.28515625" style="83" customWidth="1"/>
    <col min="15105" max="15105" width="12.7109375" style="83" customWidth="1"/>
    <col min="15106" max="15106" width="11.42578125" style="83"/>
    <col min="15107" max="15107" width="5.28515625" style="83" customWidth="1"/>
    <col min="15108" max="15108" width="11.42578125" style="83"/>
    <col min="15109" max="15109" width="17" style="83" customWidth="1"/>
    <col min="15110" max="15110" width="6.28515625" style="83" customWidth="1"/>
    <col min="15111" max="15111" width="11.42578125" style="83"/>
    <col min="15112" max="15112" width="14.28515625" style="83" customWidth="1"/>
    <col min="15113" max="15113" width="7.5703125" style="83" customWidth="1"/>
    <col min="15114" max="15114" width="11.42578125" style="83"/>
    <col min="15115" max="15116" width="14.28515625" style="83" customWidth="1"/>
    <col min="15117" max="15117" width="20.85546875" style="83" customWidth="1"/>
    <col min="15118" max="15118" width="14.42578125" style="83" customWidth="1"/>
    <col min="15119" max="15119" width="15" style="83" customWidth="1"/>
    <col min="15120" max="15120" width="2.7109375" style="83" customWidth="1"/>
    <col min="15121" max="15121" width="11.7109375" style="83" customWidth="1"/>
    <col min="15122" max="15122" width="11.5703125" style="83" customWidth="1"/>
    <col min="15123" max="15123" width="2.28515625" style="83" customWidth="1"/>
    <col min="15124" max="15124" width="41" style="83" customWidth="1"/>
    <col min="15125" max="15125" width="14.28515625" style="83" customWidth="1"/>
    <col min="15126" max="15127" width="11.5703125" style="83" customWidth="1"/>
    <col min="15128" max="15128" width="21.85546875" style="83" customWidth="1"/>
    <col min="15129" max="15320" width="11.42578125" style="83"/>
    <col min="15321" max="15321" width="21.85546875" style="83" customWidth="1"/>
    <col min="15322" max="15322" width="13.85546875" style="83" customWidth="1"/>
    <col min="15323" max="15323" width="38.7109375" style="83" customWidth="1"/>
    <col min="15324" max="15324" width="3" style="83" bestFit="1" customWidth="1"/>
    <col min="15325" max="15325" width="32.28515625" style="83" customWidth="1"/>
    <col min="15326" max="15326" width="46.28515625" style="83" customWidth="1"/>
    <col min="15327" max="15327" width="19" style="83" customWidth="1"/>
    <col min="15328" max="15328" width="11.42578125" style="83"/>
    <col min="15329" max="15329" width="17.7109375" style="83" customWidth="1"/>
    <col min="15330" max="15330" width="11.42578125" style="83"/>
    <col min="15331" max="15331" width="22.28515625" style="83" customWidth="1"/>
    <col min="15332" max="15332" width="5.28515625" style="83" customWidth="1"/>
    <col min="15333" max="15333" width="36.28515625" style="83" customWidth="1"/>
    <col min="15334" max="15334" width="5.7109375" style="83" customWidth="1"/>
    <col min="15335" max="15335" width="11.42578125" style="83"/>
    <col min="15336" max="15336" width="20.7109375" style="83" customWidth="1"/>
    <col min="15337" max="15337" width="4.85546875" style="83" customWidth="1"/>
    <col min="15338" max="15338" width="11.42578125" style="83"/>
    <col min="15339" max="15339" width="24.7109375" style="83" customWidth="1"/>
    <col min="15340" max="15340" width="12.28515625" style="83" customWidth="1"/>
    <col min="15341" max="15341" width="11.42578125" style="83"/>
    <col min="15342" max="15342" width="3.42578125" style="83" customWidth="1"/>
    <col min="15343" max="15343" width="11.42578125" style="83"/>
    <col min="15344" max="15344" width="17.7109375" style="83" customWidth="1"/>
    <col min="15345" max="15345" width="3.42578125" style="83" customWidth="1"/>
    <col min="15346" max="15346" width="11.42578125" style="83"/>
    <col min="15347" max="15347" width="23.7109375" style="83" customWidth="1"/>
    <col min="15348" max="15348" width="10" style="83" customWidth="1"/>
    <col min="15349" max="15349" width="11.42578125" style="83"/>
    <col min="15350" max="15351" width="14.7109375" style="83" customWidth="1"/>
    <col min="15352" max="15352" width="12.85546875" style="83" customWidth="1"/>
    <col min="15353" max="15353" width="3.28515625" style="83" customWidth="1"/>
    <col min="15354" max="15354" width="30.28515625" style="83" customWidth="1"/>
    <col min="15355" max="15355" width="5" style="83" customWidth="1"/>
    <col min="15356" max="15356" width="11.42578125" style="83"/>
    <col min="15357" max="15357" width="14.28515625" style="83" customWidth="1"/>
    <col min="15358" max="15358" width="5.7109375" style="83" customWidth="1"/>
    <col min="15359" max="15359" width="11.42578125" style="83"/>
    <col min="15360" max="15360" width="17.28515625" style="83" customWidth="1"/>
    <col min="15361" max="15361" width="12.7109375" style="83" customWidth="1"/>
    <col min="15362" max="15362" width="11.42578125" style="83"/>
    <col min="15363" max="15363" width="5.28515625" style="83" customWidth="1"/>
    <col min="15364" max="15364" width="11.42578125" style="83"/>
    <col min="15365" max="15365" width="17" style="83" customWidth="1"/>
    <col min="15366" max="15366" width="6.28515625" style="83" customWidth="1"/>
    <col min="15367" max="15367" width="11.42578125" style="83"/>
    <col min="15368" max="15368" width="14.28515625" style="83" customWidth="1"/>
    <col min="15369" max="15369" width="7.5703125" style="83" customWidth="1"/>
    <col min="15370" max="15370" width="11.42578125" style="83"/>
    <col min="15371" max="15372" width="14.28515625" style="83" customWidth="1"/>
    <col min="15373" max="15373" width="20.85546875" style="83" customWidth="1"/>
    <col min="15374" max="15374" width="14.42578125" style="83" customWidth="1"/>
    <col min="15375" max="15375" width="15" style="83" customWidth="1"/>
    <col min="15376" max="15376" width="2.7109375" style="83" customWidth="1"/>
    <col min="15377" max="15377" width="11.7109375" style="83" customWidth="1"/>
    <col min="15378" max="15378" width="11.5703125" style="83" customWidth="1"/>
    <col min="15379" max="15379" width="2.28515625" style="83" customWidth="1"/>
    <col min="15380" max="15380" width="41" style="83" customWidth="1"/>
    <col min="15381" max="15381" width="14.28515625" style="83" customWidth="1"/>
    <col min="15382" max="15383" width="11.5703125" style="83" customWidth="1"/>
    <col min="15384" max="15384" width="21.85546875" style="83" customWidth="1"/>
    <col min="15385" max="15576" width="11.42578125" style="83"/>
    <col min="15577" max="15577" width="21.85546875" style="83" customWidth="1"/>
    <col min="15578" max="15578" width="13.85546875" style="83" customWidth="1"/>
    <col min="15579" max="15579" width="38.7109375" style="83" customWidth="1"/>
    <col min="15580" max="15580" width="3" style="83" bestFit="1" customWidth="1"/>
    <col min="15581" max="15581" width="32.28515625" style="83" customWidth="1"/>
    <col min="15582" max="15582" width="46.28515625" style="83" customWidth="1"/>
    <col min="15583" max="15583" width="19" style="83" customWidth="1"/>
    <col min="15584" max="15584" width="11.42578125" style="83"/>
    <col min="15585" max="15585" width="17.7109375" style="83" customWidth="1"/>
    <col min="15586" max="15586" width="11.42578125" style="83"/>
    <col min="15587" max="15587" width="22.28515625" style="83" customWidth="1"/>
    <col min="15588" max="15588" width="5.28515625" style="83" customWidth="1"/>
    <col min="15589" max="15589" width="36.28515625" style="83" customWidth="1"/>
    <col min="15590" max="15590" width="5.7109375" style="83" customWidth="1"/>
    <col min="15591" max="15591" width="11.42578125" style="83"/>
    <col min="15592" max="15592" width="20.7109375" style="83" customWidth="1"/>
    <col min="15593" max="15593" width="4.85546875" style="83" customWidth="1"/>
    <col min="15594" max="15594" width="11.42578125" style="83"/>
    <col min="15595" max="15595" width="24.7109375" style="83" customWidth="1"/>
    <col min="15596" max="15596" width="12.28515625" style="83" customWidth="1"/>
    <col min="15597" max="15597" width="11.42578125" style="83"/>
    <col min="15598" max="15598" width="3.42578125" style="83" customWidth="1"/>
    <col min="15599" max="15599" width="11.42578125" style="83"/>
    <col min="15600" max="15600" width="17.7109375" style="83" customWidth="1"/>
    <col min="15601" max="15601" width="3.42578125" style="83" customWidth="1"/>
    <col min="15602" max="15602" width="11.42578125" style="83"/>
    <col min="15603" max="15603" width="23.7109375" style="83" customWidth="1"/>
    <col min="15604" max="15604" width="10" style="83" customWidth="1"/>
    <col min="15605" max="15605" width="11.42578125" style="83"/>
    <col min="15606" max="15607" width="14.7109375" style="83" customWidth="1"/>
    <col min="15608" max="15608" width="12.85546875" style="83" customWidth="1"/>
    <col min="15609" max="15609" width="3.28515625" style="83" customWidth="1"/>
    <col min="15610" max="15610" width="30.28515625" style="83" customWidth="1"/>
    <col min="15611" max="15611" width="5" style="83" customWidth="1"/>
    <col min="15612" max="15612" width="11.42578125" style="83"/>
    <col min="15613" max="15613" width="14.28515625" style="83" customWidth="1"/>
    <col min="15614" max="15614" width="5.7109375" style="83" customWidth="1"/>
    <col min="15615" max="15615" width="11.42578125" style="83"/>
    <col min="15616" max="15616" width="17.28515625" style="83" customWidth="1"/>
    <col min="15617" max="15617" width="12.7109375" style="83" customWidth="1"/>
    <col min="15618" max="15618" width="11.42578125" style="83"/>
    <col min="15619" max="15619" width="5.28515625" style="83" customWidth="1"/>
    <col min="15620" max="15620" width="11.42578125" style="83"/>
    <col min="15621" max="15621" width="17" style="83" customWidth="1"/>
    <col min="15622" max="15622" width="6.28515625" style="83" customWidth="1"/>
    <col min="15623" max="15623" width="11.42578125" style="83"/>
    <col min="15624" max="15624" width="14.28515625" style="83" customWidth="1"/>
    <col min="15625" max="15625" width="7.5703125" style="83" customWidth="1"/>
    <col min="15626" max="15626" width="11.42578125" style="83"/>
    <col min="15627" max="15628" width="14.28515625" style="83" customWidth="1"/>
    <col min="15629" max="15629" width="20.85546875" style="83" customWidth="1"/>
    <col min="15630" max="15630" width="14.42578125" style="83" customWidth="1"/>
    <col min="15631" max="15631" width="15" style="83" customWidth="1"/>
    <col min="15632" max="15632" width="2.7109375" style="83" customWidth="1"/>
    <col min="15633" max="15633" width="11.7109375" style="83" customWidth="1"/>
    <col min="15634" max="15634" width="11.5703125" style="83" customWidth="1"/>
    <col min="15635" max="15635" width="2.28515625" style="83" customWidth="1"/>
    <col min="15636" max="15636" width="41" style="83" customWidth="1"/>
    <col min="15637" max="15637" width="14.28515625" style="83" customWidth="1"/>
    <col min="15638" max="15639" width="11.5703125" style="83" customWidth="1"/>
    <col min="15640" max="15640" width="21.85546875" style="83" customWidth="1"/>
    <col min="15641" max="15832" width="11.42578125" style="83"/>
    <col min="15833" max="15833" width="21.85546875" style="83" customWidth="1"/>
    <col min="15834" max="15834" width="13.85546875" style="83" customWidth="1"/>
    <col min="15835" max="15835" width="38.7109375" style="83" customWidth="1"/>
    <col min="15836" max="15836" width="3" style="83" bestFit="1" customWidth="1"/>
    <col min="15837" max="15837" width="32.28515625" style="83" customWidth="1"/>
    <col min="15838" max="15838" width="46.28515625" style="83" customWidth="1"/>
    <col min="15839" max="15839" width="19" style="83" customWidth="1"/>
    <col min="15840" max="15840" width="11.42578125" style="83"/>
    <col min="15841" max="15841" width="17.7109375" style="83" customWidth="1"/>
    <col min="15842" max="15842" width="11.42578125" style="83"/>
    <col min="15843" max="15843" width="22.28515625" style="83" customWidth="1"/>
    <col min="15844" max="15844" width="5.28515625" style="83" customWidth="1"/>
    <col min="15845" max="15845" width="36.28515625" style="83" customWidth="1"/>
    <col min="15846" max="15846" width="5.7109375" style="83" customWidth="1"/>
    <col min="15847" max="15847" width="11.42578125" style="83"/>
    <col min="15848" max="15848" width="20.7109375" style="83" customWidth="1"/>
    <col min="15849" max="15849" width="4.85546875" style="83" customWidth="1"/>
    <col min="15850" max="15850" width="11.42578125" style="83"/>
    <col min="15851" max="15851" width="24.7109375" style="83" customWidth="1"/>
    <col min="15852" max="15852" width="12.28515625" style="83" customWidth="1"/>
    <col min="15853" max="15853" width="11.42578125" style="83"/>
    <col min="15854" max="15854" width="3.42578125" style="83" customWidth="1"/>
    <col min="15855" max="15855" width="11.42578125" style="83"/>
    <col min="15856" max="15856" width="17.7109375" style="83" customWidth="1"/>
    <col min="15857" max="15857" width="3.42578125" style="83" customWidth="1"/>
    <col min="15858" max="15858" width="11.42578125" style="83"/>
    <col min="15859" max="15859" width="23.7109375" style="83" customWidth="1"/>
    <col min="15860" max="15860" width="10" style="83" customWidth="1"/>
    <col min="15861" max="15861" width="11.42578125" style="83"/>
    <col min="15862" max="15863" width="14.7109375" style="83" customWidth="1"/>
    <col min="15864" max="15864" width="12.85546875" style="83" customWidth="1"/>
    <col min="15865" max="15865" width="3.28515625" style="83" customWidth="1"/>
    <col min="15866" max="15866" width="30.28515625" style="83" customWidth="1"/>
    <col min="15867" max="15867" width="5" style="83" customWidth="1"/>
    <col min="15868" max="15868" width="11.42578125" style="83"/>
    <col min="15869" max="15869" width="14.28515625" style="83" customWidth="1"/>
    <col min="15870" max="15870" width="5.7109375" style="83" customWidth="1"/>
    <col min="15871" max="15871" width="11.42578125" style="83"/>
    <col min="15872" max="15872" width="17.28515625" style="83" customWidth="1"/>
    <col min="15873" max="15873" width="12.7109375" style="83" customWidth="1"/>
    <col min="15874" max="15874" width="11.42578125" style="83"/>
    <col min="15875" max="15875" width="5.28515625" style="83" customWidth="1"/>
    <col min="15876" max="15876" width="11.42578125" style="83"/>
    <col min="15877" max="15877" width="17" style="83" customWidth="1"/>
    <col min="15878" max="15878" width="6.28515625" style="83" customWidth="1"/>
    <col min="15879" max="15879" width="11.42578125" style="83"/>
    <col min="15880" max="15880" width="14.28515625" style="83" customWidth="1"/>
    <col min="15881" max="15881" width="7.5703125" style="83" customWidth="1"/>
    <col min="15882" max="15882" width="11.42578125" style="83"/>
    <col min="15883" max="15884" width="14.28515625" style="83" customWidth="1"/>
    <col min="15885" max="15885" width="20.85546875" style="83" customWidth="1"/>
    <col min="15886" max="15886" width="14.42578125" style="83" customWidth="1"/>
    <col min="15887" max="15887" width="15" style="83" customWidth="1"/>
    <col min="15888" max="15888" width="2.7109375" style="83" customWidth="1"/>
    <col min="15889" max="15889" width="11.7109375" style="83" customWidth="1"/>
    <col min="15890" max="15890" width="11.5703125" style="83" customWidth="1"/>
    <col min="15891" max="15891" width="2.28515625" style="83" customWidth="1"/>
    <col min="15892" max="15892" width="41" style="83" customWidth="1"/>
    <col min="15893" max="15893" width="14.28515625" style="83" customWidth="1"/>
    <col min="15894" max="15895" width="11.5703125" style="83" customWidth="1"/>
    <col min="15896" max="15896" width="21.85546875" style="83" customWidth="1"/>
    <col min="15897" max="16088" width="11.42578125" style="83"/>
    <col min="16089" max="16089" width="21.85546875" style="83" customWidth="1"/>
    <col min="16090" max="16090" width="13.85546875" style="83" customWidth="1"/>
    <col min="16091" max="16091" width="38.7109375" style="83" customWidth="1"/>
    <col min="16092" max="16092" width="3" style="83" bestFit="1" customWidth="1"/>
    <col min="16093" max="16093" width="32.28515625" style="83" customWidth="1"/>
    <col min="16094" max="16094" width="46.28515625" style="83" customWidth="1"/>
    <col min="16095" max="16095" width="19" style="83" customWidth="1"/>
    <col min="16096" max="16096" width="11.42578125" style="83"/>
    <col min="16097" max="16097" width="17.7109375" style="83" customWidth="1"/>
    <col min="16098" max="16098" width="11.42578125" style="83"/>
    <col min="16099" max="16099" width="22.28515625" style="83" customWidth="1"/>
    <col min="16100" max="16100" width="5.28515625" style="83" customWidth="1"/>
    <col min="16101" max="16101" width="36.28515625" style="83" customWidth="1"/>
    <col min="16102" max="16102" width="5.7109375" style="83" customWidth="1"/>
    <col min="16103" max="16103" width="11.42578125" style="83"/>
    <col min="16104" max="16104" width="20.7109375" style="83" customWidth="1"/>
    <col min="16105" max="16105" width="4.85546875" style="83" customWidth="1"/>
    <col min="16106" max="16106" width="11.42578125" style="83"/>
    <col min="16107" max="16107" width="24.7109375" style="83" customWidth="1"/>
    <col min="16108" max="16108" width="12.28515625" style="83" customWidth="1"/>
    <col min="16109" max="16109" width="11.42578125" style="83"/>
    <col min="16110" max="16110" width="3.42578125" style="83" customWidth="1"/>
    <col min="16111" max="16111" width="11.42578125" style="83"/>
    <col min="16112" max="16112" width="17.7109375" style="83" customWidth="1"/>
    <col min="16113" max="16113" width="3.42578125" style="83" customWidth="1"/>
    <col min="16114" max="16114" width="11.42578125" style="83"/>
    <col min="16115" max="16115" width="23.7109375" style="83" customWidth="1"/>
    <col min="16116" max="16116" width="10" style="83" customWidth="1"/>
    <col min="16117" max="16117" width="11.42578125" style="83"/>
    <col min="16118" max="16119" width="14.7109375" style="83" customWidth="1"/>
    <col min="16120" max="16120" width="12.85546875" style="83" customWidth="1"/>
    <col min="16121" max="16121" width="3.28515625" style="83" customWidth="1"/>
    <col min="16122" max="16122" width="30.28515625" style="83" customWidth="1"/>
    <col min="16123" max="16123" width="5" style="83" customWidth="1"/>
    <col min="16124" max="16124" width="11.42578125" style="83"/>
    <col min="16125" max="16125" width="14.28515625" style="83" customWidth="1"/>
    <col min="16126" max="16126" width="5.7109375" style="83" customWidth="1"/>
    <col min="16127" max="16127" width="11.42578125" style="83"/>
    <col min="16128" max="16128" width="17.28515625" style="83" customWidth="1"/>
    <col min="16129" max="16129" width="12.7109375" style="83" customWidth="1"/>
    <col min="16130" max="16130" width="11.42578125" style="83"/>
    <col min="16131" max="16131" width="5.28515625" style="83" customWidth="1"/>
    <col min="16132" max="16132" width="11.42578125" style="83"/>
    <col min="16133" max="16133" width="17" style="83" customWidth="1"/>
    <col min="16134" max="16134" width="6.28515625" style="83" customWidth="1"/>
    <col min="16135" max="16135" width="11.42578125" style="83"/>
    <col min="16136" max="16136" width="14.28515625" style="83" customWidth="1"/>
    <col min="16137" max="16137" width="7.5703125" style="83" customWidth="1"/>
    <col min="16138" max="16138" width="11.42578125" style="83"/>
    <col min="16139" max="16140" width="14.28515625" style="83" customWidth="1"/>
    <col min="16141" max="16141" width="20.85546875" style="83" customWidth="1"/>
    <col min="16142" max="16142" width="14.42578125" style="83" customWidth="1"/>
    <col min="16143" max="16143" width="15" style="83" customWidth="1"/>
    <col min="16144" max="16144" width="2.7109375" style="83" customWidth="1"/>
    <col min="16145" max="16145" width="11.7109375" style="83" customWidth="1"/>
    <col min="16146" max="16146" width="11.5703125" style="83" customWidth="1"/>
    <col min="16147" max="16147" width="2.28515625" style="83" customWidth="1"/>
    <col min="16148" max="16148" width="41" style="83" customWidth="1"/>
    <col min="16149" max="16149" width="14.28515625" style="83" customWidth="1"/>
    <col min="16150" max="16151" width="11.5703125" style="83" customWidth="1"/>
    <col min="16152" max="16152" width="21.85546875" style="83" customWidth="1"/>
    <col min="16153" max="16346" width="11.42578125" style="83"/>
    <col min="16347" max="16384" width="11.5703125" style="83" customWidth="1"/>
  </cols>
  <sheetData>
    <row r="1" spans="1:59" ht="45" x14ac:dyDescent="0.25">
      <c r="A1" s="914" t="s">
        <v>178</v>
      </c>
      <c r="B1" s="914"/>
      <c r="C1" s="914"/>
      <c r="D1" s="914"/>
      <c r="E1" s="914"/>
      <c r="F1" s="914"/>
      <c r="G1" s="914"/>
      <c r="H1" s="914"/>
      <c r="I1" s="914"/>
      <c r="J1" s="914"/>
      <c r="K1" s="914"/>
      <c r="L1" s="914"/>
      <c r="M1" s="914"/>
      <c r="N1" s="914"/>
      <c r="O1" s="914"/>
      <c r="P1" s="914"/>
      <c r="Q1" s="914"/>
      <c r="R1" s="914"/>
      <c r="S1" s="914"/>
      <c r="T1" s="914"/>
      <c r="U1" s="881" t="s">
        <v>179</v>
      </c>
      <c r="V1" s="881"/>
      <c r="W1" s="881"/>
      <c r="X1" s="881"/>
      <c r="Y1" s="881"/>
      <c r="Z1" s="881"/>
      <c r="AA1" s="881"/>
      <c r="AB1" s="881"/>
      <c r="AC1" s="915" t="s">
        <v>180</v>
      </c>
      <c r="AD1" s="915"/>
      <c r="AE1" s="915"/>
      <c r="AF1" s="915"/>
      <c r="AG1" s="915"/>
      <c r="AH1" s="915"/>
      <c r="AI1" s="915"/>
      <c r="AJ1" s="915"/>
      <c r="AK1" s="915"/>
      <c r="AL1" s="122"/>
      <c r="AM1" s="916" t="s">
        <v>181</v>
      </c>
      <c r="AN1" s="916"/>
      <c r="AO1" s="916"/>
      <c r="AP1" s="917"/>
      <c r="AQ1" s="917"/>
      <c r="AR1" s="917"/>
      <c r="AS1" s="917"/>
      <c r="AT1" s="917"/>
      <c r="AU1" s="917"/>
      <c r="AV1" s="918"/>
      <c r="AW1" s="918"/>
      <c r="AX1" s="918"/>
      <c r="AY1" s="918"/>
      <c r="AZ1" s="918"/>
      <c r="BA1" s="918"/>
      <c r="BB1" s="918"/>
      <c r="BC1" s="918"/>
      <c r="BD1" s="918"/>
      <c r="BE1" s="918"/>
      <c r="BF1" s="341" t="s">
        <v>546</v>
      </c>
      <c r="BG1" s="100" t="s">
        <v>547</v>
      </c>
    </row>
    <row r="2" spans="1:59" ht="18.75" x14ac:dyDescent="0.25">
      <c r="A2" s="914"/>
      <c r="B2" s="914"/>
      <c r="C2" s="914"/>
      <c r="D2" s="914"/>
      <c r="E2" s="914"/>
      <c r="F2" s="914"/>
      <c r="G2" s="914"/>
      <c r="H2" s="914"/>
      <c r="I2" s="914"/>
      <c r="J2" s="914"/>
      <c r="K2" s="914"/>
      <c r="L2" s="914"/>
      <c r="M2" s="914"/>
      <c r="N2" s="914"/>
      <c r="O2" s="914"/>
      <c r="P2" s="914"/>
      <c r="Q2" s="914"/>
      <c r="R2" s="914"/>
      <c r="S2" s="914"/>
      <c r="T2" s="914"/>
      <c r="U2" s="881"/>
      <c r="V2" s="881"/>
      <c r="W2" s="881"/>
      <c r="X2" s="881"/>
      <c r="Y2" s="881"/>
      <c r="Z2" s="881"/>
      <c r="AA2" s="881"/>
      <c r="AB2" s="881"/>
      <c r="AC2" s="842" t="s">
        <v>182</v>
      </c>
      <c r="AD2" s="842" t="s">
        <v>184</v>
      </c>
      <c r="AE2" s="842"/>
      <c r="AF2" s="842"/>
      <c r="AG2" s="842"/>
      <c r="AH2" s="842" t="s">
        <v>185</v>
      </c>
      <c r="AI2" s="842" t="s">
        <v>186</v>
      </c>
      <c r="AJ2" s="842"/>
      <c r="AK2" s="842"/>
      <c r="AL2" s="873" t="s">
        <v>187</v>
      </c>
      <c r="AM2" s="873"/>
      <c r="AN2" s="873"/>
      <c r="AO2" s="873" t="s">
        <v>24</v>
      </c>
      <c r="AP2" s="871" t="s">
        <v>188</v>
      </c>
      <c r="AQ2" s="871"/>
      <c r="AR2" s="871" t="s">
        <v>143</v>
      </c>
      <c r="AS2" s="871" t="s">
        <v>189</v>
      </c>
      <c r="AT2" s="871" t="s">
        <v>190</v>
      </c>
      <c r="AU2" s="871" t="s">
        <v>191</v>
      </c>
      <c r="AV2" s="851" t="s">
        <v>454</v>
      </c>
      <c r="AW2" s="851"/>
      <c r="AX2" s="851"/>
      <c r="AY2" s="851"/>
      <c r="AZ2" s="851"/>
      <c r="BA2" s="851" t="s">
        <v>455</v>
      </c>
      <c r="BB2" s="851"/>
      <c r="BC2" s="851"/>
      <c r="BD2" s="851"/>
      <c r="BE2" s="851"/>
    </row>
    <row r="3" spans="1:59" s="56" customFormat="1" ht="93.75" x14ac:dyDescent="0.25">
      <c r="A3" s="52" t="s">
        <v>192</v>
      </c>
      <c r="B3" s="52" t="s">
        <v>141</v>
      </c>
      <c r="C3" s="52" t="s">
        <v>21</v>
      </c>
      <c r="D3" s="52" t="s">
        <v>16</v>
      </c>
      <c r="E3" s="52" t="s">
        <v>17</v>
      </c>
      <c r="F3" s="52" t="s">
        <v>193</v>
      </c>
      <c r="G3" s="872" t="s">
        <v>194</v>
      </c>
      <c r="H3" s="872"/>
      <c r="I3" s="52" t="s">
        <v>195</v>
      </c>
      <c r="J3" s="52" t="s">
        <v>31</v>
      </c>
      <c r="K3" s="52" t="s">
        <v>196</v>
      </c>
      <c r="L3" s="52" t="s">
        <v>197</v>
      </c>
      <c r="M3" s="52" t="s">
        <v>28</v>
      </c>
      <c r="N3" s="52" t="s">
        <v>174</v>
      </c>
      <c r="O3" s="52" t="s">
        <v>29</v>
      </c>
      <c r="P3" s="52" t="s">
        <v>174</v>
      </c>
      <c r="Q3" s="52" t="s">
        <v>30</v>
      </c>
      <c r="R3" s="52" t="s">
        <v>174</v>
      </c>
      <c r="S3" s="52" t="s">
        <v>198</v>
      </c>
      <c r="T3" s="52" t="s">
        <v>26</v>
      </c>
      <c r="U3" s="53" t="s">
        <v>199</v>
      </c>
      <c r="V3" s="54" t="s">
        <v>200</v>
      </c>
      <c r="W3" s="53" t="s">
        <v>174</v>
      </c>
      <c r="X3" s="54" t="s">
        <v>201</v>
      </c>
      <c r="Y3" s="53" t="s">
        <v>174</v>
      </c>
      <c r="Z3" s="54" t="s">
        <v>202</v>
      </c>
      <c r="AA3" s="54" t="s">
        <v>174</v>
      </c>
      <c r="AB3" s="54" t="s">
        <v>203</v>
      </c>
      <c r="AC3" s="842"/>
      <c r="AD3" s="50" t="s">
        <v>20</v>
      </c>
      <c r="AE3" s="55" t="s">
        <v>204</v>
      </c>
      <c r="AF3" s="50" t="s">
        <v>205</v>
      </c>
      <c r="AG3" s="50" t="s">
        <v>204</v>
      </c>
      <c r="AH3" s="842"/>
      <c r="AI3" s="50" t="s">
        <v>206</v>
      </c>
      <c r="AJ3" s="842" t="s">
        <v>22</v>
      </c>
      <c r="AK3" s="842"/>
      <c r="AL3" s="873"/>
      <c r="AM3" s="873"/>
      <c r="AN3" s="873"/>
      <c r="AO3" s="873"/>
      <c r="AP3" s="871"/>
      <c r="AQ3" s="871"/>
      <c r="AR3" s="871"/>
      <c r="AS3" s="871"/>
      <c r="AT3" s="871"/>
      <c r="AU3" s="871"/>
      <c r="AV3" s="89" t="s">
        <v>456</v>
      </c>
      <c r="AW3" s="89" t="s">
        <v>457</v>
      </c>
      <c r="AX3" s="89" t="s">
        <v>458</v>
      </c>
      <c r="AY3" s="124" t="s">
        <v>459</v>
      </c>
      <c r="AZ3" s="124" t="s">
        <v>460</v>
      </c>
      <c r="BA3" s="89" t="s">
        <v>456</v>
      </c>
      <c r="BB3" s="89" t="s">
        <v>457</v>
      </c>
      <c r="BC3" s="89" t="s">
        <v>458</v>
      </c>
      <c r="BD3" s="124" t="s">
        <v>459</v>
      </c>
      <c r="BE3" s="124" t="s">
        <v>460</v>
      </c>
    </row>
    <row r="4" spans="1:59" s="338" customFormat="1" ht="321.75" customHeight="1" x14ac:dyDescent="0.25">
      <c r="A4" s="927" t="s">
        <v>66</v>
      </c>
      <c r="B4" s="921" t="s">
        <v>113</v>
      </c>
      <c r="C4" s="921" t="s">
        <v>107</v>
      </c>
      <c r="D4" s="921" t="s">
        <v>94</v>
      </c>
      <c r="E4" s="921" t="s">
        <v>111</v>
      </c>
      <c r="F4" s="921" t="s">
        <v>548</v>
      </c>
      <c r="G4" s="921" t="s">
        <v>549</v>
      </c>
      <c r="H4" s="921" t="s">
        <v>550</v>
      </c>
      <c r="I4" s="921" t="s">
        <v>551</v>
      </c>
      <c r="J4" s="921" t="s">
        <v>114</v>
      </c>
      <c r="K4" s="921">
        <v>0</v>
      </c>
      <c r="L4" s="919">
        <f>IF(J4="Diaria",+(K4/360),IF(J4="Semanal",+(K4/52),IF(J4="Mensual",+(K4/12),IF(J4="Bimestral",+(K4/6),IF(J4="Trimestral",+(K4/4),IF(J4="Semestral",+(K4/2),IF(J4="Anual",+(K4/1),"")))))))</f>
        <v>0</v>
      </c>
      <c r="M4" s="921" t="s">
        <v>62</v>
      </c>
      <c r="N4" s="919">
        <f>IF(M4="Menor al 1% del patrimonio de la Lotería de Bogotá",20%,IF(M4="Entre el 1% y el 3% del patrimonio de la Lotería de Bogotá",40%,IF(M4="Entre el 3% y el 6% del patrimonio de la Lotería de Bogotá",60%,IF(M4="Entre el 6% y el 10% del patrimonio de la Lotería de Bogotá",80%,IF(M4="Mayor al 10% del patrimonio de la Lotería de Bogotá",100%,IF(M4="NA",0%,""))))))</f>
        <v>0.4</v>
      </c>
      <c r="O4" s="921" t="s">
        <v>102</v>
      </c>
      <c r="P4" s="919">
        <f>IF(O4="El riesgo afecta la imagen de algún área de la organización",20%,IF(O4="El riesgo afecta la imagen de la entidad internamente, de conocimiento general nivel interno, de junta directiva y accionistas y/o de proveedores",40%,IF(O4="El riesgo afecta la imagen de la entidad con algunos usuarios de relevancia frente al logro de los objetivos",60%,IF(O4="El riesgo afecta la imagen de la entidad con efecto publicitario sostenido a nivel de sector administrativo, nivel departamental o municipal",80%,IF(O4="El riesgo afecta la imagen de la entidad a nivel nacional, con efecto publicitario sostenido a nivel país",100%,IF(O4="NA",0%,""))))))</f>
        <v>1</v>
      </c>
      <c r="Q4" s="921" t="s">
        <v>88</v>
      </c>
      <c r="R4" s="919">
        <f>IF(Q4="Interrupción de la operación por menos de un día",20%,IF(Q4="Interrupción de la operación por un día completo",40%,IF(Q4="Interrupción de la operación mayor a 1 día y menor a 2 días",60%,IF(Q4="Interrupción de la operación por dos días completos",80%,IF(Q4="Interrupción de la operación por más de dos días",100%,IF(Q4="NA",0%,""))))))</f>
        <v>0</v>
      </c>
      <c r="S4" s="923" t="s">
        <v>75</v>
      </c>
      <c r="T4" s="923" t="s">
        <v>76</v>
      </c>
      <c r="U4" s="919">
        <f>+MAX(N4,P4,R4)</f>
        <v>1</v>
      </c>
      <c r="V4" s="913" t="str">
        <f>IF(L4&lt;=20%,"Muy baja",IF(L4&lt;=40%,"Baja",IF(L4&lt;=60%,"Media",IF(L4&lt;=80%,"Alta",IF(L4&lt;=100%,"Muy alta",IF(L4&gt;=100%,"Muy alta",""))))))</f>
        <v>Muy baja</v>
      </c>
      <c r="W4" s="919">
        <f>+IFERROR(VLOOKUP(V4,formulas!$F$1:$G$6,2,FALSE),"")</f>
        <v>0.2</v>
      </c>
      <c r="X4" s="912" t="str">
        <f>IF(U4=20%,"Leve",IF(U4=40%,"Menor",IF(U4=60%,"Moderado",IF(U4=80%,"Mayor",IF(U4=100%,"Catastrófico","")))))</f>
        <v>Catastrófico</v>
      </c>
      <c r="Y4" s="919">
        <f>+IFERROR(VLOOKUP(X4,formulas!$H$1:$I$6,2,FALSE),"")</f>
        <v>1</v>
      </c>
      <c r="Z4" s="912" t="str">
        <f>+IFERROR(VLOOKUP(V4&amp;X4,formulas!$C$2:$D$26,2,FALSE),"")</f>
        <v>Extremo</v>
      </c>
      <c r="AA4" s="919">
        <f>IF(Z4="Bajo",25%,IF(Z4="Moderado",50%,IF(Z4="Alto",75%,IF(Z4="Extremo",100%,""))))</f>
        <v>1</v>
      </c>
      <c r="AB4" s="921" t="s">
        <v>552</v>
      </c>
      <c r="AC4" s="218" t="s">
        <v>553</v>
      </c>
      <c r="AD4" s="218" t="s">
        <v>72</v>
      </c>
      <c r="AE4" s="219">
        <f t="shared" ref="AE4:AE11" si="0">IF(AD4="Preventivo",25%,IF(AD4="Detectivo",15%,IF(AD4="Correctivo",10%,"")))</f>
        <v>0.25</v>
      </c>
      <c r="AF4" s="218" t="s">
        <v>217</v>
      </c>
      <c r="AG4" s="219">
        <f t="shared" ref="AG4:AG11" si="1">IF(AF4="Manual",15%,IF(AF4="Automático",25%,""))</f>
        <v>0.15</v>
      </c>
      <c r="AH4" s="219">
        <f t="shared" ref="AH4:AH11" si="2">+AG4+AE4</f>
        <v>0.4</v>
      </c>
      <c r="AI4" s="218" t="s">
        <v>218</v>
      </c>
      <c r="AJ4" s="218" t="s">
        <v>39</v>
      </c>
      <c r="AK4" s="218" t="s">
        <v>554</v>
      </c>
      <c r="AL4" s="219">
        <f>+AA4*AH4</f>
        <v>0.4</v>
      </c>
      <c r="AM4" s="219">
        <f>+AA4-AL4</f>
        <v>0.6</v>
      </c>
      <c r="AN4" s="912" t="str">
        <f>+IF(C4="Corrupción","Moderado",IF(AM6&lt;=25%,"Bajo",IF(AM6&lt;=50%,"Moderado",IF(AM6&lt;=75%,"Alto",IF(AM6&gt;75%,"Extremo","")))))</f>
        <v>Moderado</v>
      </c>
      <c r="AO4" s="923" t="s">
        <v>74</v>
      </c>
      <c r="AP4" s="218">
        <v>1</v>
      </c>
      <c r="AQ4" s="342" t="s">
        <v>555</v>
      </c>
      <c r="AR4" s="652"/>
      <c r="AS4" s="653"/>
      <c r="AT4" s="653"/>
      <c r="AU4" s="652"/>
      <c r="AV4" s="220"/>
      <c r="AW4" s="220"/>
      <c r="AX4" s="220"/>
      <c r="AY4" s="220"/>
      <c r="AZ4" s="220"/>
      <c r="BA4" s="220"/>
      <c r="BB4" s="220"/>
      <c r="BC4" s="220"/>
      <c r="BD4" s="220"/>
      <c r="BE4" s="220"/>
    </row>
    <row r="5" spans="1:59" ht="335.25" customHeight="1" x14ac:dyDescent="0.25">
      <c r="A5" s="928"/>
      <c r="B5" s="921"/>
      <c r="C5" s="921"/>
      <c r="D5" s="921"/>
      <c r="E5" s="921"/>
      <c r="F5" s="921"/>
      <c r="G5" s="921"/>
      <c r="H5" s="921"/>
      <c r="I5" s="921"/>
      <c r="J5" s="921"/>
      <c r="K5" s="921"/>
      <c r="L5" s="919"/>
      <c r="M5" s="921"/>
      <c r="N5" s="919"/>
      <c r="O5" s="921"/>
      <c r="P5" s="919"/>
      <c r="Q5" s="921"/>
      <c r="R5" s="919"/>
      <c r="S5" s="923"/>
      <c r="T5" s="923"/>
      <c r="U5" s="919"/>
      <c r="V5" s="905"/>
      <c r="W5" s="919"/>
      <c r="X5" s="814"/>
      <c r="Y5" s="919"/>
      <c r="Z5" s="814"/>
      <c r="AA5" s="919"/>
      <c r="AB5" s="921"/>
      <c r="AC5" s="218" t="s">
        <v>556</v>
      </c>
      <c r="AD5" s="218" t="s">
        <v>72</v>
      </c>
      <c r="AE5" s="219">
        <f t="shared" si="0"/>
        <v>0.25</v>
      </c>
      <c r="AF5" s="218" t="s">
        <v>217</v>
      </c>
      <c r="AG5" s="219">
        <f t="shared" si="1"/>
        <v>0.15</v>
      </c>
      <c r="AH5" s="219">
        <f t="shared" si="2"/>
        <v>0.4</v>
      </c>
      <c r="AI5" s="218" t="s">
        <v>218</v>
      </c>
      <c r="AJ5" s="218" t="s">
        <v>39</v>
      </c>
      <c r="AK5" s="218" t="s">
        <v>557</v>
      </c>
      <c r="AL5" s="219">
        <f>+AM4*AH5</f>
        <v>0.24</v>
      </c>
      <c r="AM5" s="219">
        <f>+AM4-AL5</f>
        <v>0.36</v>
      </c>
      <c r="AN5" s="814"/>
      <c r="AO5" s="923"/>
      <c r="AP5" s="218">
        <v>2</v>
      </c>
      <c r="AQ5" s="218" t="s">
        <v>558</v>
      </c>
      <c r="AR5" s="652"/>
      <c r="AS5" s="653"/>
      <c r="AT5" s="653"/>
      <c r="AU5" s="652"/>
      <c r="AV5" s="220"/>
      <c r="AW5" s="220"/>
      <c r="AX5" s="220"/>
      <c r="AY5" s="220"/>
      <c r="AZ5" s="220"/>
      <c r="BA5" s="220"/>
      <c r="BB5" s="220"/>
      <c r="BC5" s="220"/>
      <c r="BD5" s="220"/>
      <c r="BE5" s="220"/>
    </row>
    <row r="6" spans="1:59" ht="260.25" customHeight="1" thickBot="1" x14ac:dyDescent="0.3">
      <c r="A6" s="929"/>
      <c r="B6" s="922"/>
      <c r="C6" s="922"/>
      <c r="D6" s="922"/>
      <c r="E6" s="922"/>
      <c r="F6" s="922"/>
      <c r="G6" s="922"/>
      <c r="H6" s="922"/>
      <c r="I6" s="922"/>
      <c r="J6" s="922"/>
      <c r="K6" s="922"/>
      <c r="L6" s="920"/>
      <c r="M6" s="922"/>
      <c r="N6" s="920"/>
      <c r="O6" s="922"/>
      <c r="P6" s="920"/>
      <c r="Q6" s="922"/>
      <c r="R6" s="920"/>
      <c r="S6" s="924"/>
      <c r="T6" s="924"/>
      <c r="U6" s="920"/>
      <c r="V6" s="906"/>
      <c r="W6" s="920"/>
      <c r="X6" s="815"/>
      <c r="Y6" s="920"/>
      <c r="Z6" s="815"/>
      <c r="AA6" s="920"/>
      <c r="AB6" s="922"/>
      <c r="AC6" s="221" t="s">
        <v>559</v>
      </c>
      <c r="AD6" s="221" t="s">
        <v>54</v>
      </c>
      <c r="AE6" s="222">
        <f t="shared" si="0"/>
        <v>0.15</v>
      </c>
      <c r="AF6" s="221" t="s">
        <v>217</v>
      </c>
      <c r="AG6" s="222">
        <f t="shared" si="1"/>
        <v>0.15</v>
      </c>
      <c r="AH6" s="222">
        <f t="shared" si="2"/>
        <v>0.3</v>
      </c>
      <c r="AI6" s="221" t="s">
        <v>218</v>
      </c>
      <c r="AJ6" s="221" t="s">
        <v>39</v>
      </c>
      <c r="AK6" s="221" t="s">
        <v>560</v>
      </c>
      <c r="AL6" s="222">
        <f>+AM5*AH6</f>
        <v>0.108</v>
      </c>
      <c r="AM6" s="222">
        <f>+AM5-AL6</f>
        <v>0.252</v>
      </c>
      <c r="AN6" s="815"/>
      <c r="AO6" s="924"/>
      <c r="AP6" s="221">
        <v>3</v>
      </c>
      <c r="AQ6" s="221" t="s">
        <v>561</v>
      </c>
      <c r="AR6" s="654"/>
      <c r="AS6" s="655"/>
      <c r="AT6" s="655"/>
      <c r="AU6" s="654"/>
      <c r="AV6" s="223"/>
      <c r="AW6" s="223"/>
      <c r="AX6" s="223"/>
      <c r="AY6" s="223"/>
      <c r="AZ6" s="223"/>
      <c r="BA6" s="223"/>
      <c r="BB6" s="223"/>
      <c r="BC6" s="223"/>
      <c r="BD6" s="223"/>
      <c r="BE6" s="223"/>
    </row>
    <row r="7" spans="1:59" ht="240.75" customHeight="1" x14ac:dyDescent="0.25">
      <c r="A7" s="343" t="s">
        <v>66</v>
      </c>
      <c r="B7" s="224" t="s">
        <v>113</v>
      </c>
      <c r="C7" s="224" t="s">
        <v>107</v>
      </c>
      <c r="D7" s="224" t="s">
        <v>27</v>
      </c>
      <c r="E7" s="224" t="s">
        <v>51</v>
      </c>
      <c r="F7" s="224" t="s">
        <v>562</v>
      </c>
      <c r="G7" s="224" t="s">
        <v>563</v>
      </c>
      <c r="H7" s="224" t="s">
        <v>564</v>
      </c>
      <c r="I7" s="224" t="s">
        <v>565</v>
      </c>
      <c r="J7" s="224" t="s">
        <v>114</v>
      </c>
      <c r="K7" s="224">
        <v>0</v>
      </c>
      <c r="L7" s="225">
        <f>IF(J7="Diaria",+(K7/360),IF(J7="Semanal",+(K7/52),IF(J7="Mensual",+(K7/12),IF(J7="Bimestral",+(K7/6),IF(J7="Trimestral",+(K7/4),IF(J7="Semestral",+(K7/2),IF(J7="Anual",+(K7/1),"")))))))</f>
        <v>0</v>
      </c>
      <c r="M7" s="224" t="s">
        <v>88</v>
      </c>
      <c r="N7" s="225">
        <f>IF(M7="Menor al 1% del patrimonio de la Lotería de Bogotá",20%,IF(M7="Entre el 1% y el 3% del patrimonio de la Lotería de Bogotá",40%,IF(M7="Entre el 3% y el 6% del patrimonio de la Lotería de Bogotá",60%,IF(M7="Entre el 6% y el 10% del patrimonio de la Lotería de Bogotá",80%,IF(M7="Mayor al 10% del patrimonio de la Lotería de Bogotá",100%,IF(M7="NA",0%,""))))))</f>
        <v>0</v>
      </c>
      <c r="O7" s="224" t="s">
        <v>102</v>
      </c>
      <c r="P7" s="225">
        <f>IF(O7="El riesgo afecta la imagen de algún área de la organización",20%,IF(O7="El riesgo afecta la imagen de la entidad internamente, de conocimiento general nivel interno, de junta directiva y accionistas y/o de proveedores",40%,IF(O7="El riesgo afecta la imagen de la entidad con algunos usuarios de relevancia frente al logro de los objetivos",60%,IF(O7="El riesgo afecta la imagen de la entidad con efecto publicitario sostenido a nivel de sector administrativo, nivel departamental o municipal",80%,IF(O7="El riesgo afecta la imagen de la entidad a nivel nacional, con efecto publicitario sostenido a nivel país",100%,IF(O7="NA",0%,""))))))</f>
        <v>1</v>
      </c>
      <c r="Q7" s="224" t="s">
        <v>88</v>
      </c>
      <c r="R7" s="364">
        <f>IF(Q7="Interrupción de la operación por menos de un día",20%,IF(Q7="Interrupción de la operación por un día completo",40%,IF(Q7="Interrupción de la operación mayor a 1 día y menor a 2 días",60%,IF(Q7="Interrupción de la operación por dos días completos",80%,IF(Q7="Interrupción de la operación por más de dos días",100%,IF(Q7="NA",0%,""))))))</f>
        <v>0</v>
      </c>
      <c r="S7" s="633" t="s">
        <v>75</v>
      </c>
      <c r="T7" s="633" t="s">
        <v>76</v>
      </c>
      <c r="U7" s="364">
        <f>+MAX(N7,P7,R7)</f>
        <v>1</v>
      </c>
      <c r="V7" s="905" t="str">
        <f>IF(L7&lt;=20%,"Muy baja",IF(L7&lt;=40%,"Baja",IF(L7&lt;=60%,"Media",IF(L7&lt;=80%,"Alta",IF(L7&lt;=100%,"Muy alta",IF(L7&gt;=100%,"Muy alta",""))))))</f>
        <v>Muy baja</v>
      </c>
      <c r="W7" s="364">
        <f>+IFERROR(VLOOKUP(V7,formulas!$F$1:$G$6,2,FALSE),"")</f>
        <v>0.2</v>
      </c>
      <c r="X7" s="814" t="str">
        <f>IF(U7=20%,"Leve",IF(U7=40%,"Menor",IF(U7=60%,"Moderado",IF(U7=80%,"Mayor",IF(U7=100%,"Catastrófico","")))))</f>
        <v>Catastrófico</v>
      </c>
      <c r="Y7" s="364">
        <f>+IFERROR(VLOOKUP(X7,formulas!$H$1:$I$6,2,FALSE),"")</f>
        <v>1</v>
      </c>
      <c r="Z7" s="814" t="str">
        <f>+IFERROR(VLOOKUP(V7&amp;X7,formulas!$C$2:$D$26,2,FALSE),"")</f>
        <v>Extremo</v>
      </c>
      <c r="AA7" s="364">
        <f>IF(Z7="Bajo",25%,IF(Z7="Moderado",50%,IF(Z7="Alto",75%,IF(Z7="Extremo",100%,""))))</f>
        <v>1</v>
      </c>
      <c r="AB7" s="634" t="s">
        <v>552</v>
      </c>
      <c r="AC7" s="455" t="s">
        <v>566</v>
      </c>
      <c r="AD7" s="455" t="s">
        <v>72</v>
      </c>
      <c r="AE7" s="364">
        <f t="shared" si="0"/>
        <v>0.25</v>
      </c>
      <c r="AF7" s="455" t="s">
        <v>217</v>
      </c>
      <c r="AG7" s="364">
        <f t="shared" si="1"/>
        <v>0.15</v>
      </c>
      <c r="AH7" s="364">
        <f t="shared" si="2"/>
        <v>0.4</v>
      </c>
      <c r="AI7" s="455" t="s">
        <v>218</v>
      </c>
      <c r="AJ7" s="455" t="s">
        <v>39</v>
      </c>
      <c r="AK7" s="455" t="s">
        <v>567</v>
      </c>
      <c r="AL7" s="364">
        <f>+AA7*AH7</f>
        <v>0.4</v>
      </c>
      <c r="AM7" s="364">
        <f>+AA7-AL7</f>
        <v>0.6</v>
      </c>
      <c r="AN7" s="814" t="str">
        <f>+IF(C7="Corrupción","Moderado",IF(AM7&lt;=25%,"Bajo",IF(AM7&lt;=50%,"Moderado",IF(AM7&lt;=75%,"Alto",IF(AM7&gt;75%,"Extremo","")))))</f>
        <v>Alto</v>
      </c>
      <c r="AO7" s="343" t="s">
        <v>74</v>
      </c>
      <c r="AP7" s="224">
        <v>1</v>
      </c>
      <c r="AQ7" s="344" t="s">
        <v>568</v>
      </c>
      <c r="AR7" s="656"/>
      <c r="AS7" s="657"/>
      <c r="AT7" s="657"/>
      <c r="AU7" s="656"/>
      <c r="AV7" s="235"/>
      <c r="AW7" s="235"/>
      <c r="AX7" s="235"/>
      <c r="AY7" s="235"/>
      <c r="AZ7" s="235"/>
      <c r="BA7" s="235"/>
      <c r="BB7" s="235"/>
      <c r="BC7" s="235"/>
      <c r="BD7" s="235"/>
      <c r="BE7" s="235"/>
    </row>
    <row r="8" spans="1:59" ht="145.5" customHeight="1" x14ac:dyDescent="0.25">
      <c r="A8" s="932" t="s">
        <v>219</v>
      </c>
      <c r="B8" s="835" t="s">
        <v>113</v>
      </c>
      <c r="C8" s="835" t="s">
        <v>124</v>
      </c>
      <c r="D8" s="835" t="s">
        <v>569</v>
      </c>
      <c r="E8" s="835" t="s">
        <v>51</v>
      </c>
      <c r="F8" s="835" t="s">
        <v>570</v>
      </c>
      <c r="G8" s="835" t="s">
        <v>571</v>
      </c>
      <c r="H8" s="835" t="s">
        <v>572</v>
      </c>
      <c r="I8" s="835" t="s">
        <v>573</v>
      </c>
      <c r="J8" s="835" t="s">
        <v>104</v>
      </c>
      <c r="K8" s="930"/>
      <c r="L8" s="919">
        <f>IF(J8="Diaria",+(K8/360),IF(J8="Semanal",+(K8/52),IF(J8="Mensual",+(K8/12),IF(J8="Bimestral",+(K8/6),IF(J8="Trimestral",+(K8/4),IF(J8="Semestral",+(K8/2),IF(J8="Anual",+(K8/1),"")))))))</f>
        <v>0</v>
      </c>
      <c r="M8" s="835" t="s">
        <v>45</v>
      </c>
      <c r="N8" s="919">
        <f>IF(M8="Menor al 1% del patrimonio de la Lotería de Bogotá",20%,IF(M8="Entre el 1% y el 3% del patrimonio de la Lotería de Bogotá",40%,IF(M8="Entre el 3% y el 6% del patrimonio de la Lotería de Bogotá",60%,IF(M8="Entre el 6% y el 10% del patrimonio de la Lotería de Bogotá",80%,IF(M8="Mayor al 10% del patrimonio de la Lotería de Bogotá",100%,IF(M8="NA",0%,""))))))</f>
        <v>0.2</v>
      </c>
      <c r="O8" s="835" t="s">
        <v>88</v>
      </c>
      <c r="P8" s="919">
        <f>IF(O8="El riesgo afecta la imagen de algún área de la organización",20%,IF(O8="El riesgo afecta la imagen de la entidad internamente, de conocimiento general nivel interno, de junta directiva y accionistas y/o de proveedores",40%,IF(O8="El riesgo afecta la imagen de la entidad con algunos usuarios de relevancia frente al logro de los objetivos",60%,IF(O8="El riesgo afecta la imagen de la entidad con efecto publicitario sostenido a nivel de sector administrativo, nivel departamental o municipal",80%,IF(O8="El riesgo afecta la imagen de la entidad a nivel nacional, con efecto publicitario sostenido a nivel país",100%,IF(O8="NA",0%,""))))))</f>
        <v>0</v>
      </c>
      <c r="Q8" s="835" t="s">
        <v>88</v>
      </c>
      <c r="R8" s="919">
        <f t="shared" ref="R8" si="3">IF(Q8="Interrupción de la operación por menos de un día",20%,IF(Q8="Interrupción de la operación por un día completo",40%,IF(Q8="Interrupción de la operación mayor a 1 día y menor a 2 días",60%,IF(Q8="Interrupción de la operación por dos días completos",80%,IF(Q8="Interrupción de la operación por más de dos días",100%,IF(Q8="NA",0%,""))))))</f>
        <v>0</v>
      </c>
      <c r="S8" s="824" t="s">
        <v>87</v>
      </c>
      <c r="T8" s="824" t="s">
        <v>76</v>
      </c>
      <c r="U8" s="919">
        <f>+MAX(N8,P8,R8)</f>
        <v>0.2</v>
      </c>
      <c r="V8" s="905"/>
      <c r="W8" s="919" t="str">
        <f>+IFERROR(VLOOKUP(V8,formulas!$F$1:$G$6,2,FALSE),"")</f>
        <v/>
      </c>
      <c r="X8" s="814"/>
      <c r="Y8" s="919" t="str">
        <f>+IFERROR(VLOOKUP(X8,formulas!$H$1:$I$6,2,FALSE),"")</f>
        <v/>
      </c>
      <c r="Z8" s="814"/>
      <c r="AA8" s="919" t="str">
        <f>IF(Z8="Bajo",25%,IF(Z8="Moderado",50%,IF(Z8="Alto",75%,IF(Z8="Extremo",100%,""))))</f>
        <v/>
      </c>
      <c r="AB8" s="925" t="s">
        <v>574</v>
      </c>
      <c r="AC8" s="220" t="s">
        <v>575</v>
      </c>
      <c r="AD8" s="220" t="s">
        <v>72</v>
      </c>
      <c r="AE8" s="219">
        <f t="shared" si="0"/>
        <v>0.25</v>
      </c>
      <c r="AF8" s="220" t="s">
        <v>217</v>
      </c>
      <c r="AG8" s="219">
        <f t="shared" si="1"/>
        <v>0.15</v>
      </c>
      <c r="AH8" s="219">
        <f t="shared" si="2"/>
        <v>0.4</v>
      </c>
      <c r="AI8" s="263" t="s">
        <v>218</v>
      </c>
      <c r="AJ8" s="220" t="s">
        <v>56</v>
      </c>
      <c r="AK8" s="220" t="s">
        <v>282</v>
      </c>
      <c r="AL8" s="219" t="e">
        <f>+AA8*AH8</f>
        <v>#VALUE!</v>
      </c>
      <c r="AM8" s="219" t="e">
        <f>+AA8-AL8</f>
        <v>#VALUE!</v>
      </c>
      <c r="AN8" s="814"/>
      <c r="AO8" s="824" t="s">
        <v>74</v>
      </c>
      <c r="AP8" s="272">
        <v>1</v>
      </c>
      <c r="AQ8" s="246" t="s">
        <v>576</v>
      </c>
      <c r="AR8" s="652"/>
      <c r="AS8" s="653"/>
      <c r="AT8" s="653"/>
      <c r="AU8" s="652"/>
      <c r="AV8" s="220"/>
      <c r="AW8" s="220"/>
      <c r="AX8" s="220"/>
      <c r="AY8" s="220"/>
      <c r="AZ8" s="220"/>
      <c r="BA8" s="220"/>
      <c r="BB8" s="220"/>
      <c r="BC8" s="220"/>
      <c r="BD8" s="220"/>
      <c r="BE8" s="220"/>
    </row>
    <row r="9" spans="1:59" ht="169.5" customHeight="1" thickBot="1" x14ac:dyDescent="0.3">
      <c r="A9" s="933"/>
      <c r="B9" s="827"/>
      <c r="C9" s="827"/>
      <c r="D9" s="827"/>
      <c r="E9" s="827"/>
      <c r="F9" s="827"/>
      <c r="G9" s="827"/>
      <c r="H9" s="827"/>
      <c r="I9" s="827"/>
      <c r="J9" s="827"/>
      <c r="K9" s="931"/>
      <c r="L9" s="920"/>
      <c r="M9" s="827"/>
      <c r="N9" s="920"/>
      <c r="O9" s="827"/>
      <c r="P9" s="920"/>
      <c r="Q9" s="827"/>
      <c r="R9" s="920"/>
      <c r="S9" s="825"/>
      <c r="T9" s="825"/>
      <c r="U9" s="920"/>
      <c r="V9" s="906"/>
      <c r="W9" s="920"/>
      <c r="X9" s="815"/>
      <c r="Y9" s="920"/>
      <c r="Z9" s="815"/>
      <c r="AA9" s="920"/>
      <c r="AB9" s="926"/>
      <c r="AC9" s="223" t="s">
        <v>577</v>
      </c>
      <c r="AD9" s="223" t="s">
        <v>37</v>
      </c>
      <c r="AE9" s="222">
        <f t="shared" si="0"/>
        <v>0.1</v>
      </c>
      <c r="AF9" s="223" t="s">
        <v>217</v>
      </c>
      <c r="AG9" s="222">
        <f t="shared" si="1"/>
        <v>0.15</v>
      </c>
      <c r="AH9" s="222">
        <f t="shared" si="2"/>
        <v>0.25</v>
      </c>
      <c r="AI9" s="346" t="s">
        <v>218</v>
      </c>
      <c r="AJ9" s="223" t="s">
        <v>56</v>
      </c>
      <c r="AK9" s="223" t="s">
        <v>282</v>
      </c>
      <c r="AL9" s="222" t="e">
        <f>+AM8*AH9</f>
        <v>#VALUE!</v>
      </c>
      <c r="AM9" s="222" t="e">
        <f>+AM8-AL9</f>
        <v>#VALUE!</v>
      </c>
      <c r="AN9" s="815"/>
      <c r="AO9" s="825"/>
      <c r="AP9" s="278">
        <v>2</v>
      </c>
      <c r="AQ9" s="278" t="s">
        <v>578</v>
      </c>
      <c r="AR9" s="654"/>
      <c r="AS9" s="655"/>
      <c r="AT9" s="655"/>
      <c r="AU9" s="654"/>
      <c r="AV9" s="223"/>
      <c r="AW9" s="223"/>
      <c r="AX9" s="223"/>
      <c r="AY9" s="223"/>
      <c r="AZ9" s="223"/>
      <c r="BA9" s="223"/>
      <c r="BB9" s="223"/>
      <c r="BC9" s="223"/>
      <c r="BD9" s="223"/>
      <c r="BE9" s="223"/>
    </row>
    <row r="10" spans="1:59" ht="409.6" thickBot="1" x14ac:dyDescent="0.3">
      <c r="A10" s="229" t="s">
        <v>66</v>
      </c>
      <c r="B10" s="230" t="s">
        <v>486</v>
      </c>
      <c r="C10" s="230" t="s">
        <v>73</v>
      </c>
      <c r="D10" s="230" t="s">
        <v>94</v>
      </c>
      <c r="E10" s="230" t="s">
        <v>95</v>
      </c>
      <c r="F10" s="289" t="s">
        <v>487</v>
      </c>
      <c r="G10" s="290" t="s">
        <v>441</v>
      </c>
      <c r="H10" s="291" t="s">
        <v>488</v>
      </c>
      <c r="I10" s="289" t="s">
        <v>489</v>
      </c>
      <c r="J10" s="292" t="s">
        <v>110</v>
      </c>
      <c r="K10" s="289">
        <v>1</v>
      </c>
      <c r="L10" s="228">
        <f>IF(J10="Diaria",+(K10/360),IF(J10="Semanal",+(K10/52),IF(J10="Mensual",+(K10/12),IF(J10="Bimestral",+(K10/6),IF(J10="Trimestral",+(K10/4),IF(J10="Semestral",+(K10/2),IF(J10="Anual",+(K10/1),"")))))))</f>
        <v>0.5</v>
      </c>
      <c r="M10" s="289" t="s">
        <v>62</v>
      </c>
      <c r="N10" s="228">
        <f>IF(M10="Menor al 1% del patrimonio de la Lotería de Bogotá",20%,IF(M10="Entre el 1% y el 3% del patrimonio de la Lotería de Bogotá",40%,IF(M10="Entre el 3% y el 6% del patrimonio de la Lotería de Bogotá",60%,IF(M10="Entre el 6% y el 10% del patrimonio de la Lotería de Bogotá",80%,IF(M10="Mayor al 10% del patrimonio de la Lotería de Bogotá",100%,IF(M10="NA",0%,""))))))</f>
        <v>0.4</v>
      </c>
      <c r="O10" s="293" t="s">
        <v>91</v>
      </c>
      <c r="P10" s="228">
        <f>IF(O10="El riesgo afecta la imagen de algún área de la organización",20%,IF(O10="El riesgo afecta la imagen de la entidad internamente, de conocimiento general nivel interno, de junta directiva y accionistas y/o de proveedores",40%,IF(O10="El riesgo afecta la imagen de la entidad con algunos usuarios de relevancia frente al logro de los objetivos",60%,IF(O10="El riesgo afecta la imagen de la entidad con efecto publicitario sostenido a nivel de sector administrativo, nivel departamental o municipal",80%,IF(O10="El riesgo afecta la imagen de la entidad a nivel nacional, con efecto publicitario sostenido a nivel país",100%,IF(O10="NA",0%,""))))))</f>
        <v>0.8</v>
      </c>
      <c r="Q10" s="289" t="s">
        <v>88</v>
      </c>
      <c r="R10" s="332">
        <f>IF(Q10="Interrupción de la operación por menos de un día",20%,IF(Q10="Interrupción de la operación por un día completo",40%,IF(Q10="Interrupción de la operación mayor a 1 día y menor a 2 días",60%,IF(Q10="Interrupción de la operación por dos días completos",80%,IF(Q10="Interrupción de la operación por más de dos días",100%,IF(Q10="NA",0%,""))))))</f>
        <v>0</v>
      </c>
      <c r="S10" s="572" t="s">
        <v>75</v>
      </c>
      <c r="T10" s="572" t="s">
        <v>88</v>
      </c>
      <c r="U10" s="332">
        <f>+MAX(N10,P10,R10)</f>
        <v>0.8</v>
      </c>
      <c r="V10" s="565" t="str">
        <f>IF(L10&lt;=20%,"Muy baja",IF(L10&lt;=40%,"Baja",IF(L10&lt;=60%,"Media",IF(L10&lt;=80%,"Alta",IF(L10&lt;=100%,"Muy alta",IF(L10&gt;=100%,"Muy alta",""))))))</f>
        <v>Media</v>
      </c>
      <c r="W10" s="332">
        <f>+IFERROR(VLOOKUP(V10,formulas!$F$1:$G$6,2,FALSE),"")</f>
        <v>0.6</v>
      </c>
      <c r="X10" s="471" t="str">
        <f>IF(U10=20%,"Leve",IF(U10=40%,"Menor",IF(U10=60%,"Moderado",IF(U10=80%,"Mayor",IF(U10=100%,"Catastrófico","")))))</f>
        <v>Mayor</v>
      </c>
      <c r="Y10" s="332">
        <f>+IFERROR(VLOOKUP(X10,formulas!$H$1:$I$6,2,FALSE),"")</f>
        <v>0.8</v>
      </c>
      <c r="Z10" s="471" t="str">
        <f>+IFERROR(VLOOKUP(V10&amp;X10,formulas!$C$2:$D$26,2,FALSE),"")</f>
        <v>Alto</v>
      </c>
      <c r="AA10" s="332">
        <f>IF(Z10="Bajo",25%,IF(Z10="Moderado",50%,IF(Z10="Alto",75%,IF(Z10="Extremo",100%,""))))</f>
        <v>0.75</v>
      </c>
      <c r="AB10" s="646"/>
      <c r="AC10" s="574" t="s">
        <v>513</v>
      </c>
      <c r="AD10" s="217" t="s">
        <v>72</v>
      </c>
      <c r="AE10" s="332">
        <f t="shared" si="0"/>
        <v>0.25</v>
      </c>
      <c r="AF10" s="217" t="s">
        <v>217</v>
      </c>
      <c r="AG10" s="332">
        <f t="shared" si="1"/>
        <v>0.15</v>
      </c>
      <c r="AH10" s="332">
        <f t="shared" si="2"/>
        <v>0.4</v>
      </c>
      <c r="AI10" s="217" t="s">
        <v>218</v>
      </c>
      <c r="AJ10" s="217" t="s">
        <v>39</v>
      </c>
      <c r="AK10" s="217" t="s">
        <v>522</v>
      </c>
      <c r="AL10" s="332">
        <f>+AA10*AH10</f>
        <v>0.30000000000000004</v>
      </c>
      <c r="AM10" s="332">
        <f>+AA10-AL10</f>
        <v>0.44999999999999996</v>
      </c>
      <c r="AN10" s="471" t="str">
        <f>+IF(C10="Corrupción","Moderado",IF(AM10&lt;=25%,"Bajo",IF(AM10&lt;=50%,"Moderado",IF(AM10&lt;=75%,"Alto",IF(AM10&gt;75%,"Extremo","")))))</f>
        <v>Moderado</v>
      </c>
      <c r="AO10" s="215" t="s">
        <v>74</v>
      </c>
      <c r="AP10" s="281">
        <v>1</v>
      </c>
      <c r="AQ10" s="650"/>
      <c r="AR10" s="650"/>
      <c r="AS10" s="651"/>
      <c r="AT10" s="651"/>
      <c r="AU10" s="650"/>
      <c r="AV10" s="230"/>
      <c r="AW10" s="230"/>
      <c r="AX10" s="230"/>
      <c r="AY10" s="230"/>
      <c r="AZ10" s="230"/>
      <c r="BA10" s="230"/>
      <c r="BB10" s="230"/>
      <c r="BC10" s="230"/>
      <c r="BD10" s="230"/>
      <c r="BE10" s="230"/>
    </row>
    <row r="11" spans="1:59" ht="290.25" customHeight="1" thickBot="1" x14ac:dyDescent="0.3">
      <c r="A11" s="229" t="s">
        <v>219</v>
      </c>
      <c r="B11" s="230" t="s">
        <v>44</v>
      </c>
      <c r="C11" s="230" t="s">
        <v>107</v>
      </c>
      <c r="D11" s="230" t="s">
        <v>94</v>
      </c>
      <c r="E11" s="230" t="s">
        <v>51</v>
      </c>
      <c r="F11" s="230" t="s">
        <v>490</v>
      </c>
      <c r="G11" s="230" t="s">
        <v>491</v>
      </c>
      <c r="H11" s="231" t="s">
        <v>492</v>
      </c>
      <c r="I11" s="230" t="s">
        <v>493</v>
      </c>
      <c r="J11" s="230" t="s">
        <v>81</v>
      </c>
      <c r="K11" s="230">
        <v>1</v>
      </c>
      <c r="L11" s="228">
        <f>IF(J11="Diaria",+(K11/360),IF(J11="Semanal",+(K11/52),IF(J11="Mensual",+(K11/12),IF(J11="Bimestral",+(K11/6),IF(J11="Trimestral",+(K11/4),IF(J11="Semestral",+(K11/2),IF(J11="Anual",+(K11/1),"")))))))</f>
        <v>8.3333333333333329E-2</v>
      </c>
      <c r="M11" s="230" t="s">
        <v>88</v>
      </c>
      <c r="N11" s="228">
        <f>IF(M11="Menor al 1% del patrimonio de la Lotería de Bogotá",20%,IF(M11="Entre el 1% y el 3% del patrimonio de la Lotería de Bogotá",40%,IF(M11="Entre el 3% y el 6% del patrimonio de la Lotería de Bogotá",60%,IF(M11="Entre el 6% y el 10% del patrimonio de la Lotería de Bogotá",80%,IF(M11="Mayor al 10% del patrimonio de la Lotería de Bogotá",100%,IF(M11="NA",0%,""))))))</f>
        <v>0</v>
      </c>
      <c r="O11" s="230" t="s">
        <v>46</v>
      </c>
      <c r="P11" s="228">
        <f>IF(O11="El riesgo afecta la imagen de algún área de la organización",20%,IF(O11="El riesgo afecta la imagen de la entidad internamente, de conocimiento general nivel interno, de junta directiva y accionistas y/o de proveedores",40%,IF(O11="El riesgo afecta la imagen de la entidad con algunos usuarios de relevancia frente al logro de los objetivos",60%,IF(O11="El riesgo afecta la imagen de la entidad con efecto publicitario sostenido a nivel de sector administrativo, nivel departamental o municipal",80%,IF(O11="El riesgo afecta la imagen de la entidad a nivel nacional, con efecto publicitario sostenido a nivel país",100%,IF(O11="NA",0%,""))))))</f>
        <v>0.2</v>
      </c>
      <c r="Q11" s="230" t="s">
        <v>88</v>
      </c>
      <c r="R11" s="228">
        <f>IF(Q11="Interrupción de la operación por menos de un día",20%,IF(Q11="Interrupción de la operación por un día completo",40%,IF(Q11="Interrupción de la operación mayor a 1 día y menor a 2 días",60%,IF(Q11="Interrupción de la operación por dos días completos",80%,IF(Q11="Interrupción de la operación por más de dos días",100%,IF(Q11="NA",0%,""))))))</f>
        <v>0</v>
      </c>
      <c r="S11" s="215" t="s">
        <v>75</v>
      </c>
      <c r="T11" s="215" t="s">
        <v>60</v>
      </c>
      <c r="U11" s="332">
        <f>+MAX(N11,P11,R11)</f>
        <v>0.2</v>
      </c>
      <c r="V11" s="565" t="str">
        <f>IF(L11&lt;=20%,"Muy baja",IF(L11&lt;=40%,"Baja",IF(L11&lt;=60%,"Media",IF(L11&lt;=80%,"Alta",IF(L11&lt;=100%,"Muy alta",IF(L11&gt;=100%,"Muy alta",""))))))</f>
        <v>Muy baja</v>
      </c>
      <c r="W11" s="332">
        <f>+IFERROR(VLOOKUP(V11,formulas!$F$1:$G$6,2,FALSE),"")</f>
        <v>0.2</v>
      </c>
      <c r="X11" s="471" t="str">
        <f>IF(U11=20%,"Leve",IF(U11=40%,"Menor",IF(U11=60%,"Moderado",IF(U11=80%,"Mayor",IF(U11=100%,"Catastrófico","")))))</f>
        <v>Leve</v>
      </c>
      <c r="Y11" s="332">
        <f>+IFERROR(VLOOKUP(X11,formulas!$H$1:$I$6,2,FALSE),"")</f>
        <v>0.2</v>
      </c>
      <c r="Z11" s="471" t="str">
        <f>+IFERROR(VLOOKUP(V11&amp;X11,formulas!$C$2:$D$26,2,FALSE),"")</f>
        <v>Bajo</v>
      </c>
      <c r="AA11" s="332">
        <f>IF(Z11="Bajo",25%,IF(Z11="Moderado",50%,IF(Z11="Alto",75%,IF(Z11="Extremo",100%,""))))</f>
        <v>0.25</v>
      </c>
      <c r="AB11" s="333" t="s">
        <v>500</v>
      </c>
      <c r="AC11" s="450" t="s">
        <v>514</v>
      </c>
      <c r="AD11" s="216" t="s">
        <v>72</v>
      </c>
      <c r="AE11" s="332">
        <f t="shared" si="0"/>
        <v>0.25</v>
      </c>
      <c r="AF11" s="216" t="s">
        <v>451</v>
      </c>
      <c r="AG11" s="332">
        <f t="shared" si="1"/>
        <v>0.25</v>
      </c>
      <c r="AH11" s="332">
        <f t="shared" si="2"/>
        <v>0.5</v>
      </c>
      <c r="AI11" s="216" t="s">
        <v>39</v>
      </c>
      <c r="AJ11" s="217" t="s">
        <v>39</v>
      </c>
      <c r="AK11" s="216" t="s">
        <v>523</v>
      </c>
      <c r="AL11" s="332">
        <f>+AA11*AH11</f>
        <v>0.125</v>
      </c>
      <c r="AM11" s="332">
        <f>+AA11-AL11</f>
        <v>0.125</v>
      </c>
      <c r="AN11" s="471" t="str">
        <f>+IF(C11="Corrupción","Moderado",IF(AM11&lt;=25%,"Bajo",IF(AM11&lt;=50%,"Moderado",IF(AM11&lt;=75%,"Alto",IF(AM11&gt;75%,"Extremo","")))))</f>
        <v>Bajo</v>
      </c>
      <c r="AO11" s="215" t="s">
        <v>74</v>
      </c>
      <c r="AP11" s="287">
        <v>1</v>
      </c>
      <c r="AQ11" s="650"/>
      <c r="AR11" s="650"/>
      <c r="AS11" s="651"/>
      <c r="AT11" s="651"/>
      <c r="AU11" s="650"/>
      <c r="AV11" s="230"/>
      <c r="AW11" s="230"/>
      <c r="AX11" s="230"/>
      <c r="AY11" s="230"/>
      <c r="AZ11" s="230"/>
      <c r="BA11" s="230"/>
      <c r="BB11" s="230"/>
      <c r="BC11" s="230"/>
      <c r="BD11" s="230"/>
      <c r="BE11" s="230"/>
    </row>
  </sheetData>
  <mergeCells count="81">
    <mergeCell ref="R8:R9"/>
    <mergeCell ref="AN4:AN6"/>
    <mergeCell ref="V7:V9"/>
    <mergeCell ref="X7:X9"/>
    <mergeCell ref="Z7:Z9"/>
    <mergeCell ref="AN7:AN9"/>
    <mergeCell ref="Z4:Z6"/>
    <mergeCell ref="AA4:AA6"/>
    <mergeCell ref="T4:T6"/>
    <mergeCell ref="U4:U6"/>
    <mergeCell ref="L8:L9"/>
    <mergeCell ref="A4:A6"/>
    <mergeCell ref="B4:B6"/>
    <mergeCell ref="C4:C6"/>
    <mergeCell ref="D4:D6"/>
    <mergeCell ref="E4:E6"/>
    <mergeCell ref="F4:F6"/>
    <mergeCell ref="G8:G9"/>
    <mergeCell ref="H8:H9"/>
    <mergeCell ref="I8:I9"/>
    <mergeCell ref="J8:J9"/>
    <mergeCell ref="K8:K9"/>
    <mergeCell ref="A8:A9"/>
    <mergeCell ref="B8:B9"/>
    <mergeCell ref="C8:C9"/>
    <mergeCell ref="D8:D9"/>
    <mergeCell ref="AO8:AO9"/>
    <mergeCell ref="Y8:Y9"/>
    <mergeCell ref="AA8:AA9"/>
    <mergeCell ref="AB8:AB9"/>
    <mergeCell ref="S8:S9"/>
    <mergeCell ref="T8:T9"/>
    <mergeCell ref="U8:U9"/>
    <mergeCell ref="W8:W9"/>
    <mergeCell ref="M8:M9"/>
    <mergeCell ref="N8:N9"/>
    <mergeCell ref="O8:O9"/>
    <mergeCell ref="P8:P9"/>
    <mergeCell ref="Q8:Q9"/>
    <mergeCell ref="E8:E9"/>
    <mergeCell ref="F8:F9"/>
    <mergeCell ref="AO4:AO6"/>
    <mergeCell ref="AB4:AB6"/>
    <mergeCell ref="V4:V6"/>
    <mergeCell ref="W4:W6"/>
    <mergeCell ref="X4:X6"/>
    <mergeCell ref="Y4:Y6"/>
    <mergeCell ref="P4:P6"/>
    <mergeCell ref="Q4:Q6"/>
    <mergeCell ref="R4:R6"/>
    <mergeCell ref="S4:S6"/>
    <mergeCell ref="J4:J6"/>
    <mergeCell ref="K4:K6"/>
    <mergeCell ref="L4:L6"/>
    <mergeCell ref="M4:M6"/>
    <mergeCell ref="N4:N6"/>
    <mergeCell ref="O4:O6"/>
    <mergeCell ref="G4:G6"/>
    <mergeCell ref="H4:H6"/>
    <mergeCell ref="I4:I6"/>
    <mergeCell ref="G3:H3"/>
    <mergeCell ref="AJ3:AK3"/>
    <mergeCell ref="AL2:AN3"/>
    <mergeCell ref="AO2:AO3"/>
    <mergeCell ref="AP2:AQ3"/>
    <mergeCell ref="A1:T2"/>
    <mergeCell ref="U1:AB2"/>
    <mergeCell ref="AC1:AK1"/>
    <mergeCell ref="AM1:AO1"/>
    <mergeCell ref="AP1:AU1"/>
    <mergeCell ref="AU2:AU3"/>
    <mergeCell ref="AV1:BE1"/>
    <mergeCell ref="AC2:AC3"/>
    <mergeCell ref="AD2:AG2"/>
    <mergeCell ref="AH2:AH3"/>
    <mergeCell ref="AI2:AK2"/>
    <mergeCell ref="AR2:AR3"/>
    <mergeCell ref="AS2:AS3"/>
    <mergeCell ref="AT2:AT3"/>
    <mergeCell ref="AV2:AZ2"/>
    <mergeCell ref="BA2:BE2"/>
  </mergeCells>
  <conditionalFormatting sqref="V4 V7 V10:V11">
    <cfRule type="beginsWith" dxfId="581" priority="14" operator="beginsWith" text="Muy baja">
      <formula>LEFT(V4,LEN("Muy baja"))="Muy baja"</formula>
    </cfRule>
    <cfRule type="containsText" dxfId="580" priority="15" operator="containsText" text="Muy alta">
      <formula>NOT(ISERROR(SEARCH("Muy alta",V4)))</formula>
    </cfRule>
    <cfRule type="containsText" dxfId="579" priority="16" operator="containsText" text="Alta">
      <formula>NOT(ISERROR(SEARCH("Alta",V4)))</formula>
    </cfRule>
    <cfRule type="containsText" dxfId="578" priority="17" operator="containsText" text="Media">
      <formula>NOT(ISERROR(SEARCH("Media",V4)))</formula>
    </cfRule>
    <cfRule type="containsText" dxfId="577" priority="18" operator="containsText" text="Baja">
      <formula>NOT(ISERROR(SEARCH("Baja",V4)))</formula>
    </cfRule>
  </conditionalFormatting>
  <conditionalFormatting sqref="X4 X7 X10:X11">
    <cfRule type="containsText" dxfId="576" priority="9" operator="containsText" text="Catastrófico">
      <formula>NOT(ISERROR(SEARCH("Catastrófico",X4)))</formula>
    </cfRule>
    <cfRule type="containsText" dxfId="575" priority="10" operator="containsText" text="Mayor">
      <formula>NOT(ISERROR(SEARCH("Mayor",X4)))</formula>
    </cfRule>
    <cfRule type="containsText" dxfId="574" priority="11" operator="containsText" text="Moderado">
      <formula>NOT(ISERROR(SEARCH("Moderado",X4)))</formula>
    </cfRule>
    <cfRule type="containsText" dxfId="573" priority="12" operator="containsText" text="Menor">
      <formula>NOT(ISERROR(SEARCH("Menor",X4)))</formula>
    </cfRule>
    <cfRule type="containsText" dxfId="572" priority="13" operator="containsText" text="Leve">
      <formula>NOT(ISERROR(SEARCH("Leve",X4)))</formula>
    </cfRule>
  </conditionalFormatting>
  <conditionalFormatting sqref="Z4 Z7 Z10:Z11">
    <cfRule type="containsText" dxfId="571" priority="5" operator="containsText" text="Alto">
      <formula>NOT(ISERROR(SEARCH("Alto",Z4)))</formula>
    </cfRule>
    <cfRule type="containsText" dxfId="570" priority="6" operator="containsText" text="Moderado">
      <formula>NOT(ISERROR(SEARCH("Moderado",Z4)))</formula>
    </cfRule>
    <cfRule type="containsText" dxfId="569" priority="7" operator="containsText" text="Extremo">
      <formula>NOT(ISERROR(SEARCH("Extremo",Z4)))</formula>
    </cfRule>
    <cfRule type="containsText" dxfId="568" priority="8" operator="containsText" text="Bajo">
      <formula>NOT(ISERROR(SEARCH("Bajo",Z4)))</formula>
    </cfRule>
  </conditionalFormatting>
  <conditionalFormatting sqref="AI8:AI10">
    <cfRule type="containsText" dxfId="567" priority="22" operator="containsText" text="BAJA">
      <formula>NOT(ISERROR(SEARCH("BAJA",AI8)))</formula>
    </cfRule>
    <cfRule type="containsText" dxfId="566" priority="23" operator="containsText" text="MEDIA">
      <formula>NOT(ISERROR(SEARCH("MEDIA",AI8)))</formula>
    </cfRule>
    <cfRule type="containsText" dxfId="565" priority="24" operator="containsText" text="ALTA">
      <formula>NOT(ISERROR(SEARCH("ALTA",AI8)))</formula>
    </cfRule>
  </conditionalFormatting>
  <conditionalFormatting sqref="AN4 AN7 AN10:AN11">
    <cfRule type="containsText" dxfId="564" priority="1" operator="containsText" text="Extremo">
      <formula>NOT(ISERROR(SEARCH("Extremo",AN4)))</formula>
    </cfRule>
    <cfRule type="containsText" dxfId="563" priority="2" operator="containsText" text="Alto">
      <formula>NOT(ISERROR(SEARCH("Alto",AN4)))</formula>
    </cfRule>
    <cfRule type="containsText" dxfId="562" priority="3" operator="containsText" text="Moderado">
      <formula>NOT(ISERROR(SEARCH("Moderado",AN4)))</formula>
    </cfRule>
    <cfRule type="containsText" dxfId="561" priority="4" operator="containsText" text="Bajo">
      <formula>NOT(ISERROR(SEARCH("Bajo",AN4)))</formula>
    </cfRule>
  </conditionalFormatting>
  <dataValidations count="4">
    <dataValidation type="list" allowBlank="1" showInputMessage="1" showErrorMessage="1" sqref="AF4:AF11">
      <formula1>"Manual,Automático"</formula1>
    </dataValidation>
    <dataValidation type="list" allowBlank="1" showInputMessage="1" showErrorMessage="1" sqref="AI4:AI11">
      <formula1>"Confiable,No confiable"</formula1>
    </dataValidation>
    <dataValidation type="list" allowBlank="1" showInputMessage="1" showErrorMessage="1" sqref="A4:A11">
      <formula1>"SI,NO"</formula1>
    </dataValidation>
    <dataValidation type="list" allowBlank="1" showInputMessage="1" showErrorMessage="1" sqref="AO8">
      <formula1>INDIRECT("TRAT[TRATAMIENTO]")</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12">
        <x14:dataValidation type="list" allowBlank="1" showInputMessage="1" showErrorMessage="1">
          <x14:formula1>
            <xm:f>Listas!$M$2:$M$15</xm:f>
          </x14:formula1>
          <xm:sqref>B4:B11</xm:sqref>
        </x14:dataValidation>
        <x14:dataValidation type="list" allowBlank="1" showInputMessage="1" showErrorMessage="1">
          <x14:formula1>
            <xm:f>Listas!$G$2:$G$13</xm:f>
          </x14:formula1>
          <xm:sqref>C4:C11</xm:sqref>
        </x14:dataValidation>
        <x14:dataValidation type="list" allowBlank="1" showInputMessage="1" showErrorMessage="1">
          <x14:formula1>
            <xm:f>Listas!$B$2:$B$7</xm:f>
          </x14:formula1>
          <xm:sqref>D4:D11</xm:sqref>
        </x14:dataValidation>
        <x14:dataValidation type="list" allowBlank="1" showInputMessage="1" showErrorMessage="1">
          <x14:formula1>
            <xm:f>Listas!$C$2:$C$9</xm:f>
          </x14:formula1>
          <xm:sqref>E4:E11</xm:sqref>
        </x14:dataValidation>
        <x14:dataValidation type="list" allowBlank="1" showInputMessage="1" showErrorMessage="1">
          <x14:formula1>
            <xm:f>Listas!$Q$2:$Q$8</xm:f>
          </x14:formula1>
          <xm:sqref>J4:J11</xm:sqref>
        </x14:dataValidation>
        <x14:dataValidation type="list" allowBlank="1" showInputMessage="1" showErrorMessage="1">
          <x14:formula1>
            <xm:f>Listas!$N$2:$N$7</xm:f>
          </x14:formula1>
          <xm:sqref>M4:M11</xm:sqref>
        </x14:dataValidation>
        <x14:dataValidation type="list" allowBlank="1" showInputMessage="1" showErrorMessage="1">
          <x14:formula1>
            <xm:f>Listas!$O$2:$O$7</xm:f>
          </x14:formula1>
          <xm:sqref>O4:O11</xm:sqref>
        </x14:dataValidation>
        <x14:dataValidation type="list" allowBlank="1" showInputMessage="1" showErrorMessage="1">
          <x14:formula1>
            <xm:f>Listas!$P$2:$P$7</xm:f>
          </x14:formula1>
          <xm:sqref>Q4:Q11</xm:sqref>
        </x14:dataValidation>
        <x14:dataValidation type="list" allowBlank="1" showInputMessage="1" showErrorMessage="1">
          <x14:formula1>
            <xm:f>Listas!$K$2:$K$8</xm:f>
          </x14:formula1>
          <xm:sqref>S4:S11</xm:sqref>
        </x14:dataValidation>
        <x14:dataValidation type="list" allowBlank="1" showInputMessage="1" showErrorMessage="1">
          <x14:formula1>
            <xm:f>Listas!$L$2:$L$6</xm:f>
          </x14:formula1>
          <xm:sqref>T4:T11</xm:sqref>
        </x14:dataValidation>
        <x14:dataValidation type="list" allowBlank="1" showInputMessage="1" showErrorMessage="1">
          <x14:formula1>
            <xm:f>Listas!$F$2:$F$4</xm:f>
          </x14:formula1>
          <xm:sqref>AD4:AD11</xm:sqref>
        </x14:dataValidation>
        <x14:dataValidation type="list" allowBlank="1" showInputMessage="1" showErrorMessage="1">
          <x14:formula1>
            <xm:f>Listas!$H$2:$H$3</xm:f>
          </x14:formula1>
          <xm:sqref>AJ4:AJ11</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G17"/>
  <sheetViews>
    <sheetView topLeftCell="N17" zoomScale="28" zoomScaleNormal="28" workbookViewId="0">
      <selection activeCell="AQ13" sqref="AQ13:AR16"/>
    </sheetView>
  </sheetViews>
  <sheetFormatPr baseColWidth="10" defaultColWidth="11.42578125" defaultRowHeight="15" x14ac:dyDescent="0.25"/>
  <cols>
    <col min="1" max="1" width="14.140625" style="83" customWidth="1"/>
    <col min="2" max="2" width="14" style="83" customWidth="1"/>
    <col min="3" max="3" width="17.28515625" style="83" customWidth="1"/>
    <col min="4" max="4" width="19.42578125" style="83" customWidth="1"/>
    <col min="5" max="5" width="19.5703125" style="83" customWidth="1"/>
    <col min="6" max="6" width="59.7109375" style="83" customWidth="1"/>
    <col min="7" max="7" width="9.7109375" style="83" customWidth="1"/>
    <col min="8" max="8" width="20" style="83" customWidth="1"/>
    <col min="9" max="9" width="44.28515625" style="83" customWidth="1"/>
    <col min="10" max="10" width="14.7109375" style="83" bestFit="1" customWidth="1"/>
    <col min="11" max="11" width="16.7109375" style="83" customWidth="1"/>
    <col min="12" max="12" width="19.28515625" style="83" customWidth="1"/>
    <col min="13" max="13" width="46.140625" style="83" customWidth="1"/>
    <col min="14" max="14" width="19.28515625" style="83" customWidth="1"/>
    <col min="15" max="15" width="45.28515625" style="83" customWidth="1"/>
    <col min="16" max="16" width="17.7109375" style="83" customWidth="1"/>
    <col min="17" max="17" width="32.42578125" style="83" customWidth="1"/>
    <col min="18" max="18" width="17.140625" style="83" customWidth="1"/>
    <col min="19" max="21" width="21.85546875" style="83" customWidth="1"/>
    <col min="22" max="22" width="15" style="83" customWidth="1"/>
    <col min="23" max="23" width="12.28515625" style="322" customWidth="1"/>
    <col min="24" max="24" width="13.7109375" style="83" customWidth="1"/>
    <col min="25" max="25" width="14.7109375" style="322" customWidth="1"/>
    <col min="26" max="26" width="16.85546875" style="83" bestFit="1" customWidth="1"/>
    <col min="27" max="27" width="7.85546875" style="83" customWidth="1"/>
    <col min="28" max="28" width="28.140625" style="83" customWidth="1"/>
    <col min="29" max="29" width="28" style="83" customWidth="1"/>
    <col min="30" max="30" width="10" style="83" bestFit="1" customWidth="1"/>
    <col min="31" max="31" width="8.42578125" style="322" customWidth="1"/>
    <col min="32" max="32" width="20.28515625" style="322" customWidth="1"/>
    <col min="33" max="33" width="9" style="322" customWidth="1"/>
    <col min="34" max="34" width="14.140625" style="322" customWidth="1"/>
    <col min="35" max="35" width="16.42578125" style="83" customWidth="1"/>
    <col min="36" max="36" width="14.7109375" style="83" customWidth="1"/>
    <col min="37" max="37" width="36.5703125" style="83" customWidth="1"/>
    <col min="38" max="38" width="13.7109375" style="83" customWidth="1"/>
    <col min="39" max="39" width="13.7109375" style="322" customWidth="1"/>
    <col min="40" max="40" width="13.7109375" style="83" customWidth="1"/>
    <col min="41" max="41" width="15.28515625" style="83" customWidth="1"/>
    <col min="42" max="42" width="2.28515625" style="83" customWidth="1"/>
    <col min="43" max="43" width="49.28515625" style="83" customWidth="1"/>
    <col min="44" max="44" width="17" style="83" customWidth="1"/>
    <col min="45" max="46" width="11.5703125" style="321" customWidth="1"/>
    <col min="47" max="47" width="21.85546875" style="83" customWidth="1"/>
    <col min="48" max="57" width="18.140625" style="83" customWidth="1"/>
    <col min="58" max="216" width="11.42578125" style="83"/>
    <col min="217" max="217" width="21.85546875" style="83" customWidth="1"/>
    <col min="218" max="218" width="13.85546875" style="83" customWidth="1"/>
    <col min="219" max="219" width="38.7109375" style="83" customWidth="1"/>
    <col min="220" max="220" width="3" style="83" bestFit="1" customWidth="1"/>
    <col min="221" max="221" width="32.28515625" style="83" customWidth="1"/>
    <col min="222" max="222" width="46.28515625" style="83" customWidth="1"/>
    <col min="223" max="223" width="19" style="83" customWidth="1"/>
    <col min="224" max="224" width="11.42578125" style="83"/>
    <col min="225" max="225" width="17.7109375" style="83" customWidth="1"/>
    <col min="226" max="226" width="11.42578125" style="83"/>
    <col min="227" max="227" width="22.28515625" style="83" customWidth="1"/>
    <col min="228" max="228" width="5.28515625" style="83" customWidth="1"/>
    <col min="229" max="229" width="36.28515625" style="83" customWidth="1"/>
    <col min="230" max="230" width="5.7109375" style="83" customWidth="1"/>
    <col min="231" max="231" width="11.42578125" style="83"/>
    <col min="232" max="232" width="20.7109375" style="83" customWidth="1"/>
    <col min="233" max="233" width="4.85546875" style="83" customWidth="1"/>
    <col min="234" max="234" width="11.42578125" style="83"/>
    <col min="235" max="235" width="24.7109375" style="83" customWidth="1"/>
    <col min="236" max="236" width="12.28515625" style="83" customWidth="1"/>
    <col min="237" max="237" width="11.42578125" style="83"/>
    <col min="238" max="238" width="3.42578125" style="83" customWidth="1"/>
    <col min="239" max="239" width="11.42578125" style="83"/>
    <col min="240" max="240" width="17.7109375" style="83" customWidth="1"/>
    <col min="241" max="241" width="3.42578125" style="83" customWidth="1"/>
    <col min="242" max="242" width="11.42578125" style="83"/>
    <col min="243" max="243" width="23.7109375" style="83" customWidth="1"/>
    <col min="244" max="244" width="10" style="83" customWidth="1"/>
    <col min="245" max="245" width="11.42578125" style="83"/>
    <col min="246" max="247" width="14.7109375" style="83" customWidth="1"/>
    <col min="248" max="248" width="12.85546875" style="83" customWidth="1"/>
    <col min="249" max="249" width="3.28515625" style="83" customWidth="1"/>
    <col min="250" max="250" width="30.28515625" style="83" customWidth="1"/>
    <col min="251" max="251" width="5" style="83" customWidth="1"/>
    <col min="252" max="252" width="11.42578125" style="83"/>
    <col min="253" max="253" width="14.28515625" style="83" customWidth="1"/>
    <col min="254" max="254" width="5.7109375" style="83" customWidth="1"/>
    <col min="255" max="255" width="11.42578125" style="83"/>
    <col min="256" max="256" width="17.28515625" style="83" customWidth="1"/>
    <col min="257" max="257" width="12.7109375" style="83" customWidth="1"/>
    <col min="258" max="258" width="11.42578125" style="83"/>
    <col min="259" max="259" width="5.28515625" style="83" customWidth="1"/>
    <col min="260" max="260" width="11.42578125" style="83"/>
    <col min="261" max="261" width="17" style="83" customWidth="1"/>
    <col min="262" max="262" width="6.28515625" style="83" customWidth="1"/>
    <col min="263" max="263" width="11.42578125" style="83"/>
    <col min="264" max="264" width="14.28515625" style="83" customWidth="1"/>
    <col min="265" max="265" width="7.5703125" style="83" customWidth="1"/>
    <col min="266" max="266" width="11.42578125" style="83"/>
    <col min="267" max="268" width="14.28515625" style="83" customWidth="1"/>
    <col min="269" max="269" width="20.85546875" style="83" customWidth="1"/>
    <col min="270" max="270" width="14.42578125" style="83" customWidth="1"/>
    <col min="271" max="271" width="15" style="83" customWidth="1"/>
    <col min="272" max="272" width="2.7109375" style="83" customWidth="1"/>
    <col min="273" max="273" width="11.7109375" style="83" customWidth="1"/>
    <col min="274" max="274" width="11.5703125" style="83" customWidth="1"/>
    <col min="275" max="275" width="2.28515625" style="83" customWidth="1"/>
    <col min="276" max="276" width="41" style="83" customWidth="1"/>
    <col min="277" max="277" width="14.28515625" style="83" customWidth="1"/>
    <col min="278" max="279" width="11.5703125" style="83" customWidth="1"/>
    <col min="280" max="280" width="21.85546875" style="83" customWidth="1"/>
    <col min="281" max="472" width="11.42578125" style="83"/>
    <col min="473" max="473" width="21.85546875" style="83" customWidth="1"/>
    <col min="474" max="474" width="13.85546875" style="83" customWidth="1"/>
    <col min="475" max="475" width="38.7109375" style="83" customWidth="1"/>
    <col min="476" max="476" width="3" style="83" bestFit="1" customWidth="1"/>
    <col min="477" max="477" width="32.28515625" style="83" customWidth="1"/>
    <col min="478" max="478" width="46.28515625" style="83" customWidth="1"/>
    <col min="479" max="479" width="19" style="83" customWidth="1"/>
    <col min="480" max="480" width="11.42578125" style="83"/>
    <col min="481" max="481" width="17.7109375" style="83" customWidth="1"/>
    <col min="482" max="482" width="11.42578125" style="83"/>
    <col min="483" max="483" width="22.28515625" style="83" customWidth="1"/>
    <col min="484" max="484" width="5.28515625" style="83" customWidth="1"/>
    <col min="485" max="485" width="36.28515625" style="83" customWidth="1"/>
    <col min="486" max="486" width="5.7109375" style="83" customWidth="1"/>
    <col min="487" max="487" width="11.42578125" style="83"/>
    <col min="488" max="488" width="20.7109375" style="83" customWidth="1"/>
    <col min="489" max="489" width="4.85546875" style="83" customWidth="1"/>
    <col min="490" max="490" width="11.42578125" style="83"/>
    <col min="491" max="491" width="24.7109375" style="83" customWidth="1"/>
    <col min="492" max="492" width="12.28515625" style="83" customWidth="1"/>
    <col min="493" max="493" width="11.42578125" style="83"/>
    <col min="494" max="494" width="3.42578125" style="83" customWidth="1"/>
    <col min="495" max="495" width="11.42578125" style="83"/>
    <col min="496" max="496" width="17.7109375" style="83" customWidth="1"/>
    <col min="497" max="497" width="3.42578125" style="83" customWidth="1"/>
    <col min="498" max="498" width="11.42578125" style="83"/>
    <col min="499" max="499" width="23.7109375" style="83" customWidth="1"/>
    <col min="500" max="500" width="10" style="83" customWidth="1"/>
    <col min="501" max="501" width="11.42578125" style="83"/>
    <col min="502" max="503" width="14.7109375" style="83" customWidth="1"/>
    <col min="504" max="504" width="12.85546875" style="83" customWidth="1"/>
    <col min="505" max="505" width="3.28515625" style="83" customWidth="1"/>
    <col min="506" max="506" width="30.28515625" style="83" customWidth="1"/>
    <col min="507" max="507" width="5" style="83" customWidth="1"/>
    <col min="508" max="508" width="11.42578125" style="83"/>
    <col min="509" max="509" width="14.28515625" style="83" customWidth="1"/>
    <col min="510" max="510" width="5.7109375" style="83" customWidth="1"/>
    <col min="511" max="511" width="11.42578125" style="83"/>
    <col min="512" max="512" width="17.28515625" style="83" customWidth="1"/>
    <col min="513" max="513" width="12.7109375" style="83" customWidth="1"/>
    <col min="514" max="514" width="11.42578125" style="83"/>
    <col min="515" max="515" width="5.28515625" style="83" customWidth="1"/>
    <col min="516" max="516" width="11.42578125" style="83"/>
    <col min="517" max="517" width="17" style="83" customWidth="1"/>
    <col min="518" max="518" width="6.28515625" style="83" customWidth="1"/>
    <col min="519" max="519" width="11.42578125" style="83"/>
    <col min="520" max="520" width="14.28515625" style="83" customWidth="1"/>
    <col min="521" max="521" width="7.5703125" style="83" customWidth="1"/>
    <col min="522" max="522" width="11.42578125" style="83"/>
    <col min="523" max="524" width="14.28515625" style="83" customWidth="1"/>
    <col min="525" max="525" width="20.85546875" style="83" customWidth="1"/>
    <col min="526" max="526" width="14.42578125" style="83" customWidth="1"/>
    <col min="527" max="527" width="15" style="83" customWidth="1"/>
    <col min="528" max="528" width="2.7109375" style="83" customWidth="1"/>
    <col min="529" max="529" width="11.7109375" style="83" customWidth="1"/>
    <col min="530" max="530" width="11.5703125" style="83" customWidth="1"/>
    <col min="531" max="531" width="2.28515625" style="83" customWidth="1"/>
    <col min="532" max="532" width="41" style="83" customWidth="1"/>
    <col min="533" max="533" width="14.28515625" style="83" customWidth="1"/>
    <col min="534" max="535" width="11.5703125" style="83" customWidth="1"/>
    <col min="536" max="536" width="21.85546875" style="83" customWidth="1"/>
    <col min="537" max="728" width="11.42578125" style="83"/>
    <col min="729" max="729" width="21.85546875" style="83" customWidth="1"/>
    <col min="730" max="730" width="13.85546875" style="83" customWidth="1"/>
    <col min="731" max="731" width="38.7109375" style="83" customWidth="1"/>
    <col min="732" max="732" width="3" style="83" bestFit="1" customWidth="1"/>
    <col min="733" max="733" width="32.28515625" style="83" customWidth="1"/>
    <col min="734" max="734" width="46.28515625" style="83" customWidth="1"/>
    <col min="735" max="735" width="19" style="83" customWidth="1"/>
    <col min="736" max="736" width="11.42578125" style="83"/>
    <col min="737" max="737" width="17.7109375" style="83" customWidth="1"/>
    <col min="738" max="738" width="11.42578125" style="83"/>
    <col min="739" max="739" width="22.28515625" style="83" customWidth="1"/>
    <col min="740" max="740" width="5.28515625" style="83" customWidth="1"/>
    <col min="741" max="741" width="36.28515625" style="83" customWidth="1"/>
    <col min="742" max="742" width="5.7109375" style="83" customWidth="1"/>
    <col min="743" max="743" width="11.42578125" style="83"/>
    <col min="744" max="744" width="20.7109375" style="83" customWidth="1"/>
    <col min="745" max="745" width="4.85546875" style="83" customWidth="1"/>
    <col min="746" max="746" width="11.42578125" style="83"/>
    <col min="747" max="747" width="24.7109375" style="83" customWidth="1"/>
    <col min="748" max="748" width="12.28515625" style="83" customWidth="1"/>
    <col min="749" max="749" width="11.42578125" style="83"/>
    <col min="750" max="750" width="3.42578125" style="83" customWidth="1"/>
    <col min="751" max="751" width="11.42578125" style="83"/>
    <col min="752" max="752" width="17.7109375" style="83" customWidth="1"/>
    <col min="753" max="753" width="3.42578125" style="83" customWidth="1"/>
    <col min="754" max="754" width="11.42578125" style="83"/>
    <col min="755" max="755" width="23.7109375" style="83" customWidth="1"/>
    <col min="756" max="756" width="10" style="83" customWidth="1"/>
    <col min="757" max="757" width="11.42578125" style="83"/>
    <col min="758" max="759" width="14.7109375" style="83" customWidth="1"/>
    <col min="760" max="760" width="12.85546875" style="83" customWidth="1"/>
    <col min="761" max="761" width="3.28515625" style="83" customWidth="1"/>
    <col min="762" max="762" width="30.28515625" style="83" customWidth="1"/>
    <col min="763" max="763" width="5" style="83" customWidth="1"/>
    <col min="764" max="764" width="11.42578125" style="83"/>
    <col min="765" max="765" width="14.28515625" style="83" customWidth="1"/>
    <col min="766" max="766" width="5.7109375" style="83" customWidth="1"/>
    <col min="767" max="767" width="11.42578125" style="83"/>
    <col min="768" max="768" width="17.28515625" style="83" customWidth="1"/>
    <col min="769" max="769" width="12.7109375" style="83" customWidth="1"/>
    <col min="770" max="770" width="11.42578125" style="83"/>
    <col min="771" max="771" width="5.28515625" style="83" customWidth="1"/>
    <col min="772" max="772" width="11.42578125" style="83"/>
    <col min="773" max="773" width="17" style="83" customWidth="1"/>
    <col min="774" max="774" width="6.28515625" style="83" customWidth="1"/>
    <col min="775" max="775" width="11.42578125" style="83"/>
    <col min="776" max="776" width="14.28515625" style="83" customWidth="1"/>
    <col min="777" max="777" width="7.5703125" style="83" customWidth="1"/>
    <col min="778" max="778" width="11.42578125" style="83"/>
    <col min="779" max="780" width="14.28515625" style="83" customWidth="1"/>
    <col min="781" max="781" width="20.85546875" style="83" customWidth="1"/>
    <col min="782" max="782" width="14.42578125" style="83" customWidth="1"/>
    <col min="783" max="783" width="15" style="83" customWidth="1"/>
    <col min="784" max="784" width="2.7109375" style="83" customWidth="1"/>
    <col min="785" max="785" width="11.7109375" style="83" customWidth="1"/>
    <col min="786" max="786" width="11.5703125" style="83" customWidth="1"/>
    <col min="787" max="787" width="2.28515625" style="83" customWidth="1"/>
    <col min="788" max="788" width="41" style="83" customWidth="1"/>
    <col min="789" max="789" width="14.28515625" style="83" customWidth="1"/>
    <col min="790" max="791" width="11.5703125" style="83" customWidth="1"/>
    <col min="792" max="792" width="21.85546875" style="83" customWidth="1"/>
    <col min="793" max="984" width="11.42578125" style="83"/>
    <col min="985" max="985" width="21.85546875" style="83" customWidth="1"/>
    <col min="986" max="986" width="13.85546875" style="83" customWidth="1"/>
    <col min="987" max="987" width="38.7109375" style="83" customWidth="1"/>
    <col min="988" max="988" width="3" style="83" bestFit="1" customWidth="1"/>
    <col min="989" max="989" width="32.28515625" style="83" customWidth="1"/>
    <col min="990" max="990" width="46.28515625" style="83" customWidth="1"/>
    <col min="991" max="991" width="19" style="83" customWidth="1"/>
    <col min="992" max="992" width="11.42578125" style="83"/>
    <col min="993" max="993" width="17.7109375" style="83" customWidth="1"/>
    <col min="994" max="994" width="11.42578125" style="83"/>
    <col min="995" max="995" width="22.28515625" style="83" customWidth="1"/>
    <col min="996" max="996" width="5.28515625" style="83" customWidth="1"/>
    <col min="997" max="997" width="36.28515625" style="83" customWidth="1"/>
    <col min="998" max="998" width="5.7109375" style="83" customWidth="1"/>
    <col min="999" max="999" width="11.42578125" style="83"/>
    <col min="1000" max="1000" width="20.7109375" style="83" customWidth="1"/>
    <col min="1001" max="1001" width="4.85546875" style="83" customWidth="1"/>
    <col min="1002" max="1002" width="11.42578125" style="83"/>
    <col min="1003" max="1003" width="24.7109375" style="83" customWidth="1"/>
    <col min="1004" max="1004" width="12.28515625" style="83" customWidth="1"/>
    <col min="1005" max="1005" width="11.42578125" style="83"/>
    <col min="1006" max="1006" width="3.42578125" style="83" customWidth="1"/>
    <col min="1007" max="1007" width="11.42578125" style="83"/>
    <col min="1008" max="1008" width="17.7109375" style="83" customWidth="1"/>
    <col min="1009" max="1009" width="3.42578125" style="83" customWidth="1"/>
    <col min="1010" max="1010" width="11.42578125" style="83"/>
    <col min="1011" max="1011" width="23.7109375" style="83" customWidth="1"/>
    <col min="1012" max="1012" width="10" style="83" customWidth="1"/>
    <col min="1013" max="1013" width="11.42578125" style="83"/>
    <col min="1014" max="1015" width="14.7109375" style="83" customWidth="1"/>
    <col min="1016" max="1016" width="12.85546875" style="83" customWidth="1"/>
    <col min="1017" max="1017" width="3.28515625" style="83" customWidth="1"/>
    <col min="1018" max="1018" width="30.28515625" style="83" customWidth="1"/>
    <col min="1019" max="1019" width="5" style="83" customWidth="1"/>
    <col min="1020" max="1020" width="11.42578125" style="83"/>
    <col min="1021" max="1021" width="14.28515625" style="83" customWidth="1"/>
    <col min="1022" max="1022" width="5.7109375" style="83" customWidth="1"/>
    <col min="1023" max="1023" width="11.42578125" style="83"/>
    <col min="1024" max="1024" width="17.28515625" style="83" customWidth="1"/>
    <col min="1025" max="1025" width="12.7109375" style="83" customWidth="1"/>
    <col min="1026" max="1026" width="11.42578125" style="83"/>
    <col min="1027" max="1027" width="5.28515625" style="83" customWidth="1"/>
    <col min="1028" max="1028" width="11.42578125" style="83"/>
    <col min="1029" max="1029" width="17" style="83" customWidth="1"/>
    <col min="1030" max="1030" width="6.28515625" style="83" customWidth="1"/>
    <col min="1031" max="1031" width="11.42578125" style="83"/>
    <col min="1032" max="1032" width="14.28515625" style="83" customWidth="1"/>
    <col min="1033" max="1033" width="7.5703125" style="83" customWidth="1"/>
    <col min="1034" max="1034" width="11.42578125" style="83"/>
    <col min="1035" max="1036" width="14.28515625" style="83" customWidth="1"/>
    <col min="1037" max="1037" width="20.85546875" style="83" customWidth="1"/>
    <col min="1038" max="1038" width="14.42578125" style="83" customWidth="1"/>
    <col min="1039" max="1039" width="15" style="83" customWidth="1"/>
    <col min="1040" max="1040" width="2.7109375" style="83" customWidth="1"/>
    <col min="1041" max="1041" width="11.7109375" style="83" customWidth="1"/>
    <col min="1042" max="1042" width="11.5703125" style="83" customWidth="1"/>
    <col min="1043" max="1043" width="2.28515625" style="83" customWidth="1"/>
    <col min="1044" max="1044" width="41" style="83" customWidth="1"/>
    <col min="1045" max="1045" width="14.28515625" style="83" customWidth="1"/>
    <col min="1046" max="1047" width="11.5703125" style="83" customWidth="1"/>
    <col min="1048" max="1048" width="21.85546875" style="83" customWidth="1"/>
    <col min="1049" max="1240" width="11.42578125" style="83"/>
    <col min="1241" max="1241" width="21.85546875" style="83" customWidth="1"/>
    <col min="1242" max="1242" width="13.85546875" style="83" customWidth="1"/>
    <col min="1243" max="1243" width="38.7109375" style="83" customWidth="1"/>
    <col min="1244" max="1244" width="3" style="83" bestFit="1" customWidth="1"/>
    <col min="1245" max="1245" width="32.28515625" style="83" customWidth="1"/>
    <col min="1246" max="1246" width="46.28515625" style="83" customWidth="1"/>
    <col min="1247" max="1247" width="19" style="83" customWidth="1"/>
    <col min="1248" max="1248" width="11.42578125" style="83"/>
    <col min="1249" max="1249" width="17.7109375" style="83" customWidth="1"/>
    <col min="1250" max="1250" width="11.42578125" style="83"/>
    <col min="1251" max="1251" width="22.28515625" style="83" customWidth="1"/>
    <col min="1252" max="1252" width="5.28515625" style="83" customWidth="1"/>
    <col min="1253" max="1253" width="36.28515625" style="83" customWidth="1"/>
    <col min="1254" max="1254" width="5.7109375" style="83" customWidth="1"/>
    <col min="1255" max="1255" width="11.42578125" style="83"/>
    <col min="1256" max="1256" width="20.7109375" style="83" customWidth="1"/>
    <col min="1257" max="1257" width="4.85546875" style="83" customWidth="1"/>
    <col min="1258" max="1258" width="11.42578125" style="83"/>
    <col min="1259" max="1259" width="24.7109375" style="83" customWidth="1"/>
    <col min="1260" max="1260" width="12.28515625" style="83" customWidth="1"/>
    <col min="1261" max="1261" width="11.42578125" style="83"/>
    <col min="1262" max="1262" width="3.42578125" style="83" customWidth="1"/>
    <col min="1263" max="1263" width="11.42578125" style="83"/>
    <col min="1264" max="1264" width="17.7109375" style="83" customWidth="1"/>
    <col min="1265" max="1265" width="3.42578125" style="83" customWidth="1"/>
    <col min="1266" max="1266" width="11.42578125" style="83"/>
    <col min="1267" max="1267" width="23.7109375" style="83" customWidth="1"/>
    <col min="1268" max="1268" width="10" style="83" customWidth="1"/>
    <col min="1269" max="1269" width="11.42578125" style="83"/>
    <col min="1270" max="1271" width="14.7109375" style="83" customWidth="1"/>
    <col min="1272" max="1272" width="12.85546875" style="83" customWidth="1"/>
    <col min="1273" max="1273" width="3.28515625" style="83" customWidth="1"/>
    <col min="1274" max="1274" width="30.28515625" style="83" customWidth="1"/>
    <col min="1275" max="1275" width="5" style="83" customWidth="1"/>
    <col min="1276" max="1276" width="11.42578125" style="83"/>
    <col min="1277" max="1277" width="14.28515625" style="83" customWidth="1"/>
    <col min="1278" max="1278" width="5.7109375" style="83" customWidth="1"/>
    <col min="1279" max="1279" width="11.42578125" style="83"/>
    <col min="1280" max="1280" width="17.28515625" style="83" customWidth="1"/>
    <col min="1281" max="1281" width="12.7109375" style="83" customWidth="1"/>
    <col min="1282" max="1282" width="11.42578125" style="83"/>
    <col min="1283" max="1283" width="5.28515625" style="83" customWidth="1"/>
    <col min="1284" max="1284" width="11.42578125" style="83"/>
    <col min="1285" max="1285" width="17" style="83" customWidth="1"/>
    <col min="1286" max="1286" width="6.28515625" style="83" customWidth="1"/>
    <col min="1287" max="1287" width="11.42578125" style="83"/>
    <col min="1288" max="1288" width="14.28515625" style="83" customWidth="1"/>
    <col min="1289" max="1289" width="7.5703125" style="83" customWidth="1"/>
    <col min="1290" max="1290" width="11.42578125" style="83"/>
    <col min="1291" max="1292" width="14.28515625" style="83" customWidth="1"/>
    <col min="1293" max="1293" width="20.85546875" style="83" customWidth="1"/>
    <col min="1294" max="1294" width="14.42578125" style="83" customWidth="1"/>
    <col min="1295" max="1295" width="15" style="83" customWidth="1"/>
    <col min="1296" max="1296" width="2.7109375" style="83" customWidth="1"/>
    <col min="1297" max="1297" width="11.7109375" style="83" customWidth="1"/>
    <col min="1298" max="1298" width="11.5703125" style="83" customWidth="1"/>
    <col min="1299" max="1299" width="2.28515625" style="83" customWidth="1"/>
    <col min="1300" max="1300" width="41" style="83" customWidth="1"/>
    <col min="1301" max="1301" width="14.28515625" style="83" customWidth="1"/>
    <col min="1302" max="1303" width="11.5703125" style="83" customWidth="1"/>
    <col min="1304" max="1304" width="21.85546875" style="83" customWidth="1"/>
    <col min="1305" max="1496" width="11.42578125" style="83"/>
    <col min="1497" max="1497" width="21.85546875" style="83" customWidth="1"/>
    <col min="1498" max="1498" width="13.85546875" style="83" customWidth="1"/>
    <col min="1499" max="1499" width="38.7109375" style="83" customWidth="1"/>
    <col min="1500" max="1500" width="3" style="83" bestFit="1" customWidth="1"/>
    <col min="1501" max="1501" width="32.28515625" style="83" customWidth="1"/>
    <col min="1502" max="1502" width="46.28515625" style="83" customWidth="1"/>
    <col min="1503" max="1503" width="19" style="83" customWidth="1"/>
    <col min="1504" max="1504" width="11.42578125" style="83"/>
    <col min="1505" max="1505" width="17.7109375" style="83" customWidth="1"/>
    <col min="1506" max="1506" width="11.42578125" style="83"/>
    <col min="1507" max="1507" width="22.28515625" style="83" customWidth="1"/>
    <col min="1508" max="1508" width="5.28515625" style="83" customWidth="1"/>
    <col min="1509" max="1509" width="36.28515625" style="83" customWidth="1"/>
    <col min="1510" max="1510" width="5.7109375" style="83" customWidth="1"/>
    <col min="1511" max="1511" width="11.42578125" style="83"/>
    <col min="1512" max="1512" width="20.7109375" style="83" customWidth="1"/>
    <col min="1513" max="1513" width="4.85546875" style="83" customWidth="1"/>
    <col min="1514" max="1514" width="11.42578125" style="83"/>
    <col min="1515" max="1515" width="24.7109375" style="83" customWidth="1"/>
    <col min="1516" max="1516" width="12.28515625" style="83" customWidth="1"/>
    <col min="1517" max="1517" width="11.42578125" style="83"/>
    <col min="1518" max="1518" width="3.42578125" style="83" customWidth="1"/>
    <col min="1519" max="1519" width="11.42578125" style="83"/>
    <col min="1520" max="1520" width="17.7109375" style="83" customWidth="1"/>
    <col min="1521" max="1521" width="3.42578125" style="83" customWidth="1"/>
    <col min="1522" max="1522" width="11.42578125" style="83"/>
    <col min="1523" max="1523" width="23.7109375" style="83" customWidth="1"/>
    <col min="1524" max="1524" width="10" style="83" customWidth="1"/>
    <col min="1525" max="1525" width="11.42578125" style="83"/>
    <col min="1526" max="1527" width="14.7109375" style="83" customWidth="1"/>
    <col min="1528" max="1528" width="12.85546875" style="83" customWidth="1"/>
    <col min="1529" max="1529" width="3.28515625" style="83" customWidth="1"/>
    <col min="1530" max="1530" width="30.28515625" style="83" customWidth="1"/>
    <col min="1531" max="1531" width="5" style="83" customWidth="1"/>
    <col min="1532" max="1532" width="11.42578125" style="83"/>
    <col min="1533" max="1533" width="14.28515625" style="83" customWidth="1"/>
    <col min="1534" max="1534" width="5.7109375" style="83" customWidth="1"/>
    <col min="1535" max="1535" width="11.42578125" style="83"/>
    <col min="1536" max="1536" width="17.28515625" style="83" customWidth="1"/>
    <col min="1537" max="1537" width="12.7109375" style="83" customWidth="1"/>
    <col min="1538" max="1538" width="11.42578125" style="83"/>
    <col min="1539" max="1539" width="5.28515625" style="83" customWidth="1"/>
    <col min="1540" max="1540" width="11.42578125" style="83"/>
    <col min="1541" max="1541" width="17" style="83" customWidth="1"/>
    <col min="1542" max="1542" width="6.28515625" style="83" customWidth="1"/>
    <col min="1543" max="1543" width="11.42578125" style="83"/>
    <col min="1544" max="1544" width="14.28515625" style="83" customWidth="1"/>
    <col min="1545" max="1545" width="7.5703125" style="83" customWidth="1"/>
    <col min="1546" max="1546" width="11.42578125" style="83"/>
    <col min="1547" max="1548" width="14.28515625" style="83" customWidth="1"/>
    <col min="1549" max="1549" width="20.85546875" style="83" customWidth="1"/>
    <col min="1550" max="1550" width="14.42578125" style="83" customWidth="1"/>
    <col min="1551" max="1551" width="15" style="83" customWidth="1"/>
    <col min="1552" max="1552" width="2.7109375" style="83" customWidth="1"/>
    <col min="1553" max="1553" width="11.7109375" style="83" customWidth="1"/>
    <col min="1554" max="1554" width="11.5703125" style="83" customWidth="1"/>
    <col min="1555" max="1555" width="2.28515625" style="83" customWidth="1"/>
    <col min="1556" max="1556" width="41" style="83" customWidth="1"/>
    <col min="1557" max="1557" width="14.28515625" style="83" customWidth="1"/>
    <col min="1558" max="1559" width="11.5703125" style="83" customWidth="1"/>
    <col min="1560" max="1560" width="21.85546875" style="83" customWidth="1"/>
    <col min="1561" max="1752" width="11.42578125" style="83"/>
    <col min="1753" max="1753" width="21.85546875" style="83" customWidth="1"/>
    <col min="1754" max="1754" width="13.85546875" style="83" customWidth="1"/>
    <col min="1755" max="1755" width="38.7109375" style="83" customWidth="1"/>
    <col min="1756" max="1756" width="3" style="83" bestFit="1" customWidth="1"/>
    <col min="1757" max="1757" width="32.28515625" style="83" customWidth="1"/>
    <col min="1758" max="1758" width="46.28515625" style="83" customWidth="1"/>
    <col min="1759" max="1759" width="19" style="83" customWidth="1"/>
    <col min="1760" max="1760" width="11.42578125" style="83"/>
    <col min="1761" max="1761" width="17.7109375" style="83" customWidth="1"/>
    <col min="1762" max="1762" width="11.42578125" style="83"/>
    <col min="1763" max="1763" width="22.28515625" style="83" customWidth="1"/>
    <col min="1764" max="1764" width="5.28515625" style="83" customWidth="1"/>
    <col min="1765" max="1765" width="36.28515625" style="83" customWidth="1"/>
    <col min="1766" max="1766" width="5.7109375" style="83" customWidth="1"/>
    <col min="1767" max="1767" width="11.42578125" style="83"/>
    <col min="1768" max="1768" width="20.7109375" style="83" customWidth="1"/>
    <col min="1769" max="1769" width="4.85546875" style="83" customWidth="1"/>
    <col min="1770" max="1770" width="11.42578125" style="83"/>
    <col min="1771" max="1771" width="24.7109375" style="83" customWidth="1"/>
    <col min="1772" max="1772" width="12.28515625" style="83" customWidth="1"/>
    <col min="1773" max="1773" width="11.42578125" style="83"/>
    <col min="1774" max="1774" width="3.42578125" style="83" customWidth="1"/>
    <col min="1775" max="1775" width="11.42578125" style="83"/>
    <col min="1776" max="1776" width="17.7109375" style="83" customWidth="1"/>
    <col min="1777" max="1777" width="3.42578125" style="83" customWidth="1"/>
    <col min="1778" max="1778" width="11.42578125" style="83"/>
    <col min="1779" max="1779" width="23.7109375" style="83" customWidth="1"/>
    <col min="1780" max="1780" width="10" style="83" customWidth="1"/>
    <col min="1781" max="1781" width="11.42578125" style="83"/>
    <col min="1782" max="1783" width="14.7109375" style="83" customWidth="1"/>
    <col min="1784" max="1784" width="12.85546875" style="83" customWidth="1"/>
    <col min="1785" max="1785" width="3.28515625" style="83" customWidth="1"/>
    <col min="1786" max="1786" width="30.28515625" style="83" customWidth="1"/>
    <col min="1787" max="1787" width="5" style="83" customWidth="1"/>
    <col min="1788" max="1788" width="11.42578125" style="83"/>
    <col min="1789" max="1789" width="14.28515625" style="83" customWidth="1"/>
    <col min="1790" max="1790" width="5.7109375" style="83" customWidth="1"/>
    <col min="1791" max="1791" width="11.42578125" style="83"/>
    <col min="1792" max="1792" width="17.28515625" style="83" customWidth="1"/>
    <col min="1793" max="1793" width="12.7109375" style="83" customWidth="1"/>
    <col min="1794" max="1794" width="11.42578125" style="83"/>
    <col min="1795" max="1795" width="5.28515625" style="83" customWidth="1"/>
    <col min="1796" max="1796" width="11.42578125" style="83"/>
    <col min="1797" max="1797" width="17" style="83" customWidth="1"/>
    <col min="1798" max="1798" width="6.28515625" style="83" customWidth="1"/>
    <col min="1799" max="1799" width="11.42578125" style="83"/>
    <col min="1800" max="1800" width="14.28515625" style="83" customWidth="1"/>
    <col min="1801" max="1801" width="7.5703125" style="83" customWidth="1"/>
    <col min="1802" max="1802" width="11.42578125" style="83"/>
    <col min="1803" max="1804" width="14.28515625" style="83" customWidth="1"/>
    <col min="1805" max="1805" width="20.85546875" style="83" customWidth="1"/>
    <col min="1806" max="1806" width="14.42578125" style="83" customWidth="1"/>
    <col min="1807" max="1807" width="15" style="83" customWidth="1"/>
    <col min="1808" max="1808" width="2.7109375" style="83" customWidth="1"/>
    <col min="1809" max="1809" width="11.7109375" style="83" customWidth="1"/>
    <col min="1810" max="1810" width="11.5703125" style="83" customWidth="1"/>
    <col min="1811" max="1811" width="2.28515625" style="83" customWidth="1"/>
    <col min="1812" max="1812" width="41" style="83" customWidth="1"/>
    <col min="1813" max="1813" width="14.28515625" style="83" customWidth="1"/>
    <col min="1814" max="1815" width="11.5703125" style="83" customWidth="1"/>
    <col min="1816" max="1816" width="21.85546875" style="83" customWidth="1"/>
    <col min="1817" max="2008" width="11.42578125" style="83"/>
    <col min="2009" max="2009" width="21.85546875" style="83" customWidth="1"/>
    <col min="2010" max="2010" width="13.85546875" style="83" customWidth="1"/>
    <col min="2011" max="2011" width="38.7109375" style="83" customWidth="1"/>
    <col min="2012" max="2012" width="3" style="83" bestFit="1" customWidth="1"/>
    <col min="2013" max="2013" width="32.28515625" style="83" customWidth="1"/>
    <col min="2014" max="2014" width="46.28515625" style="83" customWidth="1"/>
    <col min="2015" max="2015" width="19" style="83" customWidth="1"/>
    <col min="2016" max="2016" width="11.42578125" style="83"/>
    <col min="2017" max="2017" width="17.7109375" style="83" customWidth="1"/>
    <col min="2018" max="2018" width="11.42578125" style="83"/>
    <col min="2019" max="2019" width="22.28515625" style="83" customWidth="1"/>
    <col min="2020" max="2020" width="5.28515625" style="83" customWidth="1"/>
    <col min="2021" max="2021" width="36.28515625" style="83" customWidth="1"/>
    <col min="2022" max="2022" width="5.7109375" style="83" customWidth="1"/>
    <col min="2023" max="2023" width="11.42578125" style="83"/>
    <col min="2024" max="2024" width="20.7109375" style="83" customWidth="1"/>
    <col min="2025" max="2025" width="4.85546875" style="83" customWidth="1"/>
    <col min="2026" max="2026" width="11.42578125" style="83"/>
    <col min="2027" max="2027" width="24.7109375" style="83" customWidth="1"/>
    <col min="2028" max="2028" width="12.28515625" style="83" customWidth="1"/>
    <col min="2029" max="2029" width="11.42578125" style="83"/>
    <col min="2030" max="2030" width="3.42578125" style="83" customWidth="1"/>
    <col min="2031" max="2031" width="11.42578125" style="83"/>
    <col min="2032" max="2032" width="17.7109375" style="83" customWidth="1"/>
    <col min="2033" max="2033" width="3.42578125" style="83" customWidth="1"/>
    <col min="2034" max="2034" width="11.42578125" style="83"/>
    <col min="2035" max="2035" width="23.7109375" style="83" customWidth="1"/>
    <col min="2036" max="2036" width="10" style="83" customWidth="1"/>
    <col min="2037" max="2037" width="11.42578125" style="83"/>
    <col min="2038" max="2039" width="14.7109375" style="83" customWidth="1"/>
    <col min="2040" max="2040" width="12.85546875" style="83" customWidth="1"/>
    <col min="2041" max="2041" width="3.28515625" style="83" customWidth="1"/>
    <col min="2042" max="2042" width="30.28515625" style="83" customWidth="1"/>
    <col min="2043" max="2043" width="5" style="83" customWidth="1"/>
    <col min="2044" max="2044" width="11.42578125" style="83"/>
    <col min="2045" max="2045" width="14.28515625" style="83" customWidth="1"/>
    <col min="2046" max="2046" width="5.7109375" style="83" customWidth="1"/>
    <col min="2047" max="2047" width="11.42578125" style="83"/>
    <col min="2048" max="2048" width="17.28515625" style="83" customWidth="1"/>
    <col min="2049" max="2049" width="12.7109375" style="83" customWidth="1"/>
    <col min="2050" max="2050" width="11.42578125" style="83"/>
    <col min="2051" max="2051" width="5.28515625" style="83" customWidth="1"/>
    <col min="2052" max="2052" width="11.42578125" style="83"/>
    <col min="2053" max="2053" width="17" style="83" customWidth="1"/>
    <col min="2054" max="2054" width="6.28515625" style="83" customWidth="1"/>
    <col min="2055" max="2055" width="11.42578125" style="83"/>
    <col min="2056" max="2056" width="14.28515625" style="83" customWidth="1"/>
    <col min="2057" max="2057" width="7.5703125" style="83" customWidth="1"/>
    <col min="2058" max="2058" width="11.42578125" style="83"/>
    <col min="2059" max="2060" width="14.28515625" style="83" customWidth="1"/>
    <col min="2061" max="2061" width="20.85546875" style="83" customWidth="1"/>
    <col min="2062" max="2062" width="14.42578125" style="83" customWidth="1"/>
    <col min="2063" max="2063" width="15" style="83" customWidth="1"/>
    <col min="2064" max="2064" width="2.7109375" style="83" customWidth="1"/>
    <col min="2065" max="2065" width="11.7109375" style="83" customWidth="1"/>
    <col min="2066" max="2066" width="11.5703125" style="83" customWidth="1"/>
    <col min="2067" max="2067" width="2.28515625" style="83" customWidth="1"/>
    <col min="2068" max="2068" width="41" style="83" customWidth="1"/>
    <col min="2069" max="2069" width="14.28515625" style="83" customWidth="1"/>
    <col min="2070" max="2071" width="11.5703125" style="83" customWidth="1"/>
    <col min="2072" max="2072" width="21.85546875" style="83" customWidth="1"/>
    <col min="2073" max="2264" width="11.42578125" style="83"/>
    <col min="2265" max="2265" width="21.85546875" style="83" customWidth="1"/>
    <col min="2266" max="2266" width="13.85546875" style="83" customWidth="1"/>
    <col min="2267" max="2267" width="38.7109375" style="83" customWidth="1"/>
    <col min="2268" max="2268" width="3" style="83" bestFit="1" customWidth="1"/>
    <col min="2269" max="2269" width="32.28515625" style="83" customWidth="1"/>
    <col min="2270" max="2270" width="46.28515625" style="83" customWidth="1"/>
    <col min="2271" max="2271" width="19" style="83" customWidth="1"/>
    <col min="2272" max="2272" width="11.42578125" style="83"/>
    <col min="2273" max="2273" width="17.7109375" style="83" customWidth="1"/>
    <col min="2274" max="2274" width="11.42578125" style="83"/>
    <col min="2275" max="2275" width="22.28515625" style="83" customWidth="1"/>
    <col min="2276" max="2276" width="5.28515625" style="83" customWidth="1"/>
    <col min="2277" max="2277" width="36.28515625" style="83" customWidth="1"/>
    <col min="2278" max="2278" width="5.7109375" style="83" customWidth="1"/>
    <col min="2279" max="2279" width="11.42578125" style="83"/>
    <col min="2280" max="2280" width="20.7109375" style="83" customWidth="1"/>
    <col min="2281" max="2281" width="4.85546875" style="83" customWidth="1"/>
    <col min="2282" max="2282" width="11.42578125" style="83"/>
    <col min="2283" max="2283" width="24.7109375" style="83" customWidth="1"/>
    <col min="2284" max="2284" width="12.28515625" style="83" customWidth="1"/>
    <col min="2285" max="2285" width="11.42578125" style="83"/>
    <col min="2286" max="2286" width="3.42578125" style="83" customWidth="1"/>
    <col min="2287" max="2287" width="11.42578125" style="83"/>
    <col min="2288" max="2288" width="17.7109375" style="83" customWidth="1"/>
    <col min="2289" max="2289" width="3.42578125" style="83" customWidth="1"/>
    <col min="2290" max="2290" width="11.42578125" style="83"/>
    <col min="2291" max="2291" width="23.7109375" style="83" customWidth="1"/>
    <col min="2292" max="2292" width="10" style="83" customWidth="1"/>
    <col min="2293" max="2293" width="11.42578125" style="83"/>
    <col min="2294" max="2295" width="14.7109375" style="83" customWidth="1"/>
    <col min="2296" max="2296" width="12.85546875" style="83" customWidth="1"/>
    <col min="2297" max="2297" width="3.28515625" style="83" customWidth="1"/>
    <col min="2298" max="2298" width="30.28515625" style="83" customWidth="1"/>
    <col min="2299" max="2299" width="5" style="83" customWidth="1"/>
    <col min="2300" max="2300" width="11.42578125" style="83"/>
    <col min="2301" max="2301" width="14.28515625" style="83" customWidth="1"/>
    <col min="2302" max="2302" width="5.7109375" style="83" customWidth="1"/>
    <col min="2303" max="2303" width="11.42578125" style="83"/>
    <col min="2304" max="2304" width="17.28515625" style="83" customWidth="1"/>
    <col min="2305" max="2305" width="12.7109375" style="83" customWidth="1"/>
    <col min="2306" max="2306" width="11.42578125" style="83"/>
    <col min="2307" max="2307" width="5.28515625" style="83" customWidth="1"/>
    <col min="2308" max="2308" width="11.42578125" style="83"/>
    <col min="2309" max="2309" width="17" style="83" customWidth="1"/>
    <col min="2310" max="2310" width="6.28515625" style="83" customWidth="1"/>
    <col min="2311" max="2311" width="11.42578125" style="83"/>
    <col min="2312" max="2312" width="14.28515625" style="83" customWidth="1"/>
    <col min="2313" max="2313" width="7.5703125" style="83" customWidth="1"/>
    <col min="2314" max="2314" width="11.42578125" style="83"/>
    <col min="2315" max="2316" width="14.28515625" style="83" customWidth="1"/>
    <col min="2317" max="2317" width="20.85546875" style="83" customWidth="1"/>
    <col min="2318" max="2318" width="14.42578125" style="83" customWidth="1"/>
    <col min="2319" max="2319" width="15" style="83" customWidth="1"/>
    <col min="2320" max="2320" width="2.7109375" style="83" customWidth="1"/>
    <col min="2321" max="2321" width="11.7109375" style="83" customWidth="1"/>
    <col min="2322" max="2322" width="11.5703125" style="83" customWidth="1"/>
    <col min="2323" max="2323" width="2.28515625" style="83" customWidth="1"/>
    <col min="2324" max="2324" width="41" style="83" customWidth="1"/>
    <col min="2325" max="2325" width="14.28515625" style="83" customWidth="1"/>
    <col min="2326" max="2327" width="11.5703125" style="83" customWidth="1"/>
    <col min="2328" max="2328" width="21.85546875" style="83" customWidth="1"/>
    <col min="2329" max="2520" width="11.42578125" style="83"/>
    <col min="2521" max="2521" width="21.85546875" style="83" customWidth="1"/>
    <col min="2522" max="2522" width="13.85546875" style="83" customWidth="1"/>
    <col min="2523" max="2523" width="38.7109375" style="83" customWidth="1"/>
    <col min="2524" max="2524" width="3" style="83" bestFit="1" customWidth="1"/>
    <col min="2525" max="2525" width="32.28515625" style="83" customWidth="1"/>
    <col min="2526" max="2526" width="46.28515625" style="83" customWidth="1"/>
    <col min="2527" max="2527" width="19" style="83" customWidth="1"/>
    <col min="2528" max="2528" width="11.42578125" style="83"/>
    <col min="2529" max="2529" width="17.7109375" style="83" customWidth="1"/>
    <col min="2530" max="2530" width="11.42578125" style="83"/>
    <col min="2531" max="2531" width="22.28515625" style="83" customWidth="1"/>
    <col min="2532" max="2532" width="5.28515625" style="83" customWidth="1"/>
    <col min="2533" max="2533" width="36.28515625" style="83" customWidth="1"/>
    <col min="2534" max="2534" width="5.7109375" style="83" customWidth="1"/>
    <col min="2535" max="2535" width="11.42578125" style="83"/>
    <col min="2536" max="2536" width="20.7109375" style="83" customWidth="1"/>
    <col min="2537" max="2537" width="4.85546875" style="83" customWidth="1"/>
    <col min="2538" max="2538" width="11.42578125" style="83"/>
    <col min="2539" max="2539" width="24.7109375" style="83" customWidth="1"/>
    <col min="2540" max="2540" width="12.28515625" style="83" customWidth="1"/>
    <col min="2541" max="2541" width="11.42578125" style="83"/>
    <col min="2542" max="2542" width="3.42578125" style="83" customWidth="1"/>
    <col min="2543" max="2543" width="11.42578125" style="83"/>
    <col min="2544" max="2544" width="17.7109375" style="83" customWidth="1"/>
    <col min="2545" max="2545" width="3.42578125" style="83" customWidth="1"/>
    <col min="2546" max="2546" width="11.42578125" style="83"/>
    <col min="2547" max="2547" width="23.7109375" style="83" customWidth="1"/>
    <col min="2548" max="2548" width="10" style="83" customWidth="1"/>
    <col min="2549" max="2549" width="11.42578125" style="83"/>
    <col min="2550" max="2551" width="14.7109375" style="83" customWidth="1"/>
    <col min="2552" max="2552" width="12.85546875" style="83" customWidth="1"/>
    <col min="2553" max="2553" width="3.28515625" style="83" customWidth="1"/>
    <col min="2554" max="2554" width="30.28515625" style="83" customWidth="1"/>
    <col min="2555" max="2555" width="5" style="83" customWidth="1"/>
    <col min="2556" max="2556" width="11.42578125" style="83"/>
    <col min="2557" max="2557" width="14.28515625" style="83" customWidth="1"/>
    <col min="2558" max="2558" width="5.7109375" style="83" customWidth="1"/>
    <col min="2559" max="2559" width="11.42578125" style="83"/>
    <col min="2560" max="2560" width="17.28515625" style="83" customWidth="1"/>
    <col min="2561" max="2561" width="12.7109375" style="83" customWidth="1"/>
    <col min="2562" max="2562" width="11.42578125" style="83"/>
    <col min="2563" max="2563" width="5.28515625" style="83" customWidth="1"/>
    <col min="2564" max="2564" width="11.42578125" style="83"/>
    <col min="2565" max="2565" width="17" style="83" customWidth="1"/>
    <col min="2566" max="2566" width="6.28515625" style="83" customWidth="1"/>
    <col min="2567" max="2567" width="11.42578125" style="83"/>
    <col min="2568" max="2568" width="14.28515625" style="83" customWidth="1"/>
    <col min="2569" max="2569" width="7.5703125" style="83" customWidth="1"/>
    <col min="2570" max="2570" width="11.42578125" style="83"/>
    <col min="2571" max="2572" width="14.28515625" style="83" customWidth="1"/>
    <col min="2573" max="2573" width="20.85546875" style="83" customWidth="1"/>
    <col min="2574" max="2574" width="14.42578125" style="83" customWidth="1"/>
    <col min="2575" max="2575" width="15" style="83" customWidth="1"/>
    <col min="2576" max="2576" width="2.7109375" style="83" customWidth="1"/>
    <col min="2577" max="2577" width="11.7109375" style="83" customWidth="1"/>
    <col min="2578" max="2578" width="11.5703125" style="83" customWidth="1"/>
    <col min="2579" max="2579" width="2.28515625" style="83" customWidth="1"/>
    <col min="2580" max="2580" width="41" style="83" customWidth="1"/>
    <col min="2581" max="2581" width="14.28515625" style="83" customWidth="1"/>
    <col min="2582" max="2583" width="11.5703125" style="83" customWidth="1"/>
    <col min="2584" max="2584" width="21.85546875" style="83" customWidth="1"/>
    <col min="2585" max="2776" width="11.42578125" style="83"/>
    <col min="2777" max="2777" width="21.85546875" style="83" customWidth="1"/>
    <col min="2778" max="2778" width="13.85546875" style="83" customWidth="1"/>
    <col min="2779" max="2779" width="38.7109375" style="83" customWidth="1"/>
    <col min="2780" max="2780" width="3" style="83" bestFit="1" customWidth="1"/>
    <col min="2781" max="2781" width="32.28515625" style="83" customWidth="1"/>
    <col min="2782" max="2782" width="46.28515625" style="83" customWidth="1"/>
    <col min="2783" max="2783" width="19" style="83" customWidth="1"/>
    <col min="2784" max="2784" width="11.42578125" style="83"/>
    <col min="2785" max="2785" width="17.7109375" style="83" customWidth="1"/>
    <col min="2786" max="2786" width="11.42578125" style="83"/>
    <col min="2787" max="2787" width="22.28515625" style="83" customWidth="1"/>
    <col min="2788" max="2788" width="5.28515625" style="83" customWidth="1"/>
    <col min="2789" max="2789" width="36.28515625" style="83" customWidth="1"/>
    <col min="2790" max="2790" width="5.7109375" style="83" customWidth="1"/>
    <col min="2791" max="2791" width="11.42578125" style="83"/>
    <col min="2792" max="2792" width="20.7109375" style="83" customWidth="1"/>
    <col min="2793" max="2793" width="4.85546875" style="83" customWidth="1"/>
    <col min="2794" max="2794" width="11.42578125" style="83"/>
    <col min="2795" max="2795" width="24.7109375" style="83" customWidth="1"/>
    <col min="2796" max="2796" width="12.28515625" style="83" customWidth="1"/>
    <col min="2797" max="2797" width="11.42578125" style="83"/>
    <col min="2798" max="2798" width="3.42578125" style="83" customWidth="1"/>
    <col min="2799" max="2799" width="11.42578125" style="83"/>
    <col min="2800" max="2800" width="17.7109375" style="83" customWidth="1"/>
    <col min="2801" max="2801" width="3.42578125" style="83" customWidth="1"/>
    <col min="2802" max="2802" width="11.42578125" style="83"/>
    <col min="2803" max="2803" width="23.7109375" style="83" customWidth="1"/>
    <col min="2804" max="2804" width="10" style="83" customWidth="1"/>
    <col min="2805" max="2805" width="11.42578125" style="83"/>
    <col min="2806" max="2807" width="14.7109375" style="83" customWidth="1"/>
    <col min="2808" max="2808" width="12.85546875" style="83" customWidth="1"/>
    <col min="2809" max="2809" width="3.28515625" style="83" customWidth="1"/>
    <col min="2810" max="2810" width="30.28515625" style="83" customWidth="1"/>
    <col min="2811" max="2811" width="5" style="83" customWidth="1"/>
    <col min="2812" max="2812" width="11.42578125" style="83"/>
    <col min="2813" max="2813" width="14.28515625" style="83" customWidth="1"/>
    <col min="2814" max="2814" width="5.7109375" style="83" customWidth="1"/>
    <col min="2815" max="2815" width="11.42578125" style="83"/>
    <col min="2816" max="2816" width="17.28515625" style="83" customWidth="1"/>
    <col min="2817" max="2817" width="12.7109375" style="83" customWidth="1"/>
    <col min="2818" max="2818" width="11.42578125" style="83"/>
    <col min="2819" max="2819" width="5.28515625" style="83" customWidth="1"/>
    <col min="2820" max="2820" width="11.42578125" style="83"/>
    <col min="2821" max="2821" width="17" style="83" customWidth="1"/>
    <col min="2822" max="2822" width="6.28515625" style="83" customWidth="1"/>
    <col min="2823" max="2823" width="11.42578125" style="83"/>
    <col min="2824" max="2824" width="14.28515625" style="83" customWidth="1"/>
    <col min="2825" max="2825" width="7.5703125" style="83" customWidth="1"/>
    <col min="2826" max="2826" width="11.42578125" style="83"/>
    <col min="2827" max="2828" width="14.28515625" style="83" customWidth="1"/>
    <col min="2829" max="2829" width="20.85546875" style="83" customWidth="1"/>
    <col min="2830" max="2830" width="14.42578125" style="83" customWidth="1"/>
    <col min="2831" max="2831" width="15" style="83" customWidth="1"/>
    <col min="2832" max="2832" width="2.7109375" style="83" customWidth="1"/>
    <col min="2833" max="2833" width="11.7109375" style="83" customWidth="1"/>
    <col min="2834" max="2834" width="11.5703125" style="83" customWidth="1"/>
    <col min="2835" max="2835" width="2.28515625" style="83" customWidth="1"/>
    <col min="2836" max="2836" width="41" style="83" customWidth="1"/>
    <col min="2837" max="2837" width="14.28515625" style="83" customWidth="1"/>
    <col min="2838" max="2839" width="11.5703125" style="83" customWidth="1"/>
    <col min="2840" max="2840" width="21.85546875" style="83" customWidth="1"/>
    <col min="2841" max="3032" width="11.42578125" style="83"/>
    <col min="3033" max="3033" width="21.85546875" style="83" customWidth="1"/>
    <col min="3034" max="3034" width="13.85546875" style="83" customWidth="1"/>
    <col min="3035" max="3035" width="38.7109375" style="83" customWidth="1"/>
    <col min="3036" max="3036" width="3" style="83" bestFit="1" customWidth="1"/>
    <col min="3037" max="3037" width="32.28515625" style="83" customWidth="1"/>
    <col min="3038" max="3038" width="46.28515625" style="83" customWidth="1"/>
    <col min="3039" max="3039" width="19" style="83" customWidth="1"/>
    <col min="3040" max="3040" width="11.42578125" style="83"/>
    <col min="3041" max="3041" width="17.7109375" style="83" customWidth="1"/>
    <col min="3042" max="3042" width="11.42578125" style="83"/>
    <col min="3043" max="3043" width="22.28515625" style="83" customWidth="1"/>
    <col min="3044" max="3044" width="5.28515625" style="83" customWidth="1"/>
    <col min="3045" max="3045" width="36.28515625" style="83" customWidth="1"/>
    <col min="3046" max="3046" width="5.7109375" style="83" customWidth="1"/>
    <col min="3047" max="3047" width="11.42578125" style="83"/>
    <col min="3048" max="3048" width="20.7109375" style="83" customWidth="1"/>
    <col min="3049" max="3049" width="4.85546875" style="83" customWidth="1"/>
    <col min="3050" max="3050" width="11.42578125" style="83"/>
    <col min="3051" max="3051" width="24.7109375" style="83" customWidth="1"/>
    <col min="3052" max="3052" width="12.28515625" style="83" customWidth="1"/>
    <col min="3053" max="3053" width="11.42578125" style="83"/>
    <col min="3054" max="3054" width="3.42578125" style="83" customWidth="1"/>
    <col min="3055" max="3055" width="11.42578125" style="83"/>
    <col min="3056" max="3056" width="17.7109375" style="83" customWidth="1"/>
    <col min="3057" max="3057" width="3.42578125" style="83" customWidth="1"/>
    <col min="3058" max="3058" width="11.42578125" style="83"/>
    <col min="3059" max="3059" width="23.7109375" style="83" customWidth="1"/>
    <col min="3060" max="3060" width="10" style="83" customWidth="1"/>
    <col min="3061" max="3061" width="11.42578125" style="83"/>
    <col min="3062" max="3063" width="14.7109375" style="83" customWidth="1"/>
    <col min="3064" max="3064" width="12.85546875" style="83" customWidth="1"/>
    <col min="3065" max="3065" width="3.28515625" style="83" customWidth="1"/>
    <col min="3066" max="3066" width="30.28515625" style="83" customWidth="1"/>
    <col min="3067" max="3067" width="5" style="83" customWidth="1"/>
    <col min="3068" max="3068" width="11.42578125" style="83"/>
    <col min="3069" max="3069" width="14.28515625" style="83" customWidth="1"/>
    <col min="3070" max="3070" width="5.7109375" style="83" customWidth="1"/>
    <col min="3071" max="3071" width="11.42578125" style="83"/>
    <col min="3072" max="3072" width="17.28515625" style="83" customWidth="1"/>
    <col min="3073" max="3073" width="12.7109375" style="83" customWidth="1"/>
    <col min="3074" max="3074" width="11.42578125" style="83"/>
    <col min="3075" max="3075" width="5.28515625" style="83" customWidth="1"/>
    <col min="3076" max="3076" width="11.42578125" style="83"/>
    <col min="3077" max="3077" width="17" style="83" customWidth="1"/>
    <col min="3078" max="3078" width="6.28515625" style="83" customWidth="1"/>
    <col min="3079" max="3079" width="11.42578125" style="83"/>
    <col min="3080" max="3080" width="14.28515625" style="83" customWidth="1"/>
    <col min="3081" max="3081" width="7.5703125" style="83" customWidth="1"/>
    <col min="3082" max="3082" width="11.42578125" style="83"/>
    <col min="3083" max="3084" width="14.28515625" style="83" customWidth="1"/>
    <col min="3085" max="3085" width="20.85546875" style="83" customWidth="1"/>
    <col min="3086" max="3086" width="14.42578125" style="83" customWidth="1"/>
    <col min="3087" max="3087" width="15" style="83" customWidth="1"/>
    <col min="3088" max="3088" width="2.7109375" style="83" customWidth="1"/>
    <col min="3089" max="3089" width="11.7109375" style="83" customWidth="1"/>
    <col min="3090" max="3090" width="11.5703125" style="83" customWidth="1"/>
    <col min="3091" max="3091" width="2.28515625" style="83" customWidth="1"/>
    <col min="3092" max="3092" width="41" style="83" customWidth="1"/>
    <col min="3093" max="3093" width="14.28515625" style="83" customWidth="1"/>
    <col min="3094" max="3095" width="11.5703125" style="83" customWidth="1"/>
    <col min="3096" max="3096" width="21.85546875" style="83" customWidth="1"/>
    <col min="3097" max="3288" width="11.42578125" style="83"/>
    <col min="3289" max="3289" width="21.85546875" style="83" customWidth="1"/>
    <col min="3290" max="3290" width="13.85546875" style="83" customWidth="1"/>
    <col min="3291" max="3291" width="38.7109375" style="83" customWidth="1"/>
    <col min="3292" max="3292" width="3" style="83" bestFit="1" customWidth="1"/>
    <col min="3293" max="3293" width="32.28515625" style="83" customWidth="1"/>
    <col min="3294" max="3294" width="46.28515625" style="83" customWidth="1"/>
    <col min="3295" max="3295" width="19" style="83" customWidth="1"/>
    <col min="3296" max="3296" width="11.42578125" style="83"/>
    <col min="3297" max="3297" width="17.7109375" style="83" customWidth="1"/>
    <col min="3298" max="3298" width="11.42578125" style="83"/>
    <col min="3299" max="3299" width="22.28515625" style="83" customWidth="1"/>
    <col min="3300" max="3300" width="5.28515625" style="83" customWidth="1"/>
    <col min="3301" max="3301" width="36.28515625" style="83" customWidth="1"/>
    <col min="3302" max="3302" width="5.7109375" style="83" customWidth="1"/>
    <col min="3303" max="3303" width="11.42578125" style="83"/>
    <col min="3304" max="3304" width="20.7109375" style="83" customWidth="1"/>
    <col min="3305" max="3305" width="4.85546875" style="83" customWidth="1"/>
    <col min="3306" max="3306" width="11.42578125" style="83"/>
    <col min="3307" max="3307" width="24.7109375" style="83" customWidth="1"/>
    <col min="3308" max="3308" width="12.28515625" style="83" customWidth="1"/>
    <col min="3309" max="3309" width="11.42578125" style="83"/>
    <col min="3310" max="3310" width="3.42578125" style="83" customWidth="1"/>
    <col min="3311" max="3311" width="11.42578125" style="83"/>
    <col min="3312" max="3312" width="17.7109375" style="83" customWidth="1"/>
    <col min="3313" max="3313" width="3.42578125" style="83" customWidth="1"/>
    <col min="3314" max="3314" width="11.42578125" style="83"/>
    <col min="3315" max="3315" width="23.7109375" style="83" customWidth="1"/>
    <col min="3316" max="3316" width="10" style="83" customWidth="1"/>
    <col min="3317" max="3317" width="11.42578125" style="83"/>
    <col min="3318" max="3319" width="14.7109375" style="83" customWidth="1"/>
    <col min="3320" max="3320" width="12.85546875" style="83" customWidth="1"/>
    <col min="3321" max="3321" width="3.28515625" style="83" customWidth="1"/>
    <col min="3322" max="3322" width="30.28515625" style="83" customWidth="1"/>
    <col min="3323" max="3323" width="5" style="83" customWidth="1"/>
    <col min="3324" max="3324" width="11.42578125" style="83"/>
    <col min="3325" max="3325" width="14.28515625" style="83" customWidth="1"/>
    <col min="3326" max="3326" width="5.7109375" style="83" customWidth="1"/>
    <col min="3327" max="3327" width="11.42578125" style="83"/>
    <col min="3328" max="3328" width="17.28515625" style="83" customWidth="1"/>
    <col min="3329" max="3329" width="12.7109375" style="83" customWidth="1"/>
    <col min="3330" max="3330" width="11.42578125" style="83"/>
    <col min="3331" max="3331" width="5.28515625" style="83" customWidth="1"/>
    <col min="3332" max="3332" width="11.42578125" style="83"/>
    <col min="3333" max="3333" width="17" style="83" customWidth="1"/>
    <col min="3334" max="3334" width="6.28515625" style="83" customWidth="1"/>
    <col min="3335" max="3335" width="11.42578125" style="83"/>
    <col min="3336" max="3336" width="14.28515625" style="83" customWidth="1"/>
    <col min="3337" max="3337" width="7.5703125" style="83" customWidth="1"/>
    <col min="3338" max="3338" width="11.42578125" style="83"/>
    <col min="3339" max="3340" width="14.28515625" style="83" customWidth="1"/>
    <col min="3341" max="3341" width="20.85546875" style="83" customWidth="1"/>
    <col min="3342" max="3342" width="14.42578125" style="83" customWidth="1"/>
    <col min="3343" max="3343" width="15" style="83" customWidth="1"/>
    <col min="3344" max="3344" width="2.7109375" style="83" customWidth="1"/>
    <col min="3345" max="3345" width="11.7109375" style="83" customWidth="1"/>
    <col min="3346" max="3346" width="11.5703125" style="83" customWidth="1"/>
    <col min="3347" max="3347" width="2.28515625" style="83" customWidth="1"/>
    <col min="3348" max="3348" width="41" style="83" customWidth="1"/>
    <col min="3349" max="3349" width="14.28515625" style="83" customWidth="1"/>
    <col min="3350" max="3351" width="11.5703125" style="83" customWidth="1"/>
    <col min="3352" max="3352" width="21.85546875" style="83" customWidth="1"/>
    <col min="3353" max="3544" width="11.42578125" style="83"/>
    <col min="3545" max="3545" width="21.85546875" style="83" customWidth="1"/>
    <col min="3546" max="3546" width="13.85546875" style="83" customWidth="1"/>
    <col min="3547" max="3547" width="38.7109375" style="83" customWidth="1"/>
    <col min="3548" max="3548" width="3" style="83" bestFit="1" customWidth="1"/>
    <col min="3549" max="3549" width="32.28515625" style="83" customWidth="1"/>
    <col min="3550" max="3550" width="46.28515625" style="83" customWidth="1"/>
    <col min="3551" max="3551" width="19" style="83" customWidth="1"/>
    <col min="3552" max="3552" width="11.42578125" style="83"/>
    <col min="3553" max="3553" width="17.7109375" style="83" customWidth="1"/>
    <col min="3554" max="3554" width="11.42578125" style="83"/>
    <col min="3555" max="3555" width="22.28515625" style="83" customWidth="1"/>
    <col min="3556" max="3556" width="5.28515625" style="83" customWidth="1"/>
    <col min="3557" max="3557" width="36.28515625" style="83" customWidth="1"/>
    <col min="3558" max="3558" width="5.7109375" style="83" customWidth="1"/>
    <col min="3559" max="3559" width="11.42578125" style="83"/>
    <col min="3560" max="3560" width="20.7109375" style="83" customWidth="1"/>
    <col min="3561" max="3561" width="4.85546875" style="83" customWidth="1"/>
    <col min="3562" max="3562" width="11.42578125" style="83"/>
    <col min="3563" max="3563" width="24.7109375" style="83" customWidth="1"/>
    <col min="3564" max="3564" width="12.28515625" style="83" customWidth="1"/>
    <col min="3565" max="3565" width="11.42578125" style="83"/>
    <col min="3566" max="3566" width="3.42578125" style="83" customWidth="1"/>
    <col min="3567" max="3567" width="11.42578125" style="83"/>
    <col min="3568" max="3568" width="17.7109375" style="83" customWidth="1"/>
    <col min="3569" max="3569" width="3.42578125" style="83" customWidth="1"/>
    <col min="3570" max="3570" width="11.42578125" style="83"/>
    <col min="3571" max="3571" width="23.7109375" style="83" customWidth="1"/>
    <col min="3572" max="3572" width="10" style="83" customWidth="1"/>
    <col min="3573" max="3573" width="11.42578125" style="83"/>
    <col min="3574" max="3575" width="14.7109375" style="83" customWidth="1"/>
    <col min="3576" max="3576" width="12.85546875" style="83" customWidth="1"/>
    <col min="3577" max="3577" width="3.28515625" style="83" customWidth="1"/>
    <col min="3578" max="3578" width="30.28515625" style="83" customWidth="1"/>
    <col min="3579" max="3579" width="5" style="83" customWidth="1"/>
    <col min="3580" max="3580" width="11.42578125" style="83"/>
    <col min="3581" max="3581" width="14.28515625" style="83" customWidth="1"/>
    <col min="3582" max="3582" width="5.7109375" style="83" customWidth="1"/>
    <col min="3583" max="3583" width="11.42578125" style="83"/>
    <col min="3584" max="3584" width="17.28515625" style="83" customWidth="1"/>
    <col min="3585" max="3585" width="12.7109375" style="83" customWidth="1"/>
    <col min="3586" max="3586" width="11.42578125" style="83"/>
    <col min="3587" max="3587" width="5.28515625" style="83" customWidth="1"/>
    <col min="3588" max="3588" width="11.42578125" style="83"/>
    <col min="3589" max="3589" width="17" style="83" customWidth="1"/>
    <col min="3590" max="3590" width="6.28515625" style="83" customWidth="1"/>
    <col min="3591" max="3591" width="11.42578125" style="83"/>
    <col min="3592" max="3592" width="14.28515625" style="83" customWidth="1"/>
    <col min="3593" max="3593" width="7.5703125" style="83" customWidth="1"/>
    <col min="3594" max="3594" width="11.42578125" style="83"/>
    <col min="3595" max="3596" width="14.28515625" style="83" customWidth="1"/>
    <col min="3597" max="3597" width="20.85546875" style="83" customWidth="1"/>
    <col min="3598" max="3598" width="14.42578125" style="83" customWidth="1"/>
    <col min="3599" max="3599" width="15" style="83" customWidth="1"/>
    <col min="3600" max="3600" width="2.7109375" style="83" customWidth="1"/>
    <col min="3601" max="3601" width="11.7109375" style="83" customWidth="1"/>
    <col min="3602" max="3602" width="11.5703125" style="83" customWidth="1"/>
    <col min="3603" max="3603" width="2.28515625" style="83" customWidth="1"/>
    <col min="3604" max="3604" width="41" style="83" customWidth="1"/>
    <col min="3605" max="3605" width="14.28515625" style="83" customWidth="1"/>
    <col min="3606" max="3607" width="11.5703125" style="83" customWidth="1"/>
    <col min="3608" max="3608" width="21.85546875" style="83" customWidth="1"/>
    <col min="3609" max="3800" width="11.42578125" style="83"/>
    <col min="3801" max="3801" width="21.85546875" style="83" customWidth="1"/>
    <col min="3802" max="3802" width="13.85546875" style="83" customWidth="1"/>
    <col min="3803" max="3803" width="38.7109375" style="83" customWidth="1"/>
    <col min="3804" max="3804" width="3" style="83" bestFit="1" customWidth="1"/>
    <col min="3805" max="3805" width="32.28515625" style="83" customWidth="1"/>
    <col min="3806" max="3806" width="46.28515625" style="83" customWidth="1"/>
    <col min="3807" max="3807" width="19" style="83" customWidth="1"/>
    <col min="3808" max="3808" width="11.42578125" style="83"/>
    <col min="3809" max="3809" width="17.7109375" style="83" customWidth="1"/>
    <col min="3810" max="3810" width="11.42578125" style="83"/>
    <col min="3811" max="3811" width="22.28515625" style="83" customWidth="1"/>
    <col min="3812" max="3812" width="5.28515625" style="83" customWidth="1"/>
    <col min="3813" max="3813" width="36.28515625" style="83" customWidth="1"/>
    <col min="3814" max="3814" width="5.7109375" style="83" customWidth="1"/>
    <col min="3815" max="3815" width="11.42578125" style="83"/>
    <col min="3816" max="3816" width="20.7109375" style="83" customWidth="1"/>
    <col min="3817" max="3817" width="4.85546875" style="83" customWidth="1"/>
    <col min="3818" max="3818" width="11.42578125" style="83"/>
    <col min="3819" max="3819" width="24.7109375" style="83" customWidth="1"/>
    <col min="3820" max="3820" width="12.28515625" style="83" customWidth="1"/>
    <col min="3821" max="3821" width="11.42578125" style="83"/>
    <col min="3822" max="3822" width="3.42578125" style="83" customWidth="1"/>
    <col min="3823" max="3823" width="11.42578125" style="83"/>
    <col min="3824" max="3824" width="17.7109375" style="83" customWidth="1"/>
    <col min="3825" max="3825" width="3.42578125" style="83" customWidth="1"/>
    <col min="3826" max="3826" width="11.42578125" style="83"/>
    <col min="3827" max="3827" width="23.7109375" style="83" customWidth="1"/>
    <col min="3828" max="3828" width="10" style="83" customWidth="1"/>
    <col min="3829" max="3829" width="11.42578125" style="83"/>
    <col min="3830" max="3831" width="14.7109375" style="83" customWidth="1"/>
    <col min="3832" max="3832" width="12.85546875" style="83" customWidth="1"/>
    <col min="3833" max="3833" width="3.28515625" style="83" customWidth="1"/>
    <col min="3834" max="3834" width="30.28515625" style="83" customWidth="1"/>
    <col min="3835" max="3835" width="5" style="83" customWidth="1"/>
    <col min="3836" max="3836" width="11.42578125" style="83"/>
    <col min="3837" max="3837" width="14.28515625" style="83" customWidth="1"/>
    <col min="3838" max="3838" width="5.7109375" style="83" customWidth="1"/>
    <col min="3839" max="3839" width="11.42578125" style="83"/>
    <col min="3840" max="3840" width="17.28515625" style="83" customWidth="1"/>
    <col min="3841" max="3841" width="12.7109375" style="83" customWidth="1"/>
    <col min="3842" max="3842" width="11.42578125" style="83"/>
    <col min="3843" max="3843" width="5.28515625" style="83" customWidth="1"/>
    <col min="3844" max="3844" width="11.42578125" style="83"/>
    <col min="3845" max="3845" width="17" style="83" customWidth="1"/>
    <col min="3846" max="3846" width="6.28515625" style="83" customWidth="1"/>
    <col min="3847" max="3847" width="11.42578125" style="83"/>
    <col min="3848" max="3848" width="14.28515625" style="83" customWidth="1"/>
    <col min="3849" max="3849" width="7.5703125" style="83" customWidth="1"/>
    <col min="3850" max="3850" width="11.42578125" style="83"/>
    <col min="3851" max="3852" width="14.28515625" style="83" customWidth="1"/>
    <col min="3853" max="3853" width="20.85546875" style="83" customWidth="1"/>
    <col min="3854" max="3854" width="14.42578125" style="83" customWidth="1"/>
    <col min="3855" max="3855" width="15" style="83" customWidth="1"/>
    <col min="3856" max="3856" width="2.7109375" style="83" customWidth="1"/>
    <col min="3857" max="3857" width="11.7109375" style="83" customWidth="1"/>
    <col min="3858" max="3858" width="11.5703125" style="83" customWidth="1"/>
    <col min="3859" max="3859" width="2.28515625" style="83" customWidth="1"/>
    <col min="3860" max="3860" width="41" style="83" customWidth="1"/>
    <col min="3861" max="3861" width="14.28515625" style="83" customWidth="1"/>
    <col min="3862" max="3863" width="11.5703125" style="83" customWidth="1"/>
    <col min="3864" max="3864" width="21.85546875" style="83" customWidth="1"/>
    <col min="3865" max="4056" width="11.42578125" style="83"/>
    <col min="4057" max="4057" width="21.85546875" style="83" customWidth="1"/>
    <col min="4058" max="4058" width="13.85546875" style="83" customWidth="1"/>
    <col min="4059" max="4059" width="38.7109375" style="83" customWidth="1"/>
    <col min="4060" max="4060" width="3" style="83" bestFit="1" customWidth="1"/>
    <col min="4061" max="4061" width="32.28515625" style="83" customWidth="1"/>
    <col min="4062" max="4062" width="46.28515625" style="83" customWidth="1"/>
    <col min="4063" max="4063" width="19" style="83" customWidth="1"/>
    <col min="4064" max="4064" width="11.42578125" style="83"/>
    <col min="4065" max="4065" width="17.7109375" style="83" customWidth="1"/>
    <col min="4066" max="4066" width="11.42578125" style="83"/>
    <col min="4067" max="4067" width="22.28515625" style="83" customWidth="1"/>
    <col min="4068" max="4068" width="5.28515625" style="83" customWidth="1"/>
    <col min="4069" max="4069" width="36.28515625" style="83" customWidth="1"/>
    <col min="4070" max="4070" width="5.7109375" style="83" customWidth="1"/>
    <col min="4071" max="4071" width="11.42578125" style="83"/>
    <col min="4072" max="4072" width="20.7109375" style="83" customWidth="1"/>
    <col min="4073" max="4073" width="4.85546875" style="83" customWidth="1"/>
    <col min="4074" max="4074" width="11.42578125" style="83"/>
    <col min="4075" max="4075" width="24.7109375" style="83" customWidth="1"/>
    <col min="4076" max="4076" width="12.28515625" style="83" customWidth="1"/>
    <col min="4077" max="4077" width="11.42578125" style="83"/>
    <col min="4078" max="4078" width="3.42578125" style="83" customWidth="1"/>
    <col min="4079" max="4079" width="11.42578125" style="83"/>
    <col min="4080" max="4080" width="17.7109375" style="83" customWidth="1"/>
    <col min="4081" max="4081" width="3.42578125" style="83" customWidth="1"/>
    <col min="4082" max="4082" width="11.42578125" style="83"/>
    <col min="4083" max="4083" width="23.7109375" style="83" customWidth="1"/>
    <col min="4084" max="4084" width="10" style="83" customWidth="1"/>
    <col min="4085" max="4085" width="11.42578125" style="83"/>
    <col min="4086" max="4087" width="14.7109375" style="83" customWidth="1"/>
    <col min="4088" max="4088" width="12.85546875" style="83" customWidth="1"/>
    <col min="4089" max="4089" width="3.28515625" style="83" customWidth="1"/>
    <col min="4090" max="4090" width="30.28515625" style="83" customWidth="1"/>
    <col min="4091" max="4091" width="5" style="83" customWidth="1"/>
    <col min="4092" max="4092" width="11.42578125" style="83"/>
    <col min="4093" max="4093" width="14.28515625" style="83" customWidth="1"/>
    <col min="4094" max="4094" width="5.7109375" style="83" customWidth="1"/>
    <col min="4095" max="4095" width="11.42578125" style="83"/>
    <col min="4096" max="4096" width="17.28515625" style="83" customWidth="1"/>
    <col min="4097" max="4097" width="12.7109375" style="83" customWidth="1"/>
    <col min="4098" max="4098" width="11.42578125" style="83"/>
    <col min="4099" max="4099" width="5.28515625" style="83" customWidth="1"/>
    <col min="4100" max="4100" width="11.42578125" style="83"/>
    <col min="4101" max="4101" width="17" style="83" customWidth="1"/>
    <col min="4102" max="4102" width="6.28515625" style="83" customWidth="1"/>
    <col min="4103" max="4103" width="11.42578125" style="83"/>
    <col min="4104" max="4104" width="14.28515625" style="83" customWidth="1"/>
    <col min="4105" max="4105" width="7.5703125" style="83" customWidth="1"/>
    <col min="4106" max="4106" width="11.42578125" style="83"/>
    <col min="4107" max="4108" width="14.28515625" style="83" customWidth="1"/>
    <col min="4109" max="4109" width="20.85546875" style="83" customWidth="1"/>
    <col min="4110" max="4110" width="14.42578125" style="83" customWidth="1"/>
    <col min="4111" max="4111" width="15" style="83" customWidth="1"/>
    <col min="4112" max="4112" width="2.7109375" style="83" customWidth="1"/>
    <col min="4113" max="4113" width="11.7109375" style="83" customWidth="1"/>
    <col min="4114" max="4114" width="11.5703125" style="83" customWidth="1"/>
    <col min="4115" max="4115" width="2.28515625" style="83" customWidth="1"/>
    <col min="4116" max="4116" width="41" style="83" customWidth="1"/>
    <col min="4117" max="4117" width="14.28515625" style="83" customWidth="1"/>
    <col min="4118" max="4119" width="11.5703125" style="83" customWidth="1"/>
    <col min="4120" max="4120" width="21.85546875" style="83" customWidth="1"/>
    <col min="4121" max="4312" width="11.42578125" style="83"/>
    <col min="4313" max="4313" width="21.85546875" style="83" customWidth="1"/>
    <col min="4314" max="4314" width="13.85546875" style="83" customWidth="1"/>
    <col min="4315" max="4315" width="38.7109375" style="83" customWidth="1"/>
    <col min="4316" max="4316" width="3" style="83" bestFit="1" customWidth="1"/>
    <col min="4317" max="4317" width="32.28515625" style="83" customWidth="1"/>
    <col min="4318" max="4318" width="46.28515625" style="83" customWidth="1"/>
    <col min="4319" max="4319" width="19" style="83" customWidth="1"/>
    <col min="4320" max="4320" width="11.42578125" style="83"/>
    <col min="4321" max="4321" width="17.7109375" style="83" customWidth="1"/>
    <col min="4322" max="4322" width="11.42578125" style="83"/>
    <col min="4323" max="4323" width="22.28515625" style="83" customWidth="1"/>
    <col min="4324" max="4324" width="5.28515625" style="83" customWidth="1"/>
    <col min="4325" max="4325" width="36.28515625" style="83" customWidth="1"/>
    <col min="4326" max="4326" width="5.7109375" style="83" customWidth="1"/>
    <col min="4327" max="4327" width="11.42578125" style="83"/>
    <col min="4328" max="4328" width="20.7109375" style="83" customWidth="1"/>
    <col min="4329" max="4329" width="4.85546875" style="83" customWidth="1"/>
    <col min="4330" max="4330" width="11.42578125" style="83"/>
    <col min="4331" max="4331" width="24.7109375" style="83" customWidth="1"/>
    <col min="4332" max="4332" width="12.28515625" style="83" customWidth="1"/>
    <col min="4333" max="4333" width="11.42578125" style="83"/>
    <col min="4334" max="4334" width="3.42578125" style="83" customWidth="1"/>
    <col min="4335" max="4335" width="11.42578125" style="83"/>
    <col min="4336" max="4336" width="17.7109375" style="83" customWidth="1"/>
    <col min="4337" max="4337" width="3.42578125" style="83" customWidth="1"/>
    <col min="4338" max="4338" width="11.42578125" style="83"/>
    <col min="4339" max="4339" width="23.7109375" style="83" customWidth="1"/>
    <col min="4340" max="4340" width="10" style="83" customWidth="1"/>
    <col min="4341" max="4341" width="11.42578125" style="83"/>
    <col min="4342" max="4343" width="14.7109375" style="83" customWidth="1"/>
    <col min="4344" max="4344" width="12.85546875" style="83" customWidth="1"/>
    <col min="4345" max="4345" width="3.28515625" style="83" customWidth="1"/>
    <col min="4346" max="4346" width="30.28515625" style="83" customWidth="1"/>
    <col min="4347" max="4347" width="5" style="83" customWidth="1"/>
    <col min="4348" max="4348" width="11.42578125" style="83"/>
    <col min="4349" max="4349" width="14.28515625" style="83" customWidth="1"/>
    <col min="4350" max="4350" width="5.7109375" style="83" customWidth="1"/>
    <col min="4351" max="4351" width="11.42578125" style="83"/>
    <col min="4352" max="4352" width="17.28515625" style="83" customWidth="1"/>
    <col min="4353" max="4353" width="12.7109375" style="83" customWidth="1"/>
    <col min="4354" max="4354" width="11.42578125" style="83"/>
    <col min="4355" max="4355" width="5.28515625" style="83" customWidth="1"/>
    <col min="4356" max="4356" width="11.42578125" style="83"/>
    <col min="4357" max="4357" width="17" style="83" customWidth="1"/>
    <col min="4358" max="4358" width="6.28515625" style="83" customWidth="1"/>
    <col min="4359" max="4359" width="11.42578125" style="83"/>
    <col min="4360" max="4360" width="14.28515625" style="83" customWidth="1"/>
    <col min="4361" max="4361" width="7.5703125" style="83" customWidth="1"/>
    <col min="4362" max="4362" width="11.42578125" style="83"/>
    <col min="4363" max="4364" width="14.28515625" style="83" customWidth="1"/>
    <col min="4365" max="4365" width="20.85546875" style="83" customWidth="1"/>
    <col min="4366" max="4366" width="14.42578125" style="83" customWidth="1"/>
    <col min="4367" max="4367" width="15" style="83" customWidth="1"/>
    <col min="4368" max="4368" width="2.7109375" style="83" customWidth="1"/>
    <col min="4369" max="4369" width="11.7109375" style="83" customWidth="1"/>
    <col min="4370" max="4370" width="11.5703125" style="83" customWidth="1"/>
    <col min="4371" max="4371" width="2.28515625" style="83" customWidth="1"/>
    <col min="4372" max="4372" width="41" style="83" customWidth="1"/>
    <col min="4373" max="4373" width="14.28515625" style="83" customWidth="1"/>
    <col min="4374" max="4375" width="11.5703125" style="83" customWidth="1"/>
    <col min="4376" max="4376" width="21.85546875" style="83" customWidth="1"/>
    <col min="4377" max="4568" width="11.42578125" style="83"/>
    <col min="4569" max="4569" width="21.85546875" style="83" customWidth="1"/>
    <col min="4570" max="4570" width="13.85546875" style="83" customWidth="1"/>
    <col min="4571" max="4571" width="38.7109375" style="83" customWidth="1"/>
    <col min="4572" max="4572" width="3" style="83" bestFit="1" customWidth="1"/>
    <col min="4573" max="4573" width="32.28515625" style="83" customWidth="1"/>
    <col min="4574" max="4574" width="46.28515625" style="83" customWidth="1"/>
    <col min="4575" max="4575" width="19" style="83" customWidth="1"/>
    <col min="4576" max="4576" width="11.42578125" style="83"/>
    <col min="4577" max="4577" width="17.7109375" style="83" customWidth="1"/>
    <col min="4578" max="4578" width="11.42578125" style="83"/>
    <col min="4579" max="4579" width="22.28515625" style="83" customWidth="1"/>
    <col min="4580" max="4580" width="5.28515625" style="83" customWidth="1"/>
    <col min="4581" max="4581" width="36.28515625" style="83" customWidth="1"/>
    <col min="4582" max="4582" width="5.7109375" style="83" customWidth="1"/>
    <col min="4583" max="4583" width="11.42578125" style="83"/>
    <col min="4584" max="4584" width="20.7109375" style="83" customWidth="1"/>
    <col min="4585" max="4585" width="4.85546875" style="83" customWidth="1"/>
    <col min="4586" max="4586" width="11.42578125" style="83"/>
    <col min="4587" max="4587" width="24.7109375" style="83" customWidth="1"/>
    <col min="4588" max="4588" width="12.28515625" style="83" customWidth="1"/>
    <col min="4589" max="4589" width="11.42578125" style="83"/>
    <col min="4590" max="4590" width="3.42578125" style="83" customWidth="1"/>
    <col min="4591" max="4591" width="11.42578125" style="83"/>
    <col min="4592" max="4592" width="17.7109375" style="83" customWidth="1"/>
    <col min="4593" max="4593" width="3.42578125" style="83" customWidth="1"/>
    <col min="4594" max="4594" width="11.42578125" style="83"/>
    <col min="4595" max="4595" width="23.7109375" style="83" customWidth="1"/>
    <col min="4596" max="4596" width="10" style="83" customWidth="1"/>
    <col min="4597" max="4597" width="11.42578125" style="83"/>
    <col min="4598" max="4599" width="14.7109375" style="83" customWidth="1"/>
    <col min="4600" max="4600" width="12.85546875" style="83" customWidth="1"/>
    <col min="4601" max="4601" width="3.28515625" style="83" customWidth="1"/>
    <col min="4602" max="4602" width="30.28515625" style="83" customWidth="1"/>
    <col min="4603" max="4603" width="5" style="83" customWidth="1"/>
    <col min="4604" max="4604" width="11.42578125" style="83"/>
    <col min="4605" max="4605" width="14.28515625" style="83" customWidth="1"/>
    <col min="4606" max="4606" width="5.7109375" style="83" customWidth="1"/>
    <col min="4607" max="4607" width="11.42578125" style="83"/>
    <col min="4608" max="4608" width="17.28515625" style="83" customWidth="1"/>
    <col min="4609" max="4609" width="12.7109375" style="83" customWidth="1"/>
    <col min="4610" max="4610" width="11.42578125" style="83"/>
    <col min="4611" max="4611" width="5.28515625" style="83" customWidth="1"/>
    <col min="4612" max="4612" width="11.42578125" style="83"/>
    <col min="4613" max="4613" width="17" style="83" customWidth="1"/>
    <col min="4614" max="4614" width="6.28515625" style="83" customWidth="1"/>
    <col min="4615" max="4615" width="11.42578125" style="83"/>
    <col min="4616" max="4616" width="14.28515625" style="83" customWidth="1"/>
    <col min="4617" max="4617" width="7.5703125" style="83" customWidth="1"/>
    <col min="4618" max="4618" width="11.42578125" style="83"/>
    <col min="4619" max="4620" width="14.28515625" style="83" customWidth="1"/>
    <col min="4621" max="4621" width="20.85546875" style="83" customWidth="1"/>
    <col min="4622" max="4622" width="14.42578125" style="83" customWidth="1"/>
    <col min="4623" max="4623" width="15" style="83" customWidth="1"/>
    <col min="4624" max="4624" width="2.7109375" style="83" customWidth="1"/>
    <col min="4625" max="4625" width="11.7109375" style="83" customWidth="1"/>
    <col min="4626" max="4626" width="11.5703125" style="83" customWidth="1"/>
    <col min="4627" max="4627" width="2.28515625" style="83" customWidth="1"/>
    <col min="4628" max="4628" width="41" style="83" customWidth="1"/>
    <col min="4629" max="4629" width="14.28515625" style="83" customWidth="1"/>
    <col min="4630" max="4631" width="11.5703125" style="83" customWidth="1"/>
    <col min="4632" max="4632" width="21.85546875" style="83" customWidth="1"/>
    <col min="4633" max="4824" width="11.42578125" style="83"/>
    <col min="4825" max="4825" width="21.85546875" style="83" customWidth="1"/>
    <col min="4826" max="4826" width="13.85546875" style="83" customWidth="1"/>
    <col min="4827" max="4827" width="38.7109375" style="83" customWidth="1"/>
    <col min="4828" max="4828" width="3" style="83" bestFit="1" customWidth="1"/>
    <col min="4829" max="4829" width="32.28515625" style="83" customWidth="1"/>
    <col min="4830" max="4830" width="46.28515625" style="83" customWidth="1"/>
    <col min="4831" max="4831" width="19" style="83" customWidth="1"/>
    <col min="4832" max="4832" width="11.42578125" style="83"/>
    <col min="4833" max="4833" width="17.7109375" style="83" customWidth="1"/>
    <col min="4834" max="4834" width="11.42578125" style="83"/>
    <col min="4835" max="4835" width="22.28515625" style="83" customWidth="1"/>
    <col min="4836" max="4836" width="5.28515625" style="83" customWidth="1"/>
    <col min="4837" max="4837" width="36.28515625" style="83" customWidth="1"/>
    <col min="4838" max="4838" width="5.7109375" style="83" customWidth="1"/>
    <col min="4839" max="4839" width="11.42578125" style="83"/>
    <col min="4840" max="4840" width="20.7109375" style="83" customWidth="1"/>
    <col min="4841" max="4841" width="4.85546875" style="83" customWidth="1"/>
    <col min="4842" max="4842" width="11.42578125" style="83"/>
    <col min="4843" max="4843" width="24.7109375" style="83" customWidth="1"/>
    <col min="4844" max="4844" width="12.28515625" style="83" customWidth="1"/>
    <col min="4845" max="4845" width="11.42578125" style="83"/>
    <col min="4846" max="4846" width="3.42578125" style="83" customWidth="1"/>
    <col min="4847" max="4847" width="11.42578125" style="83"/>
    <col min="4848" max="4848" width="17.7109375" style="83" customWidth="1"/>
    <col min="4849" max="4849" width="3.42578125" style="83" customWidth="1"/>
    <col min="4850" max="4850" width="11.42578125" style="83"/>
    <col min="4851" max="4851" width="23.7109375" style="83" customWidth="1"/>
    <col min="4852" max="4852" width="10" style="83" customWidth="1"/>
    <col min="4853" max="4853" width="11.42578125" style="83"/>
    <col min="4854" max="4855" width="14.7109375" style="83" customWidth="1"/>
    <col min="4856" max="4856" width="12.85546875" style="83" customWidth="1"/>
    <col min="4857" max="4857" width="3.28515625" style="83" customWidth="1"/>
    <col min="4858" max="4858" width="30.28515625" style="83" customWidth="1"/>
    <col min="4859" max="4859" width="5" style="83" customWidth="1"/>
    <col min="4860" max="4860" width="11.42578125" style="83"/>
    <col min="4861" max="4861" width="14.28515625" style="83" customWidth="1"/>
    <col min="4862" max="4862" width="5.7109375" style="83" customWidth="1"/>
    <col min="4863" max="4863" width="11.42578125" style="83"/>
    <col min="4864" max="4864" width="17.28515625" style="83" customWidth="1"/>
    <col min="4865" max="4865" width="12.7109375" style="83" customWidth="1"/>
    <col min="4866" max="4866" width="11.42578125" style="83"/>
    <col min="4867" max="4867" width="5.28515625" style="83" customWidth="1"/>
    <col min="4868" max="4868" width="11.42578125" style="83"/>
    <col min="4869" max="4869" width="17" style="83" customWidth="1"/>
    <col min="4870" max="4870" width="6.28515625" style="83" customWidth="1"/>
    <col min="4871" max="4871" width="11.42578125" style="83"/>
    <col min="4872" max="4872" width="14.28515625" style="83" customWidth="1"/>
    <col min="4873" max="4873" width="7.5703125" style="83" customWidth="1"/>
    <col min="4874" max="4874" width="11.42578125" style="83"/>
    <col min="4875" max="4876" width="14.28515625" style="83" customWidth="1"/>
    <col min="4877" max="4877" width="20.85546875" style="83" customWidth="1"/>
    <col min="4878" max="4878" width="14.42578125" style="83" customWidth="1"/>
    <col min="4879" max="4879" width="15" style="83" customWidth="1"/>
    <col min="4880" max="4880" width="2.7109375" style="83" customWidth="1"/>
    <col min="4881" max="4881" width="11.7109375" style="83" customWidth="1"/>
    <col min="4882" max="4882" width="11.5703125" style="83" customWidth="1"/>
    <col min="4883" max="4883" width="2.28515625" style="83" customWidth="1"/>
    <col min="4884" max="4884" width="41" style="83" customWidth="1"/>
    <col min="4885" max="4885" width="14.28515625" style="83" customWidth="1"/>
    <col min="4886" max="4887" width="11.5703125" style="83" customWidth="1"/>
    <col min="4888" max="4888" width="21.85546875" style="83" customWidth="1"/>
    <col min="4889" max="5080" width="11.42578125" style="83"/>
    <col min="5081" max="5081" width="21.85546875" style="83" customWidth="1"/>
    <col min="5082" max="5082" width="13.85546875" style="83" customWidth="1"/>
    <col min="5083" max="5083" width="38.7109375" style="83" customWidth="1"/>
    <col min="5084" max="5084" width="3" style="83" bestFit="1" customWidth="1"/>
    <col min="5085" max="5085" width="32.28515625" style="83" customWidth="1"/>
    <col min="5086" max="5086" width="46.28515625" style="83" customWidth="1"/>
    <col min="5087" max="5087" width="19" style="83" customWidth="1"/>
    <col min="5088" max="5088" width="11.42578125" style="83"/>
    <col min="5089" max="5089" width="17.7109375" style="83" customWidth="1"/>
    <col min="5090" max="5090" width="11.42578125" style="83"/>
    <col min="5091" max="5091" width="22.28515625" style="83" customWidth="1"/>
    <col min="5092" max="5092" width="5.28515625" style="83" customWidth="1"/>
    <col min="5093" max="5093" width="36.28515625" style="83" customWidth="1"/>
    <col min="5094" max="5094" width="5.7109375" style="83" customWidth="1"/>
    <col min="5095" max="5095" width="11.42578125" style="83"/>
    <col min="5096" max="5096" width="20.7109375" style="83" customWidth="1"/>
    <col min="5097" max="5097" width="4.85546875" style="83" customWidth="1"/>
    <col min="5098" max="5098" width="11.42578125" style="83"/>
    <col min="5099" max="5099" width="24.7109375" style="83" customWidth="1"/>
    <col min="5100" max="5100" width="12.28515625" style="83" customWidth="1"/>
    <col min="5101" max="5101" width="11.42578125" style="83"/>
    <col min="5102" max="5102" width="3.42578125" style="83" customWidth="1"/>
    <col min="5103" max="5103" width="11.42578125" style="83"/>
    <col min="5104" max="5104" width="17.7109375" style="83" customWidth="1"/>
    <col min="5105" max="5105" width="3.42578125" style="83" customWidth="1"/>
    <col min="5106" max="5106" width="11.42578125" style="83"/>
    <col min="5107" max="5107" width="23.7109375" style="83" customWidth="1"/>
    <col min="5108" max="5108" width="10" style="83" customWidth="1"/>
    <col min="5109" max="5109" width="11.42578125" style="83"/>
    <col min="5110" max="5111" width="14.7109375" style="83" customWidth="1"/>
    <col min="5112" max="5112" width="12.85546875" style="83" customWidth="1"/>
    <col min="5113" max="5113" width="3.28515625" style="83" customWidth="1"/>
    <col min="5114" max="5114" width="30.28515625" style="83" customWidth="1"/>
    <col min="5115" max="5115" width="5" style="83" customWidth="1"/>
    <col min="5116" max="5116" width="11.42578125" style="83"/>
    <col min="5117" max="5117" width="14.28515625" style="83" customWidth="1"/>
    <col min="5118" max="5118" width="5.7109375" style="83" customWidth="1"/>
    <col min="5119" max="5119" width="11.42578125" style="83"/>
    <col min="5120" max="5120" width="17.28515625" style="83" customWidth="1"/>
    <col min="5121" max="5121" width="12.7109375" style="83" customWidth="1"/>
    <col min="5122" max="5122" width="11.42578125" style="83"/>
    <col min="5123" max="5123" width="5.28515625" style="83" customWidth="1"/>
    <col min="5124" max="5124" width="11.42578125" style="83"/>
    <col min="5125" max="5125" width="17" style="83" customWidth="1"/>
    <col min="5126" max="5126" width="6.28515625" style="83" customWidth="1"/>
    <col min="5127" max="5127" width="11.42578125" style="83"/>
    <col min="5128" max="5128" width="14.28515625" style="83" customWidth="1"/>
    <col min="5129" max="5129" width="7.5703125" style="83" customWidth="1"/>
    <col min="5130" max="5130" width="11.42578125" style="83"/>
    <col min="5131" max="5132" width="14.28515625" style="83" customWidth="1"/>
    <col min="5133" max="5133" width="20.85546875" style="83" customWidth="1"/>
    <col min="5134" max="5134" width="14.42578125" style="83" customWidth="1"/>
    <col min="5135" max="5135" width="15" style="83" customWidth="1"/>
    <col min="5136" max="5136" width="2.7109375" style="83" customWidth="1"/>
    <col min="5137" max="5137" width="11.7109375" style="83" customWidth="1"/>
    <col min="5138" max="5138" width="11.5703125" style="83" customWidth="1"/>
    <col min="5139" max="5139" width="2.28515625" style="83" customWidth="1"/>
    <col min="5140" max="5140" width="41" style="83" customWidth="1"/>
    <col min="5141" max="5141" width="14.28515625" style="83" customWidth="1"/>
    <col min="5142" max="5143" width="11.5703125" style="83" customWidth="1"/>
    <col min="5144" max="5144" width="21.85546875" style="83" customWidth="1"/>
    <col min="5145" max="5336" width="11.42578125" style="83"/>
    <col min="5337" max="5337" width="21.85546875" style="83" customWidth="1"/>
    <col min="5338" max="5338" width="13.85546875" style="83" customWidth="1"/>
    <col min="5339" max="5339" width="38.7109375" style="83" customWidth="1"/>
    <col min="5340" max="5340" width="3" style="83" bestFit="1" customWidth="1"/>
    <col min="5341" max="5341" width="32.28515625" style="83" customWidth="1"/>
    <col min="5342" max="5342" width="46.28515625" style="83" customWidth="1"/>
    <col min="5343" max="5343" width="19" style="83" customWidth="1"/>
    <col min="5344" max="5344" width="11.42578125" style="83"/>
    <col min="5345" max="5345" width="17.7109375" style="83" customWidth="1"/>
    <col min="5346" max="5346" width="11.42578125" style="83"/>
    <col min="5347" max="5347" width="22.28515625" style="83" customWidth="1"/>
    <col min="5348" max="5348" width="5.28515625" style="83" customWidth="1"/>
    <col min="5349" max="5349" width="36.28515625" style="83" customWidth="1"/>
    <col min="5350" max="5350" width="5.7109375" style="83" customWidth="1"/>
    <col min="5351" max="5351" width="11.42578125" style="83"/>
    <col min="5352" max="5352" width="20.7109375" style="83" customWidth="1"/>
    <col min="5353" max="5353" width="4.85546875" style="83" customWidth="1"/>
    <col min="5354" max="5354" width="11.42578125" style="83"/>
    <col min="5355" max="5355" width="24.7109375" style="83" customWidth="1"/>
    <col min="5356" max="5356" width="12.28515625" style="83" customWidth="1"/>
    <col min="5357" max="5357" width="11.42578125" style="83"/>
    <col min="5358" max="5358" width="3.42578125" style="83" customWidth="1"/>
    <col min="5359" max="5359" width="11.42578125" style="83"/>
    <col min="5360" max="5360" width="17.7109375" style="83" customWidth="1"/>
    <col min="5361" max="5361" width="3.42578125" style="83" customWidth="1"/>
    <col min="5362" max="5362" width="11.42578125" style="83"/>
    <col min="5363" max="5363" width="23.7109375" style="83" customWidth="1"/>
    <col min="5364" max="5364" width="10" style="83" customWidth="1"/>
    <col min="5365" max="5365" width="11.42578125" style="83"/>
    <col min="5366" max="5367" width="14.7109375" style="83" customWidth="1"/>
    <col min="5368" max="5368" width="12.85546875" style="83" customWidth="1"/>
    <col min="5369" max="5369" width="3.28515625" style="83" customWidth="1"/>
    <col min="5370" max="5370" width="30.28515625" style="83" customWidth="1"/>
    <col min="5371" max="5371" width="5" style="83" customWidth="1"/>
    <col min="5372" max="5372" width="11.42578125" style="83"/>
    <col min="5373" max="5373" width="14.28515625" style="83" customWidth="1"/>
    <col min="5374" max="5374" width="5.7109375" style="83" customWidth="1"/>
    <col min="5375" max="5375" width="11.42578125" style="83"/>
    <col min="5376" max="5376" width="17.28515625" style="83" customWidth="1"/>
    <col min="5377" max="5377" width="12.7109375" style="83" customWidth="1"/>
    <col min="5378" max="5378" width="11.42578125" style="83"/>
    <col min="5379" max="5379" width="5.28515625" style="83" customWidth="1"/>
    <col min="5380" max="5380" width="11.42578125" style="83"/>
    <col min="5381" max="5381" width="17" style="83" customWidth="1"/>
    <col min="5382" max="5382" width="6.28515625" style="83" customWidth="1"/>
    <col min="5383" max="5383" width="11.42578125" style="83"/>
    <col min="5384" max="5384" width="14.28515625" style="83" customWidth="1"/>
    <col min="5385" max="5385" width="7.5703125" style="83" customWidth="1"/>
    <col min="5386" max="5386" width="11.42578125" style="83"/>
    <col min="5387" max="5388" width="14.28515625" style="83" customWidth="1"/>
    <col min="5389" max="5389" width="20.85546875" style="83" customWidth="1"/>
    <col min="5390" max="5390" width="14.42578125" style="83" customWidth="1"/>
    <col min="5391" max="5391" width="15" style="83" customWidth="1"/>
    <col min="5392" max="5392" width="2.7109375" style="83" customWidth="1"/>
    <col min="5393" max="5393" width="11.7109375" style="83" customWidth="1"/>
    <col min="5394" max="5394" width="11.5703125" style="83" customWidth="1"/>
    <col min="5395" max="5395" width="2.28515625" style="83" customWidth="1"/>
    <col min="5396" max="5396" width="41" style="83" customWidth="1"/>
    <col min="5397" max="5397" width="14.28515625" style="83" customWidth="1"/>
    <col min="5398" max="5399" width="11.5703125" style="83" customWidth="1"/>
    <col min="5400" max="5400" width="21.85546875" style="83" customWidth="1"/>
    <col min="5401" max="5592" width="11.42578125" style="83"/>
    <col min="5593" max="5593" width="21.85546875" style="83" customWidth="1"/>
    <col min="5594" max="5594" width="13.85546875" style="83" customWidth="1"/>
    <col min="5595" max="5595" width="38.7109375" style="83" customWidth="1"/>
    <col min="5596" max="5596" width="3" style="83" bestFit="1" customWidth="1"/>
    <col min="5597" max="5597" width="32.28515625" style="83" customWidth="1"/>
    <col min="5598" max="5598" width="46.28515625" style="83" customWidth="1"/>
    <col min="5599" max="5599" width="19" style="83" customWidth="1"/>
    <col min="5600" max="5600" width="11.42578125" style="83"/>
    <col min="5601" max="5601" width="17.7109375" style="83" customWidth="1"/>
    <col min="5602" max="5602" width="11.42578125" style="83"/>
    <col min="5603" max="5603" width="22.28515625" style="83" customWidth="1"/>
    <col min="5604" max="5604" width="5.28515625" style="83" customWidth="1"/>
    <col min="5605" max="5605" width="36.28515625" style="83" customWidth="1"/>
    <col min="5606" max="5606" width="5.7109375" style="83" customWidth="1"/>
    <col min="5607" max="5607" width="11.42578125" style="83"/>
    <col min="5608" max="5608" width="20.7109375" style="83" customWidth="1"/>
    <col min="5609" max="5609" width="4.85546875" style="83" customWidth="1"/>
    <col min="5610" max="5610" width="11.42578125" style="83"/>
    <col min="5611" max="5611" width="24.7109375" style="83" customWidth="1"/>
    <col min="5612" max="5612" width="12.28515625" style="83" customWidth="1"/>
    <col min="5613" max="5613" width="11.42578125" style="83"/>
    <col min="5614" max="5614" width="3.42578125" style="83" customWidth="1"/>
    <col min="5615" max="5615" width="11.42578125" style="83"/>
    <col min="5616" max="5616" width="17.7109375" style="83" customWidth="1"/>
    <col min="5617" max="5617" width="3.42578125" style="83" customWidth="1"/>
    <col min="5618" max="5618" width="11.42578125" style="83"/>
    <col min="5619" max="5619" width="23.7109375" style="83" customWidth="1"/>
    <col min="5620" max="5620" width="10" style="83" customWidth="1"/>
    <col min="5621" max="5621" width="11.42578125" style="83"/>
    <col min="5622" max="5623" width="14.7109375" style="83" customWidth="1"/>
    <col min="5624" max="5624" width="12.85546875" style="83" customWidth="1"/>
    <col min="5625" max="5625" width="3.28515625" style="83" customWidth="1"/>
    <col min="5626" max="5626" width="30.28515625" style="83" customWidth="1"/>
    <col min="5627" max="5627" width="5" style="83" customWidth="1"/>
    <col min="5628" max="5628" width="11.42578125" style="83"/>
    <col min="5629" max="5629" width="14.28515625" style="83" customWidth="1"/>
    <col min="5630" max="5630" width="5.7109375" style="83" customWidth="1"/>
    <col min="5631" max="5631" width="11.42578125" style="83"/>
    <col min="5632" max="5632" width="17.28515625" style="83" customWidth="1"/>
    <col min="5633" max="5633" width="12.7109375" style="83" customWidth="1"/>
    <col min="5634" max="5634" width="11.42578125" style="83"/>
    <col min="5635" max="5635" width="5.28515625" style="83" customWidth="1"/>
    <col min="5636" max="5636" width="11.42578125" style="83"/>
    <col min="5637" max="5637" width="17" style="83" customWidth="1"/>
    <col min="5638" max="5638" width="6.28515625" style="83" customWidth="1"/>
    <col min="5639" max="5639" width="11.42578125" style="83"/>
    <col min="5640" max="5640" width="14.28515625" style="83" customWidth="1"/>
    <col min="5641" max="5641" width="7.5703125" style="83" customWidth="1"/>
    <col min="5642" max="5642" width="11.42578125" style="83"/>
    <col min="5643" max="5644" width="14.28515625" style="83" customWidth="1"/>
    <col min="5645" max="5645" width="20.85546875" style="83" customWidth="1"/>
    <col min="5646" max="5646" width="14.42578125" style="83" customWidth="1"/>
    <col min="5647" max="5647" width="15" style="83" customWidth="1"/>
    <col min="5648" max="5648" width="2.7109375" style="83" customWidth="1"/>
    <col min="5649" max="5649" width="11.7109375" style="83" customWidth="1"/>
    <col min="5650" max="5650" width="11.5703125" style="83" customWidth="1"/>
    <col min="5651" max="5651" width="2.28515625" style="83" customWidth="1"/>
    <col min="5652" max="5652" width="41" style="83" customWidth="1"/>
    <col min="5653" max="5653" width="14.28515625" style="83" customWidth="1"/>
    <col min="5654" max="5655" width="11.5703125" style="83" customWidth="1"/>
    <col min="5656" max="5656" width="21.85546875" style="83" customWidth="1"/>
    <col min="5657" max="5848" width="11.42578125" style="83"/>
    <col min="5849" max="5849" width="21.85546875" style="83" customWidth="1"/>
    <col min="5850" max="5850" width="13.85546875" style="83" customWidth="1"/>
    <col min="5851" max="5851" width="38.7109375" style="83" customWidth="1"/>
    <col min="5852" max="5852" width="3" style="83" bestFit="1" customWidth="1"/>
    <col min="5853" max="5853" width="32.28515625" style="83" customWidth="1"/>
    <col min="5854" max="5854" width="46.28515625" style="83" customWidth="1"/>
    <col min="5855" max="5855" width="19" style="83" customWidth="1"/>
    <col min="5856" max="5856" width="11.42578125" style="83"/>
    <col min="5857" max="5857" width="17.7109375" style="83" customWidth="1"/>
    <col min="5858" max="5858" width="11.42578125" style="83"/>
    <col min="5859" max="5859" width="22.28515625" style="83" customWidth="1"/>
    <col min="5860" max="5860" width="5.28515625" style="83" customWidth="1"/>
    <col min="5861" max="5861" width="36.28515625" style="83" customWidth="1"/>
    <col min="5862" max="5862" width="5.7109375" style="83" customWidth="1"/>
    <col min="5863" max="5863" width="11.42578125" style="83"/>
    <col min="5864" max="5864" width="20.7109375" style="83" customWidth="1"/>
    <col min="5865" max="5865" width="4.85546875" style="83" customWidth="1"/>
    <col min="5866" max="5866" width="11.42578125" style="83"/>
    <col min="5867" max="5867" width="24.7109375" style="83" customWidth="1"/>
    <col min="5868" max="5868" width="12.28515625" style="83" customWidth="1"/>
    <col min="5869" max="5869" width="11.42578125" style="83"/>
    <col min="5870" max="5870" width="3.42578125" style="83" customWidth="1"/>
    <col min="5871" max="5871" width="11.42578125" style="83"/>
    <col min="5872" max="5872" width="17.7109375" style="83" customWidth="1"/>
    <col min="5873" max="5873" width="3.42578125" style="83" customWidth="1"/>
    <col min="5874" max="5874" width="11.42578125" style="83"/>
    <col min="5875" max="5875" width="23.7109375" style="83" customWidth="1"/>
    <col min="5876" max="5876" width="10" style="83" customWidth="1"/>
    <col min="5877" max="5877" width="11.42578125" style="83"/>
    <col min="5878" max="5879" width="14.7109375" style="83" customWidth="1"/>
    <col min="5880" max="5880" width="12.85546875" style="83" customWidth="1"/>
    <col min="5881" max="5881" width="3.28515625" style="83" customWidth="1"/>
    <col min="5882" max="5882" width="30.28515625" style="83" customWidth="1"/>
    <col min="5883" max="5883" width="5" style="83" customWidth="1"/>
    <col min="5884" max="5884" width="11.42578125" style="83"/>
    <col min="5885" max="5885" width="14.28515625" style="83" customWidth="1"/>
    <col min="5886" max="5886" width="5.7109375" style="83" customWidth="1"/>
    <col min="5887" max="5887" width="11.42578125" style="83"/>
    <col min="5888" max="5888" width="17.28515625" style="83" customWidth="1"/>
    <col min="5889" max="5889" width="12.7109375" style="83" customWidth="1"/>
    <col min="5890" max="5890" width="11.42578125" style="83"/>
    <col min="5891" max="5891" width="5.28515625" style="83" customWidth="1"/>
    <col min="5892" max="5892" width="11.42578125" style="83"/>
    <col min="5893" max="5893" width="17" style="83" customWidth="1"/>
    <col min="5894" max="5894" width="6.28515625" style="83" customWidth="1"/>
    <col min="5895" max="5895" width="11.42578125" style="83"/>
    <col min="5896" max="5896" width="14.28515625" style="83" customWidth="1"/>
    <col min="5897" max="5897" width="7.5703125" style="83" customWidth="1"/>
    <col min="5898" max="5898" width="11.42578125" style="83"/>
    <col min="5899" max="5900" width="14.28515625" style="83" customWidth="1"/>
    <col min="5901" max="5901" width="20.85546875" style="83" customWidth="1"/>
    <col min="5902" max="5902" width="14.42578125" style="83" customWidth="1"/>
    <col min="5903" max="5903" width="15" style="83" customWidth="1"/>
    <col min="5904" max="5904" width="2.7109375" style="83" customWidth="1"/>
    <col min="5905" max="5905" width="11.7109375" style="83" customWidth="1"/>
    <col min="5906" max="5906" width="11.5703125" style="83" customWidth="1"/>
    <col min="5907" max="5907" width="2.28515625" style="83" customWidth="1"/>
    <col min="5908" max="5908" width="41" style="83" customWidth="1"/>
    <col min="5909" max="5909" width="14.28515625" style="83" customWidth="1"/>
    <col min="5910" max="5911" width="11.5703125" style="83" customWidth="1"/>
    <col min="5912" max="5912" width="21.85546875" style="83" customWidth="1"/>
    <col min="5913" max="6104" width="11.42578125" style="83"/>
    <col min="6105" max="6105" width="21.85546875" style="83" customWidth="1"/>
    <col min="6106" max="6106" width="13.85546875" style="83" customWidth="1"/>
    <col min="6107" max="6107" width="38.7109375" style="83" customWidth="1"/>
    <col min="6108" max="6108" width="3" style="83" bestFit="1" customWidth="1"/>
    <col min="6109" max="6109" width="32.28515625" style="83" customWidth="1"/>
    <col min="6110" max="6110" width="46.28515625" style="83" customWidth="1"/>
    <col min="6111" max="6111" width="19" style="83" customWidth="1"/>
    <col min="6112" max="6112" width="11.42578125" style="83"/>
    <col min="6113" max="6113" width="17.7109375" style="83" customWidth="1"/>
    <col min="6114" max="6114" width="11.42578125" style="83"/>
    <col min="6115" max="6115" width="22.28515625" style="83" customWidth="1"/>
    <col min="6116" max="6116" width="5.28515625" style="83" customWidth="1"/>
    <col min="6117" max="6117" width="36.28515625" style="83" customWidth="1"/>
    <col min="6118" max="6118" width="5.7109375" style="83" customWidth="1"/>
    <col min="6119" max="6119" width="11.42578125" style="83"/>
    <col min="6120" max="6120" width="20.7109375" style="83" customWidth="1"/>
    <col min="6121" max="6121" width="4.85546875" style="83" customWidth="1"/>
    <col min="6122" max="6122" width="11.42578125" style="83"/>
    <col min="6123" max="6123" width="24.7109375" style="83" customWidth="1"/>
    <col min="6124" max="6124" width="12.28515625" style="83" customWidth="1"/>
    <col min="6125" max="6125" width="11.42578125" style="83"/>
    <col min="6126" max="6126" width="3.42578125" style="83" customWidth="1"/>
    <col min="6127" max="6127" width="11.42578125" style="83"/>
    <col min="6128" max="6128" width="17.7109375" style="83" customWidth="1"/>
    <col min="6129" max="6129" width="3.42578125" style="83" customWidth="1"/>
    <col min="6130" max="6130" width="11.42578125" style="83"/>
    <col min="6131" max="6131" width="23.7109375" style="83" customWidth="1"/>
    <col min="6132" max="6132" width="10" style="83" customWidth="1"/>
    <col min="6133" max="6133" width="11.42578125" style="83"/>
    <col min="6134" max="6135" width="14.7109375" style="83" customWidth="1"/>
    <col min="6136" max="6136" width="12.85546875" style="83" customWidth="1"/>
    <col min="6137" max="6137" width="3.28515625" style="83" customWidth="1"/>
    <col min="6138" max="6138" width="30.28515625" style="83" customWidth="1"/>
    <col min="6139" max="6139" width="5" style="83" customWidth="1"/>
    <col min="6140" max="6140" width="11.42578125" style="83"/>
    <col min="6141" max="6141" width="14.28515625" style="83" customWidth="1"/>
    <col min="6142" max="6142" width="5.7109375" style="83" customWidth="1"/>
    <col min="6143" max="6143" width="11.42578125" style="83"/>
    <col min="6144" max="6144" width="17.28515625" style="83" customWidth="1"/>
    <col min="6145" max="6145" width="12.7109375" style="83" customWidth="1"/>
    <col min="6146" max="6146" width="11.42578125" style="83"/>
    <col min="6147" max="6147" width="5.28515625" style="83" customWidth="1"/>
    <col min="6148" max="6148" width="11.42578125" style="83"/>
    <col min="6149" max="6149" width="17" style="83" customWidth="1"/>
    <col min="6150" max="6150" width="6.28515625" style="83" customWidth="1"/>
    <col min="6151" max="6151" width="11.42578125" style="83"/>
    <col min="6152" max="6152" width="14.28515625" style="83" customWidth="1"/>
    <col min="6153" max="6153" width="7.5703125" style="83" customWidth="1"/>
    <col min="6154" max="6154" width="11.42578125" style="83"/>
    <col min="6155" max="6156" width="14.28515625" style="83" customWidth="1"/>
    <col min="6157" max="6157" width="20.85546875" style="83" customWidth="1"/>
    <col min="6158" max="6158" width="14.42578125" style="83" customWidth="1"/>
    <col min="6159" max="6159" width="15" style="83" customWidth="1"/>
    <col min="6160" max="6160" width="2.7109375" style="83" customWidth="1"/>
    <col min="6161" max="6161" width="11.7109375" style="83" customWidth="1"/>
    <col min="6162" max="6162" width="11.5703125" style="83" customWidth="1"/>
    <col min="6163" max="6163" width="2.28515625" style="83" customWidth="1"/>
    <col min="6164" max="6164" width="41" style="83" customWidth="1"/>
    <col min="6165" max="6165" width="14.28515625" style="83" customWidth="1"/>
    <col min="6166" max="6167" width="11.5703125" style="83" customWidth="1"/>
    <col min="6168" max="6168" width="21.85546875" style="83" customWidth="1"/>
    <col min="6169" max="6360" width="11.42578125" style="83"/>
    <col min="6361" max="6361" width="21.85546875" style="83" customWidth="1"/>
    <col min="6362" max="6362" width="13.85546875" style="83" customWidth="1"/>
    <col min="6363" max="6363" width="38.7109375" style="83" customWidth="1"/>
    <col min="6364" max="6364" width="3" style="83" bestFit="1" customWidth="1"/>
    <col min="6365" max="6365" width="32.28515625" style="83" customWidth="1"/>
    <col min="6366" max="6366" width="46.28515625" style="83" customWidth="1"/>
    <col min="6367" max="6367" width="19" style="83" customWidth="1"/>
    <col min="6368" max="6368" width="11.42578125" style="83"/>
    <col min="6369" max="6369" width="17.7109375" style="83" customWidth="1"/>
    <col min="6370" max="6370" width="11.42578125" style="83"/>
    <col min="6371" max="6371" width="22.28515625" style="83" customWidth="1"/>
    <col min="6372" max="6372" width="5.28515625" style="83" customWidth="1"/>
    <col min="6373" max="6373" width="36.28515625" style="83" customWidth="1"/>
    <col min="6374" max="6374" width="5.7109375" style="83" customWidth="1"/>
    <col min="6375" max="6375" width="11.42578125" style="83"/>
    <col min="6376" max="6376" width="20.7109375" style="83" customWidth="1"/>
    <col min="6377" max="6377" width="4.85546875" style="83" customWidth="1"/>
    <col min="6378" max="6378" width="11.42578125" style="83"/>
    <col min="6379" max="6379" width="24.7109375" style="83" customWidth="1"/>
    <col min="6380" max="6380" width="12.28515625" style="83" customWidth="1"/>
    <col min="6381" max="6381" width="11.42578125" style="83"/>
    <col min="6382" max="6382" width="3.42578125" style="83" customWidth="1"/>
    <col min="6383" max="6383" width="11.42578125" style="83"/>
    <col min="6384" max="6384" width="17.7109375" style="83" customWidth="1"/>
    <col min="6385" max="6385" width="3.42578125" style="83" customWidth="1"/>
    <col min="6386" max="6386" width="11.42578125" style="83"/>
    <col min="6387" max="6387" width="23.7109375" style="83" customWidth="1"/>
    <col min="6388" max="6388" width="10" style="83" customWidth="1"/>
    <col min="6389" max="6389" width="11.42578125" style="83"/>
    <col min="6390" max="6391" width="14.7109375" style="83" customWidth="1"/>
    <col min="6392" max="6392" width="12.85546875" style="83" customWidth="1"/>
    <col min="6393" max="6393" width="3.28515625" style="83" customWidth="1"/>
    <col min="6394" max="6394" width="30.28515625" style="83" customWidth="1"/>
    <col min="6395" max="6395" width="5" style="83" customWidth="1"/>
    <col min="6396" max="6396" width="11.42578125" style="83"/>
    <col min="6397" max="6397" width="14.28515625" style="83" customWidth="1"/>
    <col min="6398" max="6398" width="5.7109375" style="83" customWidth="1"/>
    <col min="6399" max="6399" width="11.42578125" style="83"/>
    <col min="6400" max="6400" width="17.28515625" style="83" customWidth="1"/>
    <col min="6401" max="6401" width="12.7109375" style="83" customWidth="1"/>
    <col min="6402" max="6402" width="11.42578125" style="83"/>
    <col min="6403" max="6403" width="5.28515625" style="83" customWidth="1"/>
    <col min="6404" max="6404" width="11.42578125" style="83"/>
    <col min="6405" max="6405" width="17" style="83" customWidth="1"/>
    <col min="6406" max="6406" width="6.28515625" style="83" customWidth="1"/>
    <col min="6407" max="6407" width="11.42578125" style="83"/>
    <col min="6408" max="6408" width="14.28515625" style="83" customWidth="1"/>
    <col min="6409" max="6409" width="7.5703125" style="83" customWidth="1"/>
    <col min="6410" max="6410" width="11.42578125" style="83"/>
    <col min="6411" max="6412" width="14.28515625" style="83" customWidth="1"/>
    <col min="6413" max="6413" width="20.85546875" style="83" customWidth="1"/>
    <col min="6414" max="6414" width="14.42578125" style="83" customWidth="1"/>
    <col min="6415" max="6415" width="15" style="83" customWidth="1"/>
    <col min="6416" max="6416" width="2.7109375" style="83" customWidth="1"/>
    <col min="6417" max="6417" width="11.7109375" style="83" customWidth="1"/>
    <col min="6418" max="6418" width="11.5703125" style="83" customWidth="1"/>
    <col min="6419" max="6419" width="2.28515625" style="83" customWidth="1"/>
    <col min="6420" max="6420" width="41" style="83" customWidth="1"/>
    <col min="6421" max="6421" width="14.28515625" style="83" customWidth="1"/>
    <col min="6422" max="6423" width="11.5703125" style="83" customWidth="1"/>
    <col min="6424" max="6424" width="21.85546875" style="83" customWidth="1"/>
    <col min="6425" max="6616" width="11.42578125" style="83"/>
    <col min="6617" max="6617" width="21.85546875" style="83" customWidth="1"/>
    <col min="6618" max="6618" width="13.85546875" style="83" customWidth="1"/>
    <col min="6619" max="6619" width="38.7109375" style="83" customWidth="1"/>
    <col min="6620" max="6620" width="3" style="83" bestFit="1" customWidth="1"/>
    <col min="6621" max="6621" width="32.28515625" style="83" customWidth="1"/>
    <col min="6622" max="6622" width="46.28515625" style="83" customWidth="1"/>
    <col min="6623" max="6623" width="19" style="83" customWidth="1"/>
    <col min="6624" max="6624" width="11.42578125" style="83"/>
    <col min="6625" max="6625" width="17.7109375" style="83" customWidth="1"/>
    <col min="6626" max="6626" width="11.42578125" style="83"/>
    <col min="6627" max="6627" width="22.28515625" style="83" customWidth="1"/>
    <col min="6628" max="6628" width="5.28515625" style="83" customWidth="1"/>
    <col min="6629" max="6629" width="36.28515625" style="83" customWidth="1"/>
    <col min="6630" max="6630" width="5.7109375" style="83" customWidth="1"/>
    <col min="6631" max="6631" width="11.42578125" style="83"/>
    <col min="6632" max="6632" width="20.7109375" style="83" customWidth="1"/>
    <col min="6633" max="6633" width="4.85546875" style="83" customWidth="1"/>
    <col min="6634" max="6634" width="11.42578125" style="83"/>
    <col min="6635" max="6635" width="24.7109375" style="83" customWidth="1"/>
    <col min="6636" max="6636" width="12.28515625" style="83" customWidth="1"/>
    <col min="6637" max="6637" width="11.42578125" style="83"/>
    <col min="6638" max="6638" width="3.42578125" style="83" customWidth="1"/>
    <col min="6639" max="6639" width="11.42578125" style="83"/>
    <col min="6640" max="6640" width="17.7109375" style="83" customWidth="1"/>
    <col min="6641" max="6641" width="3.42578125" style="83" customWidth="1"/>
    <col min="6642" max="6642" width="11.42578125" style="83"/>
    <col min="6643" max="6643" width="23.7109375" style="83" customWidth="1"/>
    <col min="6644" max="6644" width="10" style="83" customWidth="1"/>
    <col min="6645" max="6645" width="11.42578125" style="83"/>
    <col min="6646" max="6647" width="14.7109375" style="83" customWidth="1"/>
    <col min="6648" max="6648" width="12.85546875" style="83" customWidth="1"/>
    <col min="6649" max="6649" width="3.28515625" style="83" customWidth="1"/>
    <col min="6650" max="6650" width="30.28515625" style="83" customWidth="1"/>
    <col min="6651" max="6651" width="5" style="83" customWidth="1"/>
    <col min="6652" max="6652" width="11.42578125" style="83"/>
    <col min="6653" max="6653" width="14.28515625" style="83" customWidth="1"/>
    <col min="6654" max="6654" width="5.7109375" style="83" customWidth="1"/>
    <col min="6655" max="6655" width="11.42578125" style="83"/>
    <col min="6656" max="6656" width="17.28515625" style="83" customWidth="1"/>
    <col min="6657" max="6657" width="12.7109375" style="83" customWidth="1"/>
    <col min="6658" max="6658" width="11.42578125" style="83"/>
    <col min="6659" max="6659" width="5.28515625" style="83" customWidth="1"/>
    <col min="6660" max="6660" width="11.42578125" style="83"/>
    <col min="6661" max="6661" width="17" style="83" customWidth="1"/>
    <col min="6662" max="6662" width="6.28515625" style="83" customWidth="1"/>
    <col min="6663" max="6663" width="11.42578125" style="83"/>
    <col min="6664" max="6664" width="14.28515625" style="83" customWidth="1"/>
    <col min="6665" max="6665" width="7.5703125" style="83" customWidth="1"/>
    <col min="6666" max="6666" width="11.42578125" style="83"/>
    <col min="6667" max="6668" width="14.28515625" style="83" customWidth="1"/>
    <col min="6669" max="6669" width="20.85546875" style="83" customWidth="1"/>
    <col min="6670" max="6670" width="14.42578125" style="83" customWidth="1"/>
    <col min="6671" max="6671" width="15" style="83" customWidth="1"/>
    <col min="6672" max="6672" width="2.7109375" style="83" customWidth="1"/>
    <col min="6673" max="6673" width="11.7109375" style="83" customWidth="1"/>
    <col min="6674" max="6674" width="11.5703125" style="83" customWidth="1"/>
    <col min="6675" max="6675" width="2.28515625" style="83" customWidth="1"/>
    <col min="6676" max="6676" width="41" style="83" customWidth="1"/>
    <col min="6677" max="6677" width="14.28515625" style="83" customWidth="1"/>
    <col min="6678" max="6679" width="11.5703125" style="83" customWidth="1"/>
    <col min="6680" max="6680" width="21.85546875" style="83" customWidth="1"/>
    <col min="6681" max="6872" width="11.42578125" style="83"/>
    <col min="6873" max="6873" width="21.85546875" style="83" customWidth="1"/>
    <col min="6874" max="6874" width="13.85546875" style="83" customWidth="1"/>
    <col min="6875" max="6875" width="38.7109375" style="83" customWidth="1"/>
    <col min="6876" max="6876" width="3" style="83" bestFit="1" customWidth="1"/>
    <col min="6877" max="6877" width="32.28515625" style="83" customWidth="1"/>
    <col min="6878" max="6878" width="46.28515625" style="83" customWidth="1"/>
    <col min="6879" max="6879" width="19" style="83" customWidth="1"/>
    <col min="6880" max="6880" width="11.42578125" style="83"/>
    <col min="6881" max="6881" width="17.7109375" style="83" customWidth="1"/>
    <col min="6882" max="6882" width="11.42578125" style="83"/>
    <col min="6883" max="6883" width="22.28515625" style="83" customWidth="1"/>
    <col min="6884" max="6884" width="5.28515625" style="83" customWidth="1"/>
    <col min="6885" max="6885" width="36.28515625" style="83" customWidth="1"/>
    <col min="6886" max="6886" width="5.7109375" style="83" customWidth="1"/>
    <col min="6887" max="6887" width="11.42578125" style="83"/>
    <col min="6888" max="6888" width="20.7109375" style="83" customWidth="1"/>
    <col min="6889" max="6889" width="4.85546875" style="83" customWidth="1"/>
    <col min="6890" max="6890" width="11.42578125" style="83"/>
    <col min="6891" max="6891" width="24.7109375" style="83" customWidth="1"/>
    <col min="6892" max="6892" width="12.28515625" style="83" customWidth="1"/>
    <col min="6893" max="6893" width="11.42578125" style="83"/>
    <col min="6894" max="6894" width="3.42578125" style="83" customWidth="1"/>
    <col min="6895" max="6895" width="11.42578125" style="83"/>
    <col min="6896" max="6896" width="17.7109375" style="83" customWidth="1"/>
    <col min="6897" max="6897" width="3.42578125" style="83" customWidth="1"/>
    <col min="6898" max="6898" width="11.42578125" style="83"/>
    <col min="6899" max="6899" width="23.7109375" style="83" customWidth="1"/>
    <col min="6900" max="6900" width="10" style="83" customWidth="1"/>
    <col min="6901" max="6901" width="11.42578125" style="83"/>
    <col min="6902" max="6903" width="14.7109375" style="83" customWidth="1"/>
    <col min="6904" max="6904" width="12.85546875" style="83" customWidth="1"/>
    <col min="6905" max="6905" width="3.28515625" style="83" customWidth="1"/>
    <col min="6906" max="6906" width="30.28515625" style="83" customWidth="1"/>
    <col min="6907" max="6907" width="5" style="83" customWidth="1"/>
    <col min="6908" max="6908" width="11.42578125" style="83"/>
    <col min="6909" max="6909" width="14.28515625" style="83" customWidth="1"/>
    <col min="6910" max="6910" width="5.7109375" style="83" customWidth="1"/>
    <col min="6911" max="6911" width="11.42578125" style="83"/>
    <col min="6912" max="6912" width="17.28515625" style="83" customWidth="1"/>
    <col min="6913" max="6913" width="12.7109375" style="83" customWidth="1"/>
    <col min="6914" max="6914" width="11.42578125" style="83"/>
    <col min="6915" max="6915" width="5.28515625" style="83" customWidth="1"/>
    <col min="6916" max="6916" width="11.42578125" style="83"/>
    <col min="6917" max="6917" width="17" style="83" customWidth="1"/>
    <col min="6918" max="6918" width="6.28515625" style="83" customWidth="1"/>
    <col min="6919" max="6919" width="11.42578125" style="83"/>
    <col min="6920" max="6920" width="14.28515625" style="83" customWidth="1"/>
    <col min="6921" max="6921" width="7.5703125" style="83" customWidth="1"/>
    <col min="6922" max="6922" width="11.42578125" style="83"/>
    <col min="6923" max="6924" width="14.28515625" style="83" customWidth="1"/>
    <col min="6925" max="6925" width="20.85546875" style="83" customWidth="1"/>
    <col min="6926" max="6926" width="14.42578125" style="83" customWidth="1"/>
    <col min="6927" max="6927" width="15" style="83" customWidth="1"/>
    <col min="6928" max="6928" width="2.7109375" style="83" customWidth="1"/>
    <col min="6929" max="6929" width="11.7109375" style="83" customWidth="1"/>
    <col min="6930" max="6930" width="11.5703125" style="83" customWidth="1"/>
    <col min="6931" max="6931" width="2.28515625" style="83" customWidth="1"/>
    <col min="6932" max="6932" width="41" style="83" customWidth="1"/>
    <col min="6933" max="6933" width="14.28515625" style="83" customWidth="1"/>
    <col min="6934" max="6935" width="11.5703125" style="83" customWidth="1"/>
    <col min="6936" max="6936" width="21.85546875" style="83" customWidth="1"/>
    <col min="6937" max="7128" width="11.42578125" style="83"/>
    <col min="7129" max="7129" width="21.85546875" style="83" customWidth="1"/>
    <col min="7130" max="7130" width="13.85546875" style="83" customWidth="1"/>
    <col min="7131" max="7131" width="38.7109375" style="83" customWidth="1"/>
    <col min="7132" max="7132" width="3" style="83" bestFit="1" customWidth="1"/>
    <col min="7133" max="7133" width="32.28515625" style="83" customWidth="1"/>
    <col min="7134" max="7134" width="46.28515625" style="83" customWidth="1"/>
    <col min="7135" max="7135" width="19" style="83" customWidth="1"/>
    <col min="7136" max="7136" width="11.42578125" style="83"/>
    <col min="7137" max="7137" width="17.7109375" style="83" customWidth="1"/>
    <col min="7138" max="7138" width="11.42578125" style="83"/>
    <col min="7139" max="7139" width="22.28515625" style="83" customWidth="1"/>
    <col min="7140" max="7140" width="5.28515625" style="83" customWidth="1"/>
    <col min="7141" max="7141" width="36.28515625" style="83" customWidth="1"/>
    <col min="7142" max="7142" width="5.7109375" style="83" customWidth="1"/>
    <col min="7143" max="7143" width="11.42578125" style="83"/>
    <col min="7144" max="7144" width="20.7109375" style="83" customWidth="1"/>
    <col min="7145" max="7145" width="4.85546875" style="83" customWidth="1"/>
    <col min="7146" max="7146" width="11.42578125" style="83"/>
    <col min="7147" max="7147" width="24.7109375" style="83" customWidth="1"/>
    <col min="7148" max="7148" width="12.28515625" style="83" customWidth="1"/>
    <col min="7149" max="7149" width="11.42578125" style="83"/>
    <col min="7150" max="7150" width="3.42578125" style="83" customWidth="1"/>
    <col min="7151" max="7151" width="11.42578125" style="83"/>
    <col min="7152" max="7152" width="17.7109375" style="83" customWidth="1"/>
    <col min="7153" max="7153" width="3.42578125" style="83" customWidth="1"/>
    <col min="7154" max="7154" width="11.42578125" style="83"/>
    <col min="7155" max="7155" width="23.7109375" style="83" customWidth="1"/>
    <col min="7156" max="7156" width="10" style="83" customWidth="1"/>
    <col min="7157" max="7157" width="11.42578125" style="83"/>
    <col min="7158" max="7159" width="14.7109375" style="83" customWidth="1"/>
    <col min="7160" max="7160" width="12.85546875" style="83" customWidth="1"/>
    <col min="7161" max="7161" width="3.28515625" style="83" customWidth="1"/>
    <col min="7162" max="7162" width="30.28515625" style="83" customWidth="1"/>
    <col min="7163" max="7163" width="5" style="83" customWidth="1"/>
    <col min="7164" max="7164" width="11.42578125" style="83"/>
    <col min="7165" max="7165" width="14.28515625" style="83" customWidth="1"/>
    <col min="7166" max="7166" width="5.7109375" style="83" customWidth="1"/>
    <col min="7167" max="7167" width="11.42578125" style="83"/>
    <col min="7168" max="7168" width="17.28515625" style="83" customWidth="1"/>
    <col min="7169" max="7169" width="12.7109375" style="83" customWidth="1"/>
    <col min="7170" max="7170" width="11.42578125" style="83"/>
    <col min="7171" max="7171" width="5.28515625" style="83" customWidth="1"/>
    <col min="7172" max="7172" width="11.42578125" style="83"/>
    <col min="7173" max="7173" width="17" style="83" customWidth="1"/>
    <col min="7174" max="7174" width="6.28515625" style="83" customWidth="1"/>
    <col min="7175" max="7175" width="11.42578125" style="83"/>
    <col min="7176" max="7176" width="14.28515625" style="83" customWidth="1"/>
    <col min="7177" max="7177" width="7.5703125" style="83" customWidth="1"/>
    <col min="7178" max="7178" width="11.42578125" style="83"/>
    <col min="7179" max="7180" width="14.28515625" style="83" customWidth="1"/>
    <col min="7181" max="7181" width="20.85546875" style="83" customWidth="1"/>
    <col min="7182" max="7182" width="14.42578125" style="83" customWidth="1"/>
    <col min="7183" max="7183" width="15" style="83" customWidth="1"/>
    <col min="7184" max="7184" width="2.7109375" style="83" customWidth="1"/>
    <col min="7185" max="7185" width="11.7109375" style="83" customWidth="1"/>
    <col min="7186" max="7186" width="11.5703125" style="83" customWidth="1"/>
    <col min="7187" max="7187" width="2.28515625" style="83" customWidth="1"/>
    <col min="7188" max="7188" width="41" style="83" customWidth="1"/>
    <col min="7189" max="7189" width="14.28515625" style="83" customWidth="1"/>
    <col min="7190" max="7191" width="11.5703125" style="83" customWidth="1"/>
    <col min="7192" max="7192" width="21.85546875" style="83" customWidth="1"/>
    <col min="7193" max="7384" width="11.42578125" style="83"/>
    <col min="7385" max="7385" width="21.85546875" style="83" customWidth="1"/>
    <col min="7386" max="7386" width="13.85546875" style="83" customWidth="1"/>
    <col min="7387" max="7387" width="38.7109375" style="83" customWidth="1"/>
    <col min="7388" max="7388" width="3" style="83" bestFit="1" customWidth="1"/>
    <col min="7389" max="7389" width="32.28515625" style="83" customWidth="1"/>
    <col min="7390" max="7390" width="46.28515625" style="83" customWidth="1"/>
    <col min="7391" max="7391" width="19" style="83" customWidth="1"/>
    <col min="7392" max="7392" width="11.42578125" style="83"/>
    <col min="7393" max="7393" width="17.7109375" style="83" customWidth="1"/>
    <col min="7394" max="7394" width="11.42578125" style="83"/>
    <col min="7395" max="7395" width="22.28515625" style="83" customWidth="1"/>
    <col min="7396" max="7396" width="5.28515625" style="83" customWidth="1"/>
    <col min="7397" max="7397" width="36.28515625" style="83" customWidth="1"/>
    <col min="7398" max="7398" width="5.7109375" style="83" customWidth="1"/>
    <col min="7399" max="7399" width="11.42578125" style="83"/>
    <col min="7400" max="7400" width="20.7109375" style="83" customWidth="1"/>
    <col min="7401" max="7401" width="4.85546875" style="83" customWidth="1"/>
    <col min="7402" max="7402" width="11.42578125" style="83"/>
    <col min="7403" max="7403" width="24.7109375" style="83" customWidth="1"/>
    <col min="7404" max="7404" width="12.28515625" style="83" customWidth="1"/>
    <col min="7405" max="7405" width="11.42578125" style="83"/>
    <col min="7406" max="7406" width="3.42578125" style="83" customWidth="1"/>
    <col min="7407" max="7407" width="11.42578125" style="83"/>
    <col min="7408" max="7408" width="17.7109375" style="83" customWidth="1"/>
    <col min="7409" max="7409" width="3.42578125" style="83" customWidth="1"/>
    <col min="7410" max="7410" width="11.42578125" style="83"/>
    <col min="7411" max="7411" width="23.7109375" style="83" customWidth="1"/>
    <col min="7412" max="7412" width="10" style="83" customWidth="1"/>
    <col min="7413" max="7413" width="11.42578125" style="83"/>
    <col min="7414" max="7415" width="14.7109375" style="83" customWidth="1"/>
    <col min="7416" max="7416" width="12.85546875" style="83" customWidth="1"/>
    <col min="7417" max="7417" width="3.28515625" style="83" customWidth="1"/>
    <col min="7418" max="7418" width="30.28515625" style="83" customWidth="1"/>
    <col min="7419" max="7419" width="5" style="83" customWidth="1"/>
    <col min="7420" max="7420" width="11.42578125" style="83"/>
    <col min="7421" max="7421" width="14.28515625" style="83" customWidth="1"/>
    <col min="7422" max="7422" width="5.7109375" style="83" customWidth="1"/>
    <col min="7423" max="7423" width="11.42578125" style="83"/>
    <col min="7424" max="7424" width="17.28515625" style="83" customWidth="1"/>
    <col min="7425" max="7425" width="12.7109375" style="83" customWidth="1"/>
    <col min="7426" max="7426" width="11.42578125" style="83"/>
    <col min="7427" max="7427" width="5.28515625" style="83" customWidth="1"/>
    <col min="7428" max="7428" width="11.42578125" style="83"/>
    <col min="7429" max="7429" width="17" style="83" customWidth="1"/>
    <col min="7430" max="7430" width="6.28515625" style="83" customWidth="1"/>
    <col min="7431" max="7431" width="11.42578125" style="83"/>
    <col min="7432" max="7432" width="14.28515625" style="83" customWidth="1"/>
    <col min="7433" max="7433" width="7.5703125" style="83" customWidth="1"/>
    <col min="7434" max="7434" width="11.42578125" style="83"/>
    <col min="7435" max="7436" width="14.28515625" style="83" customWidth="1"/>
    <col min="7437" max="7437" width="20.85546875" style="83" customWidth="1"/>
    <col min="7438" max="7438" width="14.42578125" style="83" customWidth="1"/>
    <col min="7439" max="7439" width="15" style="83" customWidth="1"/>
    <col min="7440" max="7440" width="2.7109375" style="83" customWidth="1"/>
    <col min="7441" max="7441" width="11.7109375" style="83" customWidth="1"/>
    <col min="7442" max="7442" width="11.5703125" style="83" customWidth="1"/>
    <col min="7443" max="7443" width="2.28515625" style="83" customWidth="1"/>
    <col min="7444" max="7444" width="41" style="83" customWidth="1"/>
    <col min="7445" max="7445" width="14.28515625" style="83" customWidth="1"/>
    <col min="7446" max="7447" width="11.5703125" style="83" customWidth="1"/>
    <col min="7448" max="7448" width="21.85546875" style="83" customWidth="1"/>
    <col min="7449" max="7640" width="11.42578125" style="83"/>
    <col min="7641" max="7641" width="21.85546875" style="83" customWidth="1"/>
    <col min="7642" max="7642" width="13.85546875" style="83" customWidth="1"/>
    <col min="7643" max="7643" width="38.7109375" style="83" customWidth="1"/>
    <col min="7644" max="7644" width="3" style="83" bestFit="1" customWidth="1"/>
    <col min="7645" max="7645" width="32.28515625" style="83" customWidth="1"/>
    <col min="7646" max="7646" width="46.28515625" style="83" customWidth="1"/>
    <col min="7647" max="7647" width="19" style="83" customWidth="1"/>
    <col min="7648" max="7648" width="11.42578125" style="83"/>
    <col min="7649" max="7649" width="17.7109375" style="83" customWidth="1"/>
    <col min="7650" max="7650" width="11.42578125" style="83"/>
    <col min="7651" max="7651" width="22.28515625" style="83" customWidth="1"/>
    <col min="7652" max="7652" width="5.28515625" style="83" customWidth="1"/>
    <col min="7653" max="7653" width="36.28515625" style="83" customWidth="1"/>
    <col min="7654" max="7654" width="5.7109375" style="83" customWidth="1"/>
    <col min="7655" max="7655" width="11.42578125" style="83"/>
    <col min="7656" max="7656" width="20.7109375" style="83" customWidth="1"/>
    <col min="7657" max="7657" width="4.85546875" style="83" customWidth="1"/>
    <col min="7658" max="7658" width="11.42578125" style="83"/>
    <col min="7659" max="7659" width="24.7109375" style="83" customWidth="1"/>
    <col min="7660" max="7660" width="12.28515625" style="83" customWidth="1"/>
    <col min="7661" max="7661" width="11.42578125" style="83"/>
    <col min="7662" max="7662" width="3.42578125" style="83" customWidth="1"/>
    <col min="7663" max="7663" width="11.42578125" style="83"/>
    <col min="7664" max="7664" width="17.7109375" style="83" customWidth="1"/>
    <col min="7665" max="7665" width="3.42578125" style="83" customWidth="1"/>
    <col min="7666" max="7666" width="11.42578125" style="83"/>
    <col min="7667" max="7667" width="23.7109375" style="83" customWidth="1"/>
    <col min="7668" max="7668" width="10" style="83" customWidth="1"/>
    <col min="7669" max="7669" width="11.42578125" style="83"/>
    <col min="7670" max="7671" width="14.7109375" style="83" customWidth="1"/>
    <col min="7672" max="7672" width="12.85546875" style="83" customWidth="1"/>
    <col min="7673" max="7673" width="3.28515625" style="83" customWidth="1"/>
    <col min="7674" max="7674" width="30.28515625" style="83" customWidth="1"/>
    <col min="7675" max="7675" width="5" style="83" customWidth="1"/>
    <col min="7676" max="7676" width="11.42578125" style="83"/>
    <col min="7677" max="7677" width="14.28515625" style="83" customWidth="1"/>
    <col min="7678" max="7678" width="5.7109375" style="83" customWidth="1"/>
    <col min="7679" max="7679" width="11.42578125" style="83"/>
    <col min="7680" max="7680" width="17.28515625" style="83" customWidth="1"/>
    <col min="7681" max="7681" width="12.7109375" style="83" customWidth="1"/>
    <col min="7682" max="7682" width="11.42578125" style="83"/>
    <col min="7683" max="7683" width="5.28515625" style="83" customWidth="1"/>
    <col min="7684" max="7684" width="11.42578125" style="83"/>
    <col min="7685" max="7685" width="17" style="83" customWidth="1"/>
    <col min="7686" max="7686" width="6.28515625" style="83" customWidth="1"/>
    <col min="7687" max="7687" width="11.42578125" style="83"/>
    <col min="7688" max="7688" width="14.28515625" style="83" customWidth="1"/>
    <col min="7689" max="7689" width="7.5703125" style="83" customWidth="1"/>
    <col min="7690" max="7690" width="11.42578125" style="83"/>
    <col min="7691" max="7692" width="14.28515625" style="83" customWidth="1"/>
    <col min="7693" max="7693" width="20.85546875" style="83" customWidth="1"/>
    <col min="7694" max="7694" width="14.42578125" style="83" customWidth="1"/>
    <col min="7695" max="7695" width="15" style="83" customWidth="1"/>
    <col min="7696" max="7696" width="2.7109375" style="83" customWidth="1"/>
    <col min="7697" max="7697" width="11.7109375" style="83" customWidth="1"/>
    <col min="7698" max="7698" width="11.5703125" style="83" customWidth="1"/>
    <col min="7699" max="7699" width="2.28515625" style="83" customWidth="1"/>
    <col min="7700" max="7700" width="41" style="83" customWidth="1"/>
    <col min="7701" max="7701" width="14.28515625" style="83" customWidth="1"/>
    <col min="7702" max="7703" width="11.5703125" style="83" customWidth="1"/>
    <col min="7704" max="7704" width="21.85546875" style="83" customWidth="1"/>
    <col min="7705" max="7896" width="11.42578125" style="83"/>
    <col min="7897" max="7897" width="21.85546875" style="83" customWidth="1"/>
    <col min="7898" max="7898" width="13.85546875" style="83" customWidth="1"/>
    <col min="7899" max="7899" width="38.7109375" style="83" customWidth="1"/>
    <col min="7900" max="7900" width="3" style="83" bestFit="1" customWidth="1"/>
    <col min="7901" max="7901" width="32.28515625" style="83" customWidth="1"/>
    <col min="7902" max="7902" width="46.28515625" style="83" customWidth="1"/>
    <col min="7903" max="7903" width="19" style="83" customWidth="1"/>
    <col min="7904" max="7904" width="11.42578125" style="83"/>
    <col min="7905" max="7905" width="17.7109375" style="83" customWidth="1"/>
    <col min="7906" max="7906" width="11.42578125" style="83"/>
    <col min="7907" max="7907" width="22.28515625" style="83" customWidth="1"/>
    <col min="7908" max="7908" width="5.28515625" style="83" customWidth="1"/>
    <col min="7909" max="7909" width="36.28515625" style="83" customWidth="1"/>
    <col min="7910" max="7910" width="5.7109375" style="83" customWidth="1"/>
    <col min="7911" max="7911" width="11.42578125" style="83"/>
    <col min="7912" max="7912" width="20.7109375" style="83" customWidth="1"/>
    <col min="7913" max="7913" width="4.85546875" style="83" customWidth="1"/>
    <col min="7914" max="7914" width="11.42578125" style="83"/>
    <col min="7915" max="7915" width="24.7109375" style="83" customWidth="1"/>
    <col min="7916" max="7916" width="12.28515625" style="83" customWidth="1"/>
    <col min="7917" max="7917" width="11.42578125" style="83"/>
    <col min="7918" max="7918" width="3.42578125" style="83" customWidth="1"/>
    <col min="7919" max="7919" width="11.42578125" style="83"/>
    <col min="7920" max="7920" width="17.7109375" style="83" customWidth="1"/>
    <col min="7921" max="7921" width="3.42578125" style="83" customWidth="1"/>
    <col min="7922" max="7922" width="11.42578125" style="83"/>
    <col min="7923" max="7923" width="23.7109375" style="83" customWidth="1"/>
    <col min="7924" max="7924" width="10" style="83" customWidth="1"/>
    <col min="7925" max="7925" width="11.42578125" style="83"/>
    <col min="7926" max="7927" width="14.7109375" style="83" customWidth="1"/>
    <col min="7928" max="7928" width="12.85546875" style="83" customWidth="1"/>
    <col min="7929" max="7929" width="3.28515625" style="83" customWidth="1"/>
    <col min="7930" max="7930" width="30.28515625" style="83" customWidth="1"/>
    <col min="7931" max="7931" width="5" style="83" customWidth="1"/>
    <col min="7932" max="7932" width="11.42578125" style="83"/>
    <col min="7933" max="7933" width="14.28515625" style="83" customWidth="1"/>
    <col min="7934" max="7934" width="5.7109375" style="83" customWidth="1"/>
    <col min="7935" max="7935" width="11.42578125" style="83"/>
    <col min="7936" max="7936" width="17.28515625" style="83" customWidth="1"/>
    <col min="7937" max="7937" width="12.7109375" style="83" customWidth="1"/>
    <col min="7938" max="7938" width="11.42578125" style="83"/>
    <col min="7939" max="7939" width="5.28515625" style="83" customWidth="1"/>
    <col min="7940" max="7940" width="11.42578125" style="83"/>
    <col min="7941" max="7941" width="17" style="83" customWidth="1"/>
    <col min="7942" max="7942" width="6.28515625" style="83" customWidth="1"/>
    <col min="7943" max="7943" width="11.42578125" style="83"/>
    <col min="7944" max="7944" width="14.28515625" style="83" customWidth="1"/>
    <col min="7945" max="7945" width="7.5703125" style="83" customWidth="1"/>
    <col min="7946" max="7946" width="11.42578125" style="83"/>
    <col min="7947" max="7948" width="14.28515625" style="83" customWidth="1"/>
    <col min="7949" max="7949" width="20.85546875" style="83" customWidth="1"/>
    <col min="7950" max="7950" width="14.42578125" style="83" customWidth="1"/>
    <col min="7951" max="7951" width="15" style="83" customWidth="1"/>
    <col min="7952" max="7952" width="2.7109375" style="83" customWidth="1"/>
    <col min="7953" max="7953" width="11.7109375" style="83" customWidth="1"/>
    <col min="7954" max="7954" width="11.5703125" style="83" customWidth="1"/>
    <col min="7955" max="7955" width="2.28515625" style="83" customWidth="1"/>
    <col min="7956" max="7956" width="41" style="83" customWidth="1"/>
    <col min="7957" max="7957" width="14.28515625" style="83" customWidth="1"/>
    <col min="7958" max="7959" width="11.5703125" style="83" customWidth="1"/>
    <col min="7960" max="7960" width="21.85546875" style="83" customWidth="1"/>
    <col min="7961" max="8152" width="11.42578125" style="83"/>
    <col min="8153" max="8153" width="21.85546875" style="83" customWidth="1"/>
    <col min="8154" max="8154" width="13.85546875" style="83" customWidth="1"/>
    <col min="8155" max="8155" width="38.7109375" style="83" customWidth="1"/>
    <col min="8156" max="8156" width="3" style="83" bestFit="1" customWidth="1"/>
    <col min="8157" max="8157" width="32.28515625" style="83" customWidth="1"/>
    <col min="8158" max="8158" width="46.28515625" style="83" customWidth="1"/>
    <col min="8159" max="8159" width="19" style="83" customWidth="1"/>
    <col min="8160" max="8160" width="11.42578125" style="83"/>
    <col min="8161" max="8161" width="17.7109375" style="83" customWidth="1"/>
    <col min="8162" max="8162" width="11.42578125" style="83"/>
    <col min="8163" max="8163" width="22.28515625" style="83" customWidth="1"/>
    <col min="8164" max="8164" width="5.28515625" style="83" customWidth="1"/>
    <col min="8165" max="8165" width="36.28515625" style="83" customWidth="1"/>
    <col min="8166" max="8166" width="5.7109375" style="83" customWidth="1"/>
    <col min="8167" max="8167" width="11.42578125" style="83"/>
    <col min="8168" max="8168" width="20.7109375" style="83" customWidth="1"/>
    <col min="8169" max="8169" width="4.85546875" style="83" customWidth="1"/>
    <col min="8170" max="8170" width="11.42578125" style="83"/>
    <col min="8171" max="8171" width="24.7109375" style="83" customWidth="1"/>
    <col min="8172" max="8172" width="12.28515625" style="83" customWidth="1"/>
    <col min="8173" max="8173" width="11.42578125" style="83"/>
    <col min="8174" max="8174" width="3.42578125" style="83" customWidth="1"/>
    <col min="8175" max="8175" width="11.42578125" style="83"/>
    <col min="8176" max="8176" width="17.7109375" style="83" customWidth="1"/>
    <col min="8177" max="8177" width="3.42578125" style="83" customWidth="1"/>
    <col min="8178" max="8178" width="11.42578125" style="83"/>
    <col min="8179" max="8179" width="23.7109375" style="83" customWidth="1"/>
    <col min="8180" max="8180" width="10" style="83" customWidth="1"/>
    <col min="8181" max="8181" width="11.42578125" style="83"/>
    <col min="8182" max="8183" width="14.7109375" style="83" customWidth="1"/>
    <col min="8184" max="8184" width="12.85546875" style="83" customWidth="1"/>
    <col min="8185" max="8185" width="3.28515625" style="83" customWidth="1"/>
    <col min="8186" max="8186" width="30.28515625" style="83" customWidth="1"/>
    <col min="8187" max="8187" width="5" style="83" customWidth="1"/>
    <col min="8188" max="8188" width="11.42578125" style="83"/>
    <col min="8189" max="8189" width="14.28515625" style="83" customWidth="1"/>
    <col min="8190" max="8190" width="5.7109375" style="83" customWidth="1"/>
    <col min="8191" max="8191" width="11.42578125" style="83"/>
    <col min="8192" max="8192" width="17.28515625" style="83" customWidth="1"/>
    <col min="8193" max="8193" width="12.7109375" style="83" customWidth="1"/>
    <col min="8194" max="8194" width="11.42578125" style="83"/>
    <col min="8195" max="8195" width="5.28515625" style="83" customWidth="1"/>
    <col min="8196" max="8196" width="11.42578125" style="83"/>
    <col min="8197" max="8197" width="17" style="83" customWidth="1"/>
    <col min="8198" max="8198" width="6.28515625" style="83" customWidth="1"/>
    <col min="8199" max="8199" width="11.42578125" style="83"/>
    <col min="8200" max="8200" width="14.28515625" style="83" customWidth="1"/>
    <col min="8201" max="8201" width="7.5703125" style="83" customWidth="1"/>
    <col min="8202" max="8202" width="11.42578125" style="83"/>
    <col min="8203" max="8204" width="14.28515625" style="83" customWidth="1"/>
    <col min="8205" max="8205" width="20.85546875" style="83" customWidth="1"/>
    <col min="8206" max="8206" width="14.42578125" style="83" customWidth="1"/>
    <col min="8207" max="8207" width="15" style="83" customWidth="1"/>
    <col min="8208" max="8208" width="2.7109375" style="83" customWidth="1"/>
    <col min="8209" max="8209" width="11.7109375" style="83" customWidth="1"/>
    <col min="8210" max="8210" width="11.5703125" style="83" customWidth="1"/>
    <col min="8211" max="8211" width="2.28515625" style="83" customWidth="1"/>
    <col min="8212" max="8212" width="41" style="83" customWidth="1"/>
    <col min="8213" max="8213" width="14.28515625" style="83" customWidth="1"/>
    <col min="8214" max="8215" width="11.5703125" style="83" customWidth="1"/>
    <col min="8216" max="8216" width="21.85546875" style="83" customWidth="1"/>
    <col min="8217" max="8408" width="11.42578125" style="83"/>
    <col min="8409" max="8409" width="21.85546875" style="83" customWidth="1"/>
    <col min="8410" max="8410" width="13.85546875" style="83" customWidth="1"/>
    <col min="8411" max="8411" width="38.7109375" style="83" customWidth="1"/>
    <col min="8412" max="8412" width="3" style="83" bestFit="1" customWidth="1"/>
    <col min="8413" max="8413" width="32.28515625" style="83" customWidth="1"/>
    <col min="8414" max="8414" width="46.28515625" style="83" customWidth="1"/>
    <col min="8415" max="8415" width="19" style="83" customWidth="1"/>
    <col min="8416" max="8416" width="11.42578125" style="83"/>
    <col min="8417" max="8417" width="17.7109375" style="83" customWidth="1"/>
    <col min="8418" max="8418" width="11.42578125" style="83"/>
    <col min="8419" max="8419" width="22.28515625" style="83" customWidth="1"/>
    <col min="8420" max="8420" width="5.28515625" style="83" customWidth="1"/>
    <col min="8421" max="8421" width="36.28515625" style="83" customWidth="1"/>
    <col min="8422" max="8422" width="5.7109375" style="83" customWidth="1"/>
    <col min="8423" max="8423" width="11.42578125" style="83"/>
    <col min="8424" max="8424" width="20.7109375" style="83" customWidth="1"/>
    <col min="8425" max="8425" width="4.85546875" style="83" customWidth="1"/>
    <col min="8426" max="8426" width="11.42578125" style="83"/>
    <col min="8427" max="8427" width="24.7109375" style="83" customWidth="1"/>
    <col min="8428" max="8428" width="12.28515625" style="83" customWidth="1"/>
    <col min="8429" max="8429" width="11.42578125" style="83"/>
    <col min="8430" max="8430" width="3.42578125" style="83" customWidth="1"/>
    <col min="8431" max="8431" width="11.42578125" style="83"/>
    <col min="8432" max="8432" width="17.7109375" style="83" customWidth="1"/>
    <col min="8433" max="8433" width="3.42578125" style="83" customWidth="1"/>
    <col min="8434" max="8434" width="11.42578125" style="83"/>
    <col min="8435" max="8435" width="23.7109375" style="83" customWidth="1"/>
    <col min="8436" max="8436" width="10" style="83" customWidth="1"/>
    <col min="8437" max="8437" width="11.42578125" style="83"/>
    <col min="8438" max="8439" width="14.7109375" style="83" customWidth="1"/>
    <col min="8440" max="8440" width="12.85546875" style="83" customWidth="1"/>
    <col min="8441" max="8441" width="3.28515625" style="83" customWidth="1"/>
    <col min="8442" max="8442" width="30.28515625" style="83" customWidth="1"/>
    <col min="8443" max="8443" width="5" style="83" customWidth="1"/>
    <col min="8444" max="8444" width="11.42578125" style="83"/>
    <col min="8445" max="8445" width="14.28515625" style="83" customWidth="1"/>
    <col min="8446" max="8446" width="5.7109375" style="83" customWidth="1"/>
    <col min="8447" max="8447" width="11.42578125" style="83"/>
    <col min="8448" max="8448" width="17.28515625" style="83" customWidth="1"/>
    <col min="8449" max="8449" width="12.7109375" style="83" customWidth="1"/>
    <col min="8450" max="8450" width="11.42578125" style="83"/>
    <col min="8451" max="8451" width="5.28515625" style="83" customWidth="1"/>
    <col min="8452" max="8452" width="11.42578125" style="83"/>
    <col min="8453" max="8453" width="17" style="83" customWidth="1"/>
    <col min="8454" max="8454" width="6.28515625" style="83" customWidth="1"/>
    <col min="8455" max="8455" width="11.42578125" style="83"/>
    <col min="8456" max="8456" width="14.28515625" style="83" customWidth="1"/>
    <col min="8457" max="8457" width="7.5703125" style="83" customWidth="1"/>
    <col min="8458" max="8458" width="11.42578125" style="83"/>
    <col min="8459" max="8460" width="14.28515625" style="83" customWidth="1"/>
    <col min="8461" max="8461" width="20.85546875" style="83" customWidth="1"/>
    <col min="8462" max="8462" width="14.42578125" style="83" customWidth="1"/>
    <col min="8463" max="8463" width="15" style="83" customWidth="1"/>
    <col min="8464" max="8464" width="2.7109375" style="83" customWidth="1"/>
    <col min="8465" max="8465" width="11.7109375" style="83" customWidth="1"/>
    <col min="8466" max="8466" width="11.5703125" style="83" customWidth="1"/>
    <col min="8467" max="8467" width="2.28515625" style="83" customWidth="1"/>
    <col min="8468" max="8468" width="41" style="83" customWidth="1"/>
    <col min="8469" max="8469" width="14.28515625" style="83" customWidth="1"/>
    <col min="8470" max="8471" width="11.5703125" style="83" customWidth="1"/>
    <col min="8472" max="8472" width="21.85546875" style="83" customWidth="1"/>
    <col min="8473" max="8664" width="11.42578125" style="83"/>
    <col min="8665" max="8665" width="21.85546875" style="83" customWidth="1"/>
    <col min="8666" max="8666" width="13.85546875" style="83" customWidth="1"/>
    <col min="8667" max="8667" width="38.7109375" style="83" customWidth="1"/>
    <col min="8668" max="8668" width="3" style="83" bestFit="1" customWidth="1"/>
    <col min="8669" max="8669" width="32.28515625" style="83" customWidth="1"/>
    <col min="8670" max="8670" width="46.28515625" style="83" customWidth="1"/>
    <col min="8671" max="8671" width="19" style="83" customWidth="1"/>
    <col min="8672" max="8672" width="11.42578125" style="83"/>
    <col min="8673" max="8673" width="17.7109375" style="83" customWidth="1"/>
    <col min="8674" max="8674" width="11.42578125" style="83"/>
    <col min="8675" max="8675" width="22.28515625" style="83" customWidth="1"/>
    <col min="8676" max="8676" width="5.28515625" style="83" customWidth="1"/>
    <col min="8677" max="8677" width="36.28515625" style="83" customWidth="1"/>
    <col min="8678" max="8678" width="5.7109375" style="83" customWidth="1"/>
    <col min="8679" max="8679" width="11.42578125" style="83"/>
    <col min="8680" max="8680" width="20.7109375" style="83" customWidth="1"/>
    <col min="8681" max="8681" width="4.85546875" style="83" customWidth="1"/>
    <col min="8682" max="8682" width="11.42578125" style="83"/>
    <col min="8683" max="8683" width="24.7109375" style="83" customWidth="1"/>
    <col min="8684" max="8684" width="12.28515625" style="83" customWidth="1"/>
    <col min="8685" max="8685" width="11.42578125" style="83"/>
    <col min="8686" max="8686" width="3.42578125" style="83" customWidth="1"/>
    <col min="8687" max="8687" width="11.42578125" style="83"/>
    <col min="8688" max="8688" width="17.7109375" style="83" customWidth="1"/>
    <col min="8689" max="8689" width="3.42578125" style="83" customWidth="1"/>
    <col min="8690" max="8690" width="11.42578125" style="83"/>
    <col min="8691" max="8691" width="23.7109375" style="83" customWidth="1"/>
    <col min="8692" max="8692" width="10" style="83" customWidth="1"/>
    <col min="8693" max="8693" width="11.42578125" style="83"/>
    <col min="8694" max="8695" width="14.7109375" style="83" customWidth="1"/>
    <col min="8696" max="8696" width="12.85546875" style="83" customWidth="1"/>
    <col min="8697" max="8697" width="3.28515625" style="83" customWidth="1"/>
    <col min="8698" max="8698" width="30.28515625" style="83" customWidth="1"/>
    <col min="8699" max="8699" width="5" style="83" customWidth="1"/>
    <col min="8700" max="8700" width="11.42578125" style="83"/>
    <col min="8701" max="8701" width="14.28515625" style="83" customWidth="1"/>
    <col min="8702" max="8702" width="5.7109375" style="83" customWidth="1"/>
    <col min="8703" max="8703" width="11.42578125" style="83"/>
    <col min="8704" max="8704" width="17.28515625" style="83" customWidth="1"/>
    <col min="8705" max="8705" width="12.7109375" style="83" customWidth="1"/>
    <col min="8706" max="8706" width="11.42578125" style="83"/>
    <col min="8707" max="8707" width="5.28515625" style="83" customWidth="1"/>
    <col min="8708" max="8708" width="11.42578125" style="83"/>
    <col min="8709" max="8709" width="17" style="83" customWidth="1"/>
    <col min="8710" max="8710" width="6.28515625" style="83" customWidth="1"/>
    <col min="8711" max="8711" width="11.42578125" style="83"/>
    <col min="8712" max="8712" width="14.28515625" style="83" customWidth="1"/>
    <col min="8713" max="8713" width="7.5703125" style="83" customWidth="1"/>
    <col min="8714" max="8714" width="11.42578125" style="83"/>
    <col min="8715" max="8716" width="14.28515625" style="83" customWidth="1"/>
    <col min="8717" max="8717" width="20.85546875" style="83" customWidth="1"/>
    <col min="8718" max="8718" width="14.42578125" style="83" customWidth="1"/>
    <col min="8719" max="8719" width="15" style="83" customWidth="1"/>
    <col min="8720" max="8720" width="2.7109375" style="83" customWidth="1"/>
    <col min="8721" max="8721" width="11.7109375" style="83" customWidth="1"/>
    <col min="8722" max="8722" width="11.5703125" style="83" customWidth="1"/>
    <col min="8723" max="8723" width="2.28515625" style="83" customWidth="1"/>
    <col min="8724" max="8724" width="41" style="83" customWidth="1"/>
    <col min="8725" max="8725" width="14.28515625" style="83" customWidth="1"/>
    <col min="8726" max="8727" width="11.5703125" style="83" customWidth="1"/>
    <col min="8728" max="8728" width="21.85546875" style="83" customWidth="1"/>
    <col min="8729" max="8920" width="11.42578125" style="83"/>
    <col min="8921" max="8921" width="21.85546875" style="83" customWidth="1"/>
    <col min="8922" max="8922" width="13.85546875" style="83" customWidth="1"/>
    <col min="8923" max="8923" width="38.7109375" style="83" customWidth="1"/>
    <col min="8924" max="8924" width="3" style="83" bestFit="1" customWidth="1"/>
    <col min="8925" max="8925" width="32.28515625" style="83" customWidth="1"/>
    <col min="8926" max="8926" width="46.28515625" style="83" customWidth="1"/>
    <col min="8927" max="8927" width="19" style="83" customWidth="1"/>
    <col min="8928" max="8928" width="11.42578125" style="83"/>
    <col min="8929" max="8929" width="17.7109375" style="83" customWidth="1"/>
    <col min="8930" max="8930" width="11.42578125" style="83"/>
    <col min="8931" max="8931" width="22.28515625" style="83" customWidth="1"/>
    <col min="8932" max="8932" width="5.28515625" style="83" customWidth="1"/>
    <col min="8933" max="8933" width="36.28515625" style="83" customWidth="1"/>
    <col min="8934" max="8934" width="5.7109375" style="83" customWidth="1"/>
    <col min="8935" max="8935" width="11.42578125" style="83"/>
    <col min="8936" max="8936" width="20.7109375" style="83" customWidth="1"/>
    <col min="8937" max="8937" width="4.85546875" style="83" customWidth="1"/>
    <col min="8938" max="8938" width="11.42578125" style="83"/>
    <col min="8939" max="8939" width="24.7109375" style="83" customWidth="1"/>
    <col min="8940" max="8940" width="12.28515625" style="83" customWidth="1"/>
    <col min="8941" max="8941" width="11.42578125" style="83"/>
    <col min="8942" max="8942" width="3.42578125" style="83" customWidth="1"/>
    <col min="8943" max="8943" width="11.42578125" style="83"/>
    <col min="8944" max="8944" width="17.7109375" style="83" customWidth="1"/>
    <col min="8945" max="8945" width="3.42578125" style="83" customWidth="1"/>
    <col min="8946" max="8946" width="11.42578125" style="83"/>
    <col min="8947" max="8947" width="23.7109375" style="83" customWidth="1"/>
    <col min="8948" max="8948" width="10" style="83" customWidth="1"/>
    <col min="8949" max="8949" width="11.42578125" style="83"/>
    <col min="8950" max="8951" width="14.7109375" style="83" customWidth="1"/>
    <col min="8952" max="8952" width="12.85546875" style="83" customWidth="1"/>
    <col min="8953" max="8953" width="3.28515625" style="83" customWidth="1"/>
    <col min="8954" max="8954" width="30.28515625" style="83" customWidth="1"/>
    <col min="8955" max="8955" width="5" style="83" customWidth="1"/>
    <col min="8956" max="8956" width="11.42578125" style="83"/>
    <col min="8957" max="8957" width="14.28515625" style="83" customWidth="1"/>
    <col min="8958" max="8958" width="5.7109375" style="83" customWidth="1"/>
    <col min="8959" max="8959" width="11.42578125" style="83"/>
    <col min="8960" max="8960" width="17.28515625" style="83" customWidth="1"/>
    <col min="8961" max="8961" width="12.7109375" style="83" customWidth="1"/>
    <col min="8962" max="8962" width="11.42578125" style="83"/>
    <col min="8963" max="8963" width="5.28515625" style="83" customWidth="1"/>
    <col min="8964" max="8964" width="11.42578125" style="83"/>
    <col min="8965" max="8965" width="17" style="83" customWidth="1"/>
    <col min="8966" max="8966" width="6.28515625" style="83" customWidth="1"/>
    <col min="8967" max="8967" width="11.42578125" style="83"/>
    <col min="8968" max="8968" width="14.28515625" style="83" customWidth="1"/>
    <col min="8969" max="8969" width="7.5703125" style="83" customWidth="1"/>
    <col min="8970" max="8970" width="11.42578125" style="83"/>
    <col min="8971" max="8972" width="14.28515625" style="83" customWidth="1"/>
    <col min="8973" max="8973" width="20.85546875" style="83" customWidth="1"/>
    <col min="8974" max="8974" width="14.42578125" style="83" customWidth="1"/>
    <col min="8975" max="8975" width="15" style="83" customWidth="1"/>
    <col min="8976" max="8976" width="2.7109375" style="83" customWidth="1"/>
    <col min="8977" max="8977" width="11.7109375" style="83" customWidth="1"/>
    <col min="8978" max="8978" width="11.5703125" style="83" customWidth="1"/>
    <col min="8979" max="8979" width="2.28515625" style="83" customWidth="1"/>
    <col min="8980" max="8980" width="41" style="83" customWidth="1"/>
    <col min="8981" max="8981" width="14.28515625" style="83" customWidth="1"/>
    <col min="8982" max="8983" width="11.5703125" style="83" customWidth="1"/>
    <col min="8984" max="8984" width="21.85546875" style="83" customWidth="1"/>
    <col min="8985" max="9176" width="11.42578125" style="83"/>
    <col min="9177" max="9177" width="21.85546875" style="83" customWidth="1"/>
    <col min="9178" max="9178" width="13.85546875" style="83" customWidth="1"/>
    <col min="9179" max="9179" width="38.7109375" style="83" customWidth="1"/>
    <col min="9180" max="9180" width="3" style="83" bestFit="1" customWidth="1"/>
    <col min="9181" max="9181" width="32.28515625" style="83" customWidth="1"/>
    <col min="9182" max="9182" width="46.28515625" style="83" customWidth="1"/>
    <col min="9183" max="9183" width="19" style="83" customWidth="1"/>
    <col min="9184" max="9184" width="11.42578125" style="83"/>
    <col min="9185" max="9185" width="17.7109375" style="83" customWidth="1"/>
    <col min="9186" max="9186" width="11.42578125" style="83"/>
    <col min="9187" max="9187" width="22.28515625" style="83" customWidth="1"/>
    <col min="9188" max="9188" width="5.28515625" style="83" customWidth="1"/>
    <col min="9189" max="9189" width="36.28515625" style="83" customWidth="1"/>
    <col min="9190" max="9190" width="5.7109375" style="83" customWidth="1"/>
    <col min="9191" max="9191" width="11.42578125" style="83"/>
    <col min="9192" max="9192" width="20.7109375" style="83" customWidth="1"/>
    <col min="9193" max="9193" width="4.85546875" style="83" customWidth="1"/>
    <col min="9194" max="9194" width="11.42578125" style="83"/>
    <col min="9195" max="9195" width="24.7109375" style="83" customWidth="1"/>
    <col min="9196" max="9196" width="12.28515625" style="83" customWidth="1"/>
    <col min="9197" max="9197" width="11.42578125" style="83"/>
    <col min="9198" max="9198" width="3.42578125" style="83" customWidth="1"/>
    <col min="9199" max="9199" width="11.42578125" style="83"/>
    <col min="9200" max="9200" width="17.7109375" style="83" customWidth="1"/>
    <col min="9201" max="9201" width="3.42578125" style="83" customWidth="1"/>
    <col min="9202" max="9202" width="11.42578125" style="83"/>
    <col min="9203" max="9203" width="23.7109375" style="83" customWidth="1"/>
    <col min="9204" max="9204" width="10" style="83" customWidth="1"/>
    <col min="9205" max="9205" width="11.42578125" style="83"/>
    <col min="9206" max="9207" width="14.7109375" style="83" customWidth="1"/>
    <col min="9208" max="9208" width="12.85546875" style="83" customWidth="1"/>
    <col min="9209" max="9209" width="3.28515625" style="83" customWidth="1"/>
    <col min="9210" max="9210" width="30.28515625" style="83" customWidth="1"/>
    <col min="9211" max="9211" width="5" style="83" customWidth="1"/>
    <col min="9212" max="9212" width="11.42578125" style="83"/>
    <col min="9213" max="9213" width="14.28515625" style="83" customWidth="1"/>
    <col min="9214" max="9214" width="5.7109375" style="83" customWidth="1"/>
    <col min="9215" max="9215" width="11.42578125" style="83"/>
    <col min="9216" max="9216" width="17.28515625" style="83" customWidth="1"/>
    <col min="9217" max="9217" width="12.7109375" style="83" customWidth="1"/>
    <col min="9218" max="9218" width="11.42578125" style="83"/>
    <col min="9219" max="9219" width="5.28515625" style="83" customWidth="1"/>
    <col min="9220" max="9220" width="11.42578125" style="83"/>
    <col min="9221" max="9221" width="17" style="83" customWidth="1"/>
    <col min="9222" max="9222" width="6.28515625" style="83" customWidth="1"/>
    <col min="9223" max="9223" width="11.42578125" style="83"/>
    <col min="9224" max="9224" width="14.28515625" style="83" customWidth="1"/>
    <col min="9225" max="9225" width="7.5703125" style="83" customWidth="1"/>
    <col min="9226" max="9226" width="11.42578125" style="83"/>
    <col min="9227" max="9228" width="14.28515625" style="83" customWidth="1"/>
    <col min="9229" max="9229" width="20.85546875" style="83" customWidth="1"/>
    <col min="9230" max="9230" width="14.42578125" style="83" customWidth="1"/>
    <col min="9231" max="9231" width="15" style="83" customWidth="1"/>
    <col min="9232" max="9232" width="2.7109375" style="83" customWidth="1"/>
    <col min="9233" max="9233" width="11.7109375" style="83" customWidth="1"/>
    <col min="9234" max="9234" width="11.5703125" style="83" customWidth="1"/>
    <col min="9235" max="9235" width="2.28515625" style="83" customWidth="1"/>
    <col min="9236" max="9236" width="41" style="83" customWidth="1"/>
    <col min="9237" max="9237" width="14.28515625" style="83" customWidth="1"/>
    <col min="9238" max="9239" width="11.5703125" style="83" customWidth="1"/>
    <col min="9240" max="9240" width="21.85546875" style="83" customWidth="1"/>
    <col min="9241" max="9432" width="11.42578125" style="83"/>
    <col min="9433" max="9433" width="21.85546875" style="83" customWidth="1"/>
    <col min="9434" max="9434" width="13.85546875" style="83" customWidth="1"/>
    <col min="9435" max="9435" width="38.7109375" style="83" customWidth="1"/>
    <col min="9436" max="9436" width="3" style="83" bestFit="1" customWidth="1"/>
    <col min="9437" max="9437" width="32.28515625" style="83" customWidth="1"/>
    <col min="9438" max="9438" width="46.28515625" style="83" customWidth="1"/>
    <col min="9439" max="9439" width="19" style="83" customWidth="1"/>
    <col min="9440" max="9440" width="11.42578125" style="83"/>
    <col min="9441" max="9441" width="17.7109375" style="83" customWidth="1"/>
    <col min="9442" max="9442" width="11.42578125" style="83"/>
    <col min="9443" max="9443" width="22.28515625" style="83" customWidth="1"/>
    <col min="9444" max="9444" width="5.28515625" style="83" customWidth="1"/>
    <col min="9445" max="9445" width="36.28515625" style="83" customWidth="1"/>
    <col min="9446" max="9446" width="5.7109375" style="83" customWidth="1"/>
    <col min="9447" max="9447" width="11.42578125" style="83"/>
    <col min="9448" max="9448" width="20.7109375" style="83" customWidth="1"/>
    <col min="9449" max="9449" width="4.85546875" style="83" customWidth="1"/>
    <col min="9450" max="9450" width="11.42578125" style="83"/>
    <col min="9451" max="9451" width="24.7109375" style="83" customWidth="1"/>
    <col min="9452" max="9452" width="12.28515625" style="83" customWidth="1"/>
    <col min="9453" max="9453" width="11.42578125" style="83"/>
    <col min="9454" max="9454" width="3.42578125" style="83" customWidth="1"/>
    <col min="9455" max="9455" width="11.42578125" style="83"/>
    <col min="9456" max="9456" width="17.7109375" style="83" customWidth="1"/>
    <col min="9457" max="9457" width="3.42578125" style="83" customWidth="1"/>
    <col min="9458" max="9458" width="11.42578125" style="83"/>
    <col min="9459" max="9459" width="23.7109375" style="83" customWidth="1"/>
    <col min="9460" max="9460" width="10" style="83" customWidth="1"/>
    <col min="9461" max="9461" width="11.42578125" style="83"/>
    <col min="9462" max="9463" width="14.7109375" style="83" customWidth="1"/>
    <col min="9464" max="9464" width="12.85546875" style="83" customWidth="1"/>
    <col min="9465" max="9465" width="3.28515625" style="83" customWidth="1"/>
    <col min="9466" max="9466" width="30.28515625" style="83" customWidth="1"/>
    <col min="9467" max="9467" width="5" style="83" customWidth="1"/>
    <col min="9468" max="9468" width="11.42578125" style="83"/>
    <col min="9469" max="9469" width="14.28515625" style="83" customWidth="1"/>
    <col min="9470" max="9470" width="5.7109375" style="83" customWidth="1"/>
    <col min="9471" max="9471" width="11.42578125" style="83"/>
    <col min="9472" max="9472" width="17.28515625" style="83" customWidth="1"/>
    <col min="9473" max="9473" width="12.7109375" style="83" customWidth="1"/>
    <col min="9474" max="9474" width="11.42578125" style="83"/>
    <col min="9475" max="9475" width="5.28515625" style="83" customWidth="1"/>
    <col min="9476" max="9476" width="11.42578125" style="83"/>
    <col min="9477" max="9477" width="17" style="83" customWidth="1"/>
    <col min="9478" max="9478" width="6.28515625" style="83" customWidth="1"/>
    <col min="9479" max="9479" width="11.42578125" style="83"/>
    <col min="9480" max="9480" width="14.28515625" style="83" customWidth="1"/>
    <col min="9481" max="9481" width="7.5703125" style="83" customWidth="1"/>
    <col min="9482" max="9482" width="11.42578125" style="83"/>
    <col min="9483" max="9484" width="14.28515625" style="83" customWidth="1"/>
    <col min="9485" max="9485" width="20.85546875" style="83" customWidth="1"/>
    <col min="9486" max="9486" width="14.42578125" style="83" customWidth="1"/>
    <col min="9487" max="9487" width="15" style="83" customWidth="1"/>
    <col min="9488" max="9488" width="2.7109375" style="83" customWidth="1"/>
    <col min="9489" max="9489" width="11.7109375" style="83" customWidth="1"/>
    <col min="9490" max="9490" width="11.5703125" style="83" customWidth="1"/>
    <col min="9491" max="9491" width="2.28515625" style="83" customWidth="1"/>
    <col min="9492" max="9492" width="41" style="83" customWidth="1"/>
    <col min="9493" max="9493" width="14.28515625" style="83" customWidth="1"/>
    <col min="9494" max="9495" width="11.5703125" style="83" customWidth="1"/>
    <col min="9496" max="9496" width="21.85546875" style="83" customWidth="1"/>
    <col min="9497" max="9688" width="11.42578125" style="83"/>
    <col min="9689" max="9689" width="21.85546875" style="83" customWidth="1"/>
    <col min="9690" max="9690" width="13.85546875" style="83" customWidth="1"/>
    <col min="9691" max="9691" width="38.7109375" style="83" customWidth="1"/>
    <col min="9692" max="9692" width="3" style="83" bestFit="1" customWidth="1"/>
    <col min="9693" max="9693" width="32.28515625" style="83" customWidth="1"/>
    <col min="9694" max="9694" width="46.28515625" style="83" customWidth="1"/>
    <col min="9695" max="9695" width="19" style="83" customWidth="1"/>
    <col min="9696" max="9696" width="11.42578125" style="83"/>
    <col min="9697" max="9697" width="17.7109375" style="83" customWidth="1"/>
    <col min="9698" max="9698" width="11.42578125" style="83"/>
    <col min="9699" max="9699" width="22.28515625" style="83" customWidth="1"/>
    <col min="9700" max="9700" width="5.28515625" style="83" customWidth="1"/>
    <col min="9701" max="9701" width="36.28515625" style="83" customWidth="1"/>
    <col min="9702" max="9702" width="5.7109375" style="83" customWidth="1"/>
    <col min="9703" max="9703" width="11.42578125" style="83"/>
    <col min="9704" max="9704" width="20.7109375" style="83" customWidth="1"/>
    <col min="9705" max="9705" width="4.85546875" style="83" customWidth="1"/>
    <col min="9706" max="9706" width="11.42578125" style="83"/>
    <col min="9707" max="9707" width="24.7109375" style="83" customWidth="1"/>
    <col min="9708" max="9708" width="12.28515625" style="83" customWidth="1"/>
    <col min="9709" max="9709" width="11.42578125" style="83"/>
    <col min="9710" max="9710" width="3.42578125" style="83" customWidth="1"/>
    <col min="9711" max="9711" width="11.42578125" style="83"/>
    <col min="9712" max="9712" width="17.7109375" style="83" customWidth="1"/>
    <col min="9713" max="9713" width="3.42578125" style="83" customWidth="1"/>
    <col min="9714" max="9714" width="11.42578125" style="83"/>
    <col min="9715" max="9715" width="23.7109375" style="83" customWidth="1"/>
    <col min="9716" max="9716" width="10" style="83" customWidth="1"/>
    <col min="9717" max="9717" width="11.42578125" style="83"/>
    <col min="9718" max="9719" width="14.7109375" style="83" customWidth="1"/>
    <col min="9720" max="9720" width="12.85546875" style="83" customWidth="1"/>
    <col min="9721" max="9721" width="3.28515625" style="83" customWidth="1"/>
    <col min="9722" max="9722" width="30.28515625" style="83" customWidth="1"/>
    <col min="9723" max="9723" width="5" style="83" customWidth="1"/>
    <col min="9724" max="9724" width="11.42578125" style="83"/>
    <col min="9725" max="9725" width="14.28515625" style="83" customWidth="1"/>
    <col min="9726" max="9726" width="5.7109375" style="83" customWidth="1"/>
    <col min="9727" max="9727" width="11.42578125" style="83"/>
    <col min="9728" max="9728" width="17.28515625" style="83" customWidth="1"/>
    <col min="9729" max="9729" width="12.7109375" style="83" customWidth="1"/>
    <col min="9730" max="9730" width="11.42578125" style="83"/>
    <col min="9731" max="9731" width="5.28515625" style="83" customWidth="1"/>
    <col min="9732" max="9732" width="11.42578125" style="83"/>
    <col min="9733" max="9733" width="17" style="83" customWidth="1"/>
    <col min="9734" max="9734" width="6.28515625" style="83" customWidth="1"/>
    <col min="9735" max="9735" width="11.42578125" style="83"/>
    <col min="9736" max="9736" width="14.28515625" style="83" customWidth="1"/>
    <col min="9737" max="9737" width="7.5703125" style="83" customWidth="1"/>
    <col min="9738" max="9738" width="11.42578125" style="83"/>
    <col min="9739" max="9740" width="14.28515625" style="83" customWidth="1"/>
    <col min="9741" max="9741" width="20.85546875" style="83" customWidth="1"/>
    <col min="9742" max="9742" width="14.42578125" style="83" customWidth="1"/>
    <col min="9743" max="9743" width="15" style="83" customWidth="1"/>
    <col min="9744" max="9744" width="2.7109375" style="83" customWidth="1"/>
    <col min="9745" max="9745" width="11.7109375" style="83" customWidth="1"/>
    <col min="9746" max="9746" width="11.5703125" style="83" customWidth="1"/>
    <col min="9747" max="9747" width="2.28515625" style="83" customWidth="1"/>
    <col min="9748" max="9748" width="41" style="83" customWidth="1"/>
    <col min="9749" max="9749" width="14.28515625" style="83" customWidth="1"/>
    <col min="9750" max="9751" width="11.5703125" style="83" customWidth="1"/>
    <col min="9752" max="9752" width="21.85546875" style="83" customWidth="1"/>
    <col min="9753" max="9944" width="11.42578125" style="83"/>
    <col min="9945" max="9945" width="21.85546875" style="83" customWidth="1"/>
    <col min="9946" max="9946" width="13.85546875" style="83" customWidth="1"/>
    <col min="9947" max="9947" width="38.7109375" style="83" customWidth="1"/>
    <col min="9948" max="9948" width="3" style="83" bestFit="1" customWidth="1"/>
    <col min="9949" max="9949" width="32.28515625" style="83" customWidth="1"/>
    <col min="9950" max="9950" width="46.28515625" style="83" customWidth="1"/>
    <col min="9951" max="9951" width="19" style="83" customWidth="1"/>
    <col min="9952" max="9952" width="11.42578125" style="83"/>
    <col min="9953" max="9953" width="17.7109375" style="83" customWidth="1"/>
    <col min="9954" max="9954" width="11.42578125" style="83"/>
    <col min="9955" max="9955" width="22.28515625" style="83" customWidth="1"/>
    <col min="9956" max="9956" width="5.28515625" style="83" customWidth="1"/>
    <col min="9957" max="9957" width="36.28515625" style="83" customWidth="1"/>
    <col min="9958" max="9958" width="5.7109375" style="83" customWidth="1"/>
    <col min="9959" max="9959" width="11.42578125" style="83"/>
    <col min="9960" max="9960" width="20.7109375" style="83" customWidth="1"/>
    <col min="9961" max="9961" width="4.85546875" style="83" customWidth="1"/>
    <col min="9962" max="9962" width="11.42578125" style="83"/>
    <col min="9963" max="9963" width="24.7109375" style="83" customWidth="1"/>
    <col min="9964" max="9964" width="12.28515625" style="83" customWidth="1"/>
    <col min="9965" max="9965" width="11.42578125" style="83"/>
    <col min="9966" max="9966" width="3.42578125" style="83" customWidth="1"/>
    <col min="9967" max="9967" width="11.42578125" style="83"/>
    <col min="9968" max="9968" width="17.7109375" style="83" customWidth="1"/>
    <col min="9969" max="9969" width="3.42578125" style="83" customWidth="1"/>
    <col min="9970" max="9970" width="11.42578125" style="83"/>
    <col min="9971" max="9971" width="23.7109375" style="83" customWidth="1"/>
    <col min="9972" max="9972" width="10" style="83" customWidth="1"/>
    <col min="9973" max="9973" width="11.42578125" style="83"/>
    <col min="9974" max="9975" width="14.7109375" style="83" customWidth="1"/>
    <col min="9976" max="9976" width="12.85546875" style="83" customWidth="1"/>
    <col min="9977" max="9977" width="3.28515625" style="83" customWidth="1"/>
    <col min="9978" max="9978" width="30.28515625" style="83" customWidth="1"/>
    <col min="9979" max="9979" width="5" style="83" customWidth="1"/>
    <col min="9980" max="9980" width="11.42578125" style="83"/>
    <col min="9981" max="9981" width="14.28515625" style="83" customWidth="1"/>
    <col min="9982" max="9982" width="5.7109375" style="83" customWidth="1"/>
    <col min="9983" max="9983" width="11.42578125" style="83"/>
    <col min="9984" max="9984" width="17.28515625" style="83" customWidth="1"/>
    <col min="9985" max="9985" width="12.7109375" style="83" customWidth="1"/>
    <col min="9986" max="9986" width="11.42578125" style="83"/>
    <col min="9987" max="9987" width="5.28515625" style="83" customWidth="1"/>
    <col min="9988" max="9988" width="11.42578125" style="83"/>
    <col min="9989" max="9989" width="17" style="83" customWidth="1"/>
    <col min="9990" max="9990" width="6.28515625" style="83" customWidth="1"/>
    <col min="9991" max="9991" width="11.42578125" style="83"/>
    <col min="9992" max="9992" width="14.28515625" style="83" customWidth="1"/>
    <col min="9993" max="9993" width="7.5703125" style="83" customWidth="1"/>
    <col min="9994" max="9994" width="11.42578125" style="83"/>
    <col min="9995" max="9996" width="14.28515625" style="83" customWidth="1"/>
    <col min="9997" max="9997" width="20.85546875" style="83" customWidth="1"/>
    <col min="9998" max="9998" width="14.42578125" style="83" customWidth="1"/>
    <col min="9999" max="9999" width="15" style="83" customWidth="1"/>
    <col min="10000" max="10000" width="2.7109375" style="83" customWidth="1"/>
    <col min="10001" max="10001" width="11.7109375" style="83" customWidth="1"/>
    <col min="10002" max="10002" width="11.5703125" style="83" customWidth="1"/>
    <col min="10003" max="10003" width="2.28515625" style="83" customWidth="1"/>
    <col min="10004" max="10004" width="41" style="83" customWidth="1"/>
    <col min="10005" max="10005" width="14.28515625" style="83" customWidth="1"/>
    <col min="10006" max="10007" width="11.5703125" style="83" customWidth="1"/>
    <col min="10008" max="10008" width="21.85546875" style="83" customWidth="1"/>
    <col min="10009" max="10200" width="11.42578125" style="83"/>
    <col min="10201" max="10201" width="21.85546875" style="83" customWidth="1"/>
    <col min="10202" max="10202" width="13.85546875" style="83" customWidth="1"/>
    <col min="10203" max="10203" width="38.7109375" style="83" customWidth="1"/>
    <col min="10204" max="10204" width="3" style="83" bestFit="1" customWidth="1"/>
    <col min="10205" max="10205" width="32.28515625" style="83" customWidth="1"/>
    <col min="10206" max="10206" width="46.28515625" style="83" customWidth="1"/>
    <col min="10207" max="10207" width="19" style="83" customWidth="1"/>
    <col min="10208" max="10208" width="11.42578125" style="83"/>
    <col min="10209" max="10209" width="17.7109375" style="83" customWidth="1"/>
    <col min="10210" max="10210" width="11.42578125" style="83"/>
    <col min="10211" max="10211" width="22.28515625" style="83" customWidth="1"/>
    <col min="10212" max="10212" width="5.28515625" style="83" customWidth="1"/>
    <col min="10213" max="10213" width="36.28515625" style="83" customWidth="1"/>
    <col min="10214" max="10214" width="5.7109375" style="83" customWidth="1"/>
    <col min="10215" max="10215" width="11.42578125" style="83"/>
    <col min="10216" max="10216" width="20.7109375" style="83" customWidth="1"/>
    <col min="10217" max="10217" width="4.85546875" style="83" customWidth="1"/>
    <col min="10218" max="10218" width="11.42578125" style="83"/>
    <col min="10219" max="10219" width="24.7109375" style="83" customWidth="1"/>
    <col min="10220" max="10220" width="12.28515625" style="83" customWidth="1"/>
    <col min="10221" max="10221" width="11.42578125" style="83"/>
    <col min="10222" max="10222" width="3.42578125" style="83" customWidth="1"/>
    <col min="10223" max="10223" width="11.42578125" style="83"/>
    <col min="10224" max="10224" width="17.7109375" style="83" customWidth="1"/>
    <col min="10225" max="10225" width="3.42578125" style="83" customWidth="1"/>
    <col min="10226" max="10226" width="11.42578125" style="83"/>
    <col min="10227" max="10227" width="23.7109375" style="83" customWidth="1"/>
    <col min="10228" max="10228" width="10" style="83" customWidth="1"/>
    <col min="10229" max="10229" width="11.42578125" style="83"/>
    <col min="10230" max="10231" width="14.7109375" style="83" customWidth="1"/>
    <col min="10232" max="10232" width="12.85546875" style="83" customWidth="1"/>
    <col min="10233" max="10233" width="3.28515625" style="83" customWidth="1"/>
    <col min="10234" max="10234" width="30.28515625" style="83" customWidth="1"/>
    <col min="10235" max="10235" width="5" style="83" customWidth="1"/>
    <col min="10236" max="10236" width="11.42578125" style="83"/>
    <col min="10237" max="10237" width="14.28515625" style="83" customWidth="1"/>
    <col min="10238" max="10238" width="5.7109375" style="83" customWidth="1"/>
    <col min="10239" max="10239" width="11.42578125" style="83"/>
    <col min="10240" max="10240" width="17.28515625" style="83" customWidth="1"/>
    <col min="10241" max="10241" width="12.7109375" style="83" customWidth="1"/>
    <col min="10242" max="10242" width="11.42578125" style="83"/>
    <col min="10243" max="10243" width="5.28515625" style="83" customWidth="1"/>
    <col min="10244" max="10244" width="11.42578125" style="83"/>
    <col min="10245" max="10245" width="17" style="83" customWidth="1"/>
    <col min="10246" max="10246" width="6.28515625" style="83" customWidth="1"/>
    <col min="10247" max="10247" width="11.42578125" style="83"/>
    <col min="10248" max="10248" width="14.28515625" style="83" customWidth="1"/>
    <col min="10249" max="10249" width="7.5703125" style="83" customWidth="1"/>
    <col min="10250" max="10250" width="11.42578125" style="83"/>
    <col min="10251" max="10252" width="14.28515625" style="83" customWidth="1"/>
    <col min="10253" max="10253" width="20.85546875" style="83" customWidth="1"/>
    <col min="10254" max="10254" width="14.42578125" style="83" customWidth="1"/>
    <col min="10255" max="10255" width="15" style="83" customWidth="1"/>
    <col min="10256" max="10256" width="2.7109375" style="83" customWidth="1"/>
    <col min="10257" max="10257" width="11.7109375" style="83" customWidth="1"/>
    <col min="10258" max="10258" width="11.5703125" style="83" customWidth="1"/>
    <col min="10259" max="10259" width="2.28515625" style="83" customWidth="1"/>
    <col min="10260" max="10260" width="41" style="83" customWidth="1"/>
    <col min="10261" max="10261" width="14.28515625" style="83" customWidth="1"/>
    <col min="10262" max="10263" width="11.5703125" style="83" customWidth="1"/>
    <col min="10264" max="10264" width="21.85546875" style="83" customWidth="1"/>
    <col min="10265" max="10456" width="11.42578125" style="83"/>
    <col min="10457" max="10457" width="21.85546875" style="83" customWidth="1"/>
    <col min="10458" max="10458" width="13.85546875" style="83" customWidth="1"/>
    <col min="10459" max="10459" width="38.7109375" style="83" customWidth="1"/>
    <col min="10460" max="10460" width="3" style="83" bestFit="1" customWidth="1"/>
    <col min="10461" max="10461" width="32.28515625" style="83" customWidth="1"/>
    <col min="10462" max="10462" width="46.28515625" style="83" customWidth="1"/>
    <col min="10463" max="10463" width="19" style="83" customWidth="1"/>
    <col min="10464" max="10464" width="11.42578125" style="83"/>
    <col min="10465" max="10465" width="17.7109375" style="83" customWidth="1"/>
    <col min="10466" max="10466" width="11.42578125" style="83"/>
    <col min="10467" max="10467" width="22.28515625" style="83" customWidth="1"/>
    <col min="10468" max="10468" width="5.28515625" style="83" customWidth="1"/>
    <col min="10469" max="10469" width="36.28515625" style="83" customWidth="1"/>
    <col min="10470" max="10470" width="5.7109375" style="83" customWidth="1"/>
    <col min="10471" max="10471" width="11.42578125" style="83"/>
    <col min="10472" max="10472" width="20.7109375" style="83" customWidth="1"/>
    <col min="10473" max="10473" width="4.85546875" style="83" customWidth="1"/>
    <col min="10474" max="10474" width="11.42578125" style="83"/>
    <col min="10475" max="10475" width="24.7109375" style="83" customWidth="1"/>
    <col min="10476" max="10476" width="12.28515625" style="83" customWidth="1"/>
    <col min="10477" max="10477" width="11.42578125" style="83"/>
    <col min="10478" max="10478" width="3.42578125" style="83" customWidth="1"/>
    <col min="10479" max="10479" width="11.42578125" style="83"/>
    <col min="10480" max="10480" width="17.7109375" style="83" customWidth="1"/>
    <col min="10481" max="10481" width="3.42578125" style="83" customWidth="1"/>
    <col min="10482" max="10482" width="11.42578125" style="83"/>
    <col min="10483" max="10483" width="23.7109375" style="83" customWidth="1"/>
    <col min="10484" max="10484" width="10" style="83" customWidth="1"/>
    <col min="10485" max="10485" width="11.42578125" style="83"/>
    <col min="10486" max="10487" width="14.7109375" style="83" customWidth="1"/>
    <col min="10488" max="10488" width="12.85546875" style="83" customWidth="1"/>
    <col min="10489" max="10489" width="3.28515625" style="83" customWidth="1"/>
    <col min="10490" max="10490" width="30.28515625" style="83" customWidth="1"/>
    <col min="10491" max="10491" width="5" style="83" customWidth="1"/>
    <col min="10492" max="10492" width="11.42578125" style="83"/>
    <col min="10493" max="10493" width="14.28515625" style="83" customWidth="1"/>
    <col min="10494" max="10494" width="5.7109375" style="83" customWidth="1"/>
    <col min="10495" max="10495" width="11.42578125" style="83"/>
    <col min="10496" max="10496" width="17.28515625" style="83" customWidth="1"/>
    <col min="10497" max="10497" width="12.7109375" style="83" customWidth="1"/>
    <col min="10498" max="10498" width="11.42578125" style="83"/>
    <col min="10499" max="10499" width="5.28515625" style="83" customWidth="1"/>
    <col min="10500" max="10500" width="11.42578125" style="83"/>
    <col min="10501" max="10501" width="17" style="83" customWidth="1"/>
    <col min="10502" max="10502" width="6.28515625" style="83" customWidth="1"/>
    <col min="10503" max="10503" width="11.42578125" style="83"/>
    <col min="10504" max="10504" width="14.28515625" style="83" customWidth="1"/>
    <col min="10505" max="10505" width="7.5703125" style="83" customWidth="1"/>
    <col min="10506" max="10506" width="11.42578125" style="83"/>
    <col min="10507" max="10508" width="14.28515625" style="83" customWidth="1"/>
    <col min="10509" max="10509" width="20.85546875" style="83" customWidth="1"/>
    <col min="10510" max="10510" width="14.42578125" style="83" customWidth="1"/>
    <col min="10511" max="10511" width="15" style="83" customWidth="1"/>
    <col min="10512" max="10512" width="2.7109375" style="83" customWidth="1"/>
    <col min="10513" max="10513" width="11.7109375" style="83" customWidth="1"/>
    <col min="10514" max="10514" width="11.5703125" style="83" customWidth="1"/>
    <col min="10515" max="10515" width="2.28515625" style="83" customWidth="1"/>
    <col min="10516" max="10516" width="41" style="83" customWidth="1"/>
    <col min="10517" max="10517" width="14.28515625" style="83" customWidth="1"/>
    <col min="10518" max="10519" width="11.5703125" style="83" customWidth="1"/>
    <col min="10520" max="10520" width="21.85546875" style="83" customWidth="1"/>
    <col min="10521" max="10712" width="11.42578125" style="83"/>
    <col min="10713" max="10713" width="21.85546875" style="83" customWidth="1"/>
    <col min="10714" max="10714" width="13.85546875" style="83" customWidth="1"/>
    <col min="10715" max="10715" width="38.7109375" style="83" customWidth="1"/>
    <col min="10716" max="10716" width="3" style="83" bestFit="1" customWidth="1"/>
    <col min="10717" max="10717" width="32.28515625" style="83" customWidth="1"/>
    <col min="10718" max="10718" width="46.28515625" style="83" customWidth="1"/>
    <col min="10719" max="10719" width="19" style="83" customWidth="1"/>
    <col min="10720" max="10720" width="11.42578125" style="83"/>
    <col min="10721" max="10721" width="17.7109375" style="83" customWidth="1"/>
    <col min="10722" max="10722" width="11.42578125" style="83"/>
    <col min="10723" max="10723" width="22.28515625" style="83" customWidth="1"/>
    <col min="10724" max="10724" width="5.28515625" style="83" customWidth="1"/>
    <col min="10725" max="10725" width="36.28515625" style="83" customWidth="1"/>
    <col min="10726" max="10726" width="5.7109375" style="83" customWidth="1"/>
    <col min="10727" max="10727" width="11.42578125" style="83"/>
    <col min="10728" max="10728" width="20.7109375" style="83" customWidth="1"/>
    <col min="10729" max="10729" width="4.85546875" style="83" customWidth="1"/>
    <col min="10730" max="10730" width="11.42578125" style="83"/>
    <col min="10731" max="10731" width="24.7109375" style="83" customWidth="1"/>
    <col min="10732" max="10732" width="12.28515625" style="83" customWidth="1"/>
    <col min="10733" max="10733" width="11.42578125" style="83"/>
    <col min="10734" max="10734" width="3.42578125" style="83" customWidth="1"/>
    <col min="10735" max="10735" width="11.42578125" style="83"/>
    <col min="10736" max="10736" width="17.7109375" style="83" customWidth="1"/>
    <col min="10737" max="10737" width="3.42578125" style="83" customWidth="1"/>
    <col min="10738" max="10738" width="11.42578125" style="83"/>
    <col min="10739" max="10739" width="23.7109375" style="83" customWidth="1"/>
    <col min="10740" max="10740" width="10" style="83" customWidth="1"/>
    <col min="10741" max="10741" width="11.42578125" style="83"/>
    <col min="10742" max="10743" width="14.7109375" style="83" customWidth="1"/>
    <col min="10744" max="10744" width="12.85546875" style="83" customWidth="1"/>
    <col min="10745" max="10745" width="3.28515625" style="83" customWidth="1"/>
    <col min="10746" max="10746" width="30.28515625" style="83" customWidth="1"/>
    <col min="10747" max="10747" width="5" style="83" customWidth="1"/>
    <col min="10748" max="10748" width="11.42578125" style="83"/>
    <col min="10749" max="10749" width="14.28515625" style="83" customWidth="1"/>
    <col min="10750" max="10750" width="5.7109375" style="83" customWidth="1"/>
    <col min="10751" max="10751" width="11.42578125" style="83"/>
    <col min="10752" max="10752" width="17.28515625" style="83" customWidth="1"/>
    <col min="10753" max="10753" width="12.7109375" style="83" customWidth="1"/>
    <col min="10754" max="10754" width="11.42578125" style="83"/>
    <col min="10755" max="10755" width="5.28515625" style="83" customWidth="1"/>
    <col min="10756" max="10756" width="11.42578125" style="83"/>
    <col min="10757" max="10757" width="17" style="83" customWidth="1"/>
    <col min="10758" max="10758" width="6.28515625" style="83" customWidth="1"/>
    <col min="10759" max="10759" width="11.42578125" style="83"/>
    <col min="10760" max="10760" width="14.28515625" style="83" customWidth="1"/>
    <col min="10761" max="10761" width="7.5703125" style="83" customWidth="1"/>
    <col min="10762" max="10762" width="11.42578125" style="83"/>
    <col min="10763" max="10764" width="14.28515625" style="83" customWidth="1"/>
    <col min="10765" max="10765" width="20.85546875" style="83" customWidth="1"/>
    <col min="10766" max="10766" width="14.42578125" style="83" customWidth="1"/>
    <col min="10767" max="10767" width="15" style="83" customWidth="1"/>
    <col min="10768" max="10768" width="2.7109375" style="83" customWidth="1"/>
    <col min="10769" max="10769" width="11.7109375" style="83" customWidth="1"/>
    <col min="10770" max="10770" width="11.5703125" style="83" customWidth="1"/>
    <col min="10771" max="10771" width="2.28515625" style="83" customWidth="1"/>
    <col min="10772" max="10772" width="41" style="83" customWidth="1"/>
    <col min="10773" max="10773" width="14.28515625" style="83" customWidth="1"/>
    <col min="10774" max="10775" width="11.5703125" style="83" customWidth="1"/>
    <col min="10776" max="10776" width="21.85546875" style="83" customWidth="1"/>
    <col min="10777" max="10968" width="11.42578125" style="83"/>
    <col min="10969" max="10969" width="21.85546875" style="83" customWidth="1"/>
    <col min="10970" max="10970" width="13.85546875" style="83" customWidth="1"/>
    <col min="10971" max="10971" width="38.7109375" style="83" customWidth="1"/>
    <col min="10972" max="10972" width="3" style="83" bestFit="1" customWidth="1"/>
    <col min="10973" max="10973" width="32.28515625" style="83" customWidth="1"/>
    <col min="10974" max="10974" width="46.28515625" style="83" customWidth="1"/>
    <col min="10975" max="10975" width="19" style="83" customWidth="1"/>
    <col min="10976" max="10976" width="11.42578125" style="83"/>
    <col min="10977" max="10977" width="17.7109375" style="83" customWidth="1"/>
    <col min="10978" max="10978" width="11.42578125" style="83"/>
    <col min="10979" max="10979" width="22.28515625" style="83" customWidth="1"/>
    <col min="10980" max="10980" width="5.28515625" style="83" customWidth="1"/>
    <col min="10981" max="10981" width="36.28515625" style="83" customWidth="1"/>
    <col min="10982" max="10982" width="5.7109375" style="83" customWidth="1"/>
    <col min="10983" max="10983" width="11.42578125" style="83"/>
    <col min="10984" max="10984" width="20.7109375" style="83" customWidth="1"/>
    <col min="10985" max="10985" width="4.85546875" style="83" customWidth="1"/>
    <col min="10986" max="10986" width="11.42578125" style="83"/>
    <col min="10987" max="10987" width="24.7109375" style="83" customWidth="1"/>
    <col min="10988" max="10988" width="12.28515625" style="83" customWidth="1"/>
    <col min="10989" max="10989" width="11.42578125" style="83"/>
    <col min="10990" max="10990" width="3.42578125" style="83" customWidth="1"/>
    <col min="10991" max="10991" width="11.42578125" style="83"/>
    <col min="10992" max="10992" width="17.7109375" style="83" customWidth="1"/>
    <col min="10993" max="10993" width="3.42578125" style="83" customWidth="1"/>
    <col min="10994" max="10994" width="11.42578125" style="83"/>
    <col min="10995" max="10995" width="23.7109375" style="83" customWidth="1"/>
    <col min="10996" max="10996" width="10" style="83" customWidth="1"/>
    <col min="10997" max="10997" width="11.42578125" style="83"/>
    <col min="10998" max="10999" width="14.7109375" style="83" customWidth="1"/>
    <col min="11000" max="11000" width="12.85546875" style="83" customWidth="1"/>
    <col min="11001" max="11001" width="3.28515625" style="83" customWidth="1"/>
    <col min="11002" max="11002" width="30.28515625" style="83" customWidth="1"/>
    <col min="11003" max="11003" width="5" style="83" customWidth="1"/>
    <col min="11004" max="11004" width="11.42578125" style="83"/>
    <col min="11005" max="11005" width="14.28515625" style="83" customWidth="1"/>
    <col min="11006" max="11006" width="5.7109375" style="83" customWidth="1"/>
    <col min="11007" max="11007" width="11.42578125" style="83"/>
    <col min="11008" max="11008" width="17.28515625" style="83" customWidth="1"/>
    <col min="11009" max="11009" width="12.7109375" style="83" customWidth="1"/>
    <col min="11010" max="11010" width="11.42578125" style="83"/>
    <col min="11011" max="11011" width="5.28515625" style="83" customWidth="1"/>
    <col min="11012" max="11012" width="11.42578125" style="83"/>
    <col min="11013" max="11013" width="17" style="83" customWidth="1"/>
    <col min="11014" max="11014" width="6.28515625" style="83" customWidth="1"/>
    <col min="11015" max="11015" width="11.42578125" style="83"/>
    <col min="11016" max="11016" width="14.28515625" style="83" customWidth="1"/>
    <col min="11017" max="11017" width="7.5703125" style="83" customWidth="1"/>
    <col min="11018" max="11018" width="11.42578125" style="83"/>
    <col min="11019" max="11020" width="14.28515625" style="83" customWidth="1"/>
    <col min="11021" max="11021" width="20.85546875" style="83" customWidth="1"/>
    <col min="11022" max="11022" width="14.42578125" style="83" customWidth="1"/>
    <col min="11023" max="11023" width="15" style="83" customWidth="1"/>
    <col min="11024" max="11024" width="2.7109375" style="83" customWidth="1"/>
    <col min="11025" max="11025" width="11.7109375" style="83" customWidth="1"/>
    <col min="11026" max="11026" width="11.5703125" style="83" customWidth="1"/>
    <col min="11027" max="11027" width="2.28515625" style="83" customWidth="1"/>
    <col min="11028" max="11028" width="41" style="83" customWidth="1"/>
    <col min="11029" max="11029" width="14.28515625" style="83" customWidth="1"/>
    <col min="11030" max="11031" width="11.5703125" style="83" customWidth="1"/>
    <col min="11032" max="11032" width="21.85546875" style="83" customWidth="1"/>
    <col min="11033" max="11224" width="11.42578125" style="83"/>
    <col min="11225" max="11225" width="21.85546875" style="83" customWidth="1"/>
    <col min="11226" max="11226" width="13.85546875" style="83" customWidth="1"/>
    <col min="11227" max="11227" width="38.7109375" style="83" customWidth="1"/>
    <col min="11228" max="11228" width="3" style="83" bestFit="1" customWidth="1"/>
    <col min="11229" max="11229" width="32.28515625" style="83" customWidth="1"/>
    <col min="11230" max="11230" width="46.28515625" style="83" customWidth="1"/>
    <col min="11231" max="11231" width="19" style="83" customWidth="1"/>
    <col min="11232" max="11232" width="11.42578125" style="83"/>
    <col min="11233" max="11233" width="17.7109375" style="83" customWidth="1"/>
    <col min="11234" max="11234" width="11.42578125" style="83"/>
    <col min="11235" max="11235" width="22.28515625" style="83" customWidth="1"/>
    <col min="11236" max="11236" width="5.28515625" style="83" customWidth="1"/>
    <col min="11237" max="11237" width="36.28515625" style="83" customWidth="1"/>
    <col min="11238" max="11238" width="5.7109375" style="83" customWidth="1"/>
    <col min="11239" max="11239" width="11.42578125" style="83"/>
    <col min="11240" max="11240" width="20.7109375" style="83" customWidth="1"/>
    <col min="11241" max="11241" width="4.85546875" style="83" customWidth="1"/>
    <col min="11242" max="11242" width="11.42578125" style="83"/>
    <col min="11243" max="11243" width="24.7109375" style="83" customWidth="1"/>
    <col min="11244" max="11244" width="12.28515625" style="83" customWidth="1"/>
    <col min="11245" max="11245" width="11.42578125" style="83"/>
    <col min="11246" max="11246" width="3.42578125" style="83" customWidth="1"/>
    <col min="11247" max="11247" width="11.42578125" style="83"/>
    <col min="11248" max="11248" width="17.7109375" style="83" customWidth="1"/>
    <col min="11249" max="11249" width="3.42578125" style="83" customWidth="1"/>
    <col min="11250" max="11250" width="11.42578125" style="83"/>
    <col min="11251" max="11251" width="23.7109375" style="83" customWidth="1"/>
    <col min="11252" max="11252" width="10" style="83" customWidth="1"/>
    <col min="11253" max="11253" width="11.42578125" style="83"/>
    <col min="11254" max="11255" width="14.7109375" style="83" customWidth="1"/>
    <col min="11256" max="11256" width="12.85546875" style="83" customWidth="1"/>
    <col min="11257" max="11257" width="3.28515625" style="83" customWidth="1"/>
    <col min="11258" max="11258" width="30.28515625" style="83" customWidth="1"/>
    <col min="11259" max="11259" width="5" style="83" customWidth="1"/>
    <col min="11260" max="11260" width="11.42578125" style="83"/>
    <col min="11261" max="11261" width="14.28515625" style="83" customWidth="1"/>
    <col min="11262" max="11262" width="5.7109375" style="83" customWidth="1"/>
    <col min="11263" max="11263" width="11.42578125" style="83"/>
    <col min="11264" max="11264" width="17.28515625" style="83" customWidth="1"/>
    <col min="11265" max="11265" width="12.7109375" style="83" customWidth="1"/>
    <col min="11266" max="11266" width="11.42578125" style="83"/>
    <col min="11267" max="11267" width="5.28515625" style="83" customWidth="1"/>
    <col min="11268" max="11268" width="11.42578125" style="83"/>
    <col min="11269" max="11269" width="17" style="83" customWidth="1"/>
    <col min="11270" max="11270" width="6.28515625" style="83" customWidth="1"/>
    <col min="11271" max="11271" width="11.42578125" style="83"/>
    <col min="11272" max="11272" width="14.28515625" style="83" customWidth="1"/>
    <col min="11273" max="11273" width="7.5703125" style="83" customWidth="1"/>
    <col min="11274" max="11274" width="11.42578125" style="83"/>
    <col min="11275" max="11276" width="14.28515625" style="83" customWidth="1"/>
    <col min="11277" max="11277" width="20.85546875" style="83" customWidth="1"/>
    <col min="11278" max="11278" width="14.42578125" style="83" customWidth="1"/>
    <col min="11279" max="11279" width="15" style="83" customWidth="1"/>
    <col min="11280" max="11280" width="2.7109375" style="83" customWidth="1"/>
    <col min="11281" max="11281" width="11.7109375" style="83" customWidth="1"/>
    <col min="11282" max="11282" width="11.5703125" style="83" customWidth="1"/>
    <col min="11283" max="11283" width="2.28515625" style="83" customWidth="1"/>
    <col min="11284" max="11284" width="41" style="83" customWidth="1"/>
    <col min="11285" max="11285" width="14.28515625" style="83" customWidth="1"/>
    <col min="11286" max="11287" width="11.5703125" style="83" customWidth="1"/>
    <col min="11288" max="11288" width="21.85546875" style="83" customWidth="1"/>
    <col min="11289" max="11480" width="11.42578125" style="83"/>
    <col min="11481" max="11481" width="21.85546875" style="83" customWidth="1"/>
    <col min="11482" max="11482" width="13.85546875" style="83" customWidth="1"/>
    <col min="11483" max="11483" width="38.7109375" style="83" customWidth="1"/>
    <col min="11484" max="11484" width="3" style="83" bestFit="1" customWidth="1"/>
    <col min="11485" max="11485" width="32.28515625" style="83" customWidth="1"/>
    <col min="11486" max="11486" width="46.28515625" style="83" customWidth="1"/>
    <col min="11487" max="11487" width="19" style="83" customWidth="1"/>
    <col min="11488" max="11488" width="11.42578125" style="83"/>
    <col min="11489" max="11489" width="17.7109375" style="83" customWidth="1"/>
    <col min="11490" max="11490" width="11.42578125" style="83"/>
    <col min="11491" max="11491" width="22.28515625" style="83" customWidth="1"/>
    <col min="11492" max="11492" width="5.28515625" style="83" customWidth="1"/>
    <col min="11493" max="11493" width="36.28515625" style="83" customWidth="1"/>
    <col min="11494" max="11494" width="5.7109375" style="83" customWidth="1"/>
    <col min="11495" max="11495" width="11.42578125" style="83"/>
    <col min="11496" max="11496" width="20.7109375" style="83" customWidth="1"/>
    <col min="11497" max="11497" width="4.85546875" style="83" customWidth="1"/>
    <col min="11498" max="11498" width="11.42578125" style="83"/>
    <col min="11499" max="11499" width="24.7109375" style="83" customWidth="1"/>
    <col min="11500" max="11500" width="12.28515625" style="83" customWidth="1"/>
    <col min="11501" max="11501" width="11.42578125" style="83"/>
    <col min="11502" max="11502" width="3.42578125" style="83" customWidth="1"/>
    <col min="11503" max="11503" width="11.42578125" style="83"/>
    <col min="11504" max="11504" width="17.7109375" style="83" customWidth="1"/>
    <col min="11505" max="11505" width="3.42578125" style="83" customWidth="1"/>
    <col min="11506" max="11506" width="11.42578125" style="83"/>
    <col min="11507" max="11507" width="23.7109375" style="83" customWidth="1"/>
    <col min="11508" max="11508" width="10" style="83" customWidth="1"/>
    <col min="11509" max="11509" width="11.42578125" style="83"/>
    <col min="11510" max="11511" width="14.7109375" style="83" customWidth="1"/>
    <col min="11512" max="11512" width="12.85546875" style="83" customWidth="1"/>
    <col min="11513" max="11513" width="3.28515625" style="83" customWidth="1"/>
    <col min="11514" max="11514" width="30.28515625" style="83" customWidth="1"/>
    <col min="11515" max="11515" width="5" style="83" customWidth="1"/>
    <col min="11516" max="11516" width="11.42578125" style="83"/>
    <col min="11517" max="11517" width="14.28515625" style="83" customWidth="1"/>
    <col min="11518" max="11518" width="5.7109375" style="83" customWidth="1"/>
    <col min="11519" max="11519" width="11.42578125" style="83"/>
    <col min="11520" max="11520" width="17.28515625" style="83" customWidth="1"/>
    <col min="11521" max="11521" width="12.7109375" style="83" customWidth="1"/>
    <col min="11522" max="11522" width="11.42578125" style="83"/>
    <col min="11523" max="11523" width="5.28515625" style="83" customWidth="1"/>
    <col min="11524" max="11524" width="11.42578125" style="83"/>
    <col min="11525" max="11525" width="17" style="83" customWidth="1"/>
    <col min="11526" max="11526" width="6.28515625" style="83" customWidth="1"/>
    <col min="11527" max="11527" width="11.42578125" style="83"/>
    <col min="11528" max="11528" width="14.28515625" style="83" customWidth="1"/>
    <col min="11529" max="11529" width="7.5703125" style="83" customWidth="1"/>
    <col min="11530" max="11530" width="11.42578125" style="83"/>
    <col min="11531" max="11532" width="14.28515625" style="83" customWidth="1"/>
    <col min="11533" max="11533" width="20.85546875" style="83" customWidth="1"/>
    <col min="11534" max="11534" width="14.42578125" style="83" customWidth="1"/>
    <col min="11535" max="11535" width="15" style="83" customWidth="1"/>
    <col min="11536" max="11536" width="2.7109375" style="83" customWidth="1"/>
    <col min="11537" max="11537" width="11.7109375" style="83" customWidth="1"/>
    <col min="11538" max="11538" width="11.5703125" style="83" customWidth="1"/>
    <col min="11539" max="11539" width="2.28515625" style="83" customWidth="1"/>
    <col min="11540" max="11540" width="41" style="83" customWidth="1"/>
    <col min="11541" max="11541" width="14.28515625" style="83" customWidth="1"/>
    <col min="11542" max="11543" width="11.5703125" style="83" customWidth="1"/>
    <col min="11544" max="11544" width="21.85546875" style="83" customWidth="1"/>
    <col min="11545" max="11736" width="11.42578125" style="83"/>
    <col min="11737" max="11737" width="21.85546875" style="83" customWidth="1"/>
    <col min="11738" max="11738" width="13.85546875" style="83" customWidth="1"/>
    <col min="11739" max="11739" width="38.7109375" style="83" customWidth="1"/>
    <col min="11740" max="11740" width="3" style="83" bestFit="1" customWidth="1"/>
    <col min="11741" max="11741" width="32.28515625" style="83" customWidth="1"/>
    <col min="11742" max="11742" width="46.28515625" style="83" customWidth="1"/>
    <col min="11743" max="11743" width="19" style="83" customWidth="1"/>
    <col min="11744" max="11744" width="11.42578125" style="83"/>
    <col min="11745" max="11745" width="17.7109375" style="83" customWidth="1"/>
    <col min="11746" max="11746" width="11.42578125" style="83"/>
    <col min="11747" max="11747" width="22.28515625" style="83" customWidth="1"/>
    <col min="11748" max="11748" width="5.28515625" style="83" customWidth="1"/>
    <col min="11749" max="11749" width="36.28515625" style="83" customWidth="1"/>
    <col min="11750" max="11750" width="5.7109375" style="83" customWidth="1"/>
    <col min="11751" max="11751" width="11.42578125" style="83"/>
    <col min="11752" max="11752" width="20.7109375" style="83" customWidth="1"/>
    <col min="11753" max="11753" width="4.85546875" style="83" customWidth="1"/>
    <col min="11754" max="11754" width="11.42578125" style="83"/>
    <col min="11755" max="11755" width="24.7109375" style="83" customWidth="1"/>
    <col min="11756" max="11756" width="12.28515625" style="83" customWidth="1"/>
    <col min="11757" max="11757" width="11.42578125" style="83"/>
    <col min="11758" max="11758" width="3.42578125" style="83" customWidth="1"/>
    <col min="11759" max="11759" width="11.42578125" style="83"/>
    <col min="11760" max="11760" width="17.7109375" style="83" customWidth="1"/>
    <col min="11761" max="11761" width="3.42578125" style="83" customWidth="1"/>
    <col min="11762" max="11762" width="11.42578125" style="83"/>
    <col min="11763" max="11763" width="23.7109375" style="83" customWidth="1"/>
    <col min="11764" max="11764" width="10" style="83" customWidth="1"/>
    <col min="11765" max="11765" width="11.42578125" style="83"/>
    <col min="11766" max="11767" width="14.7109375" style="83" customWidth="1"/>
    <col min="11768" max="11768" width="12.85546875" style="83" customWidth="1"/>
    <col min="11769" max="11769" width="3.28515625" style="83" customWidth="1"/>
    <col min="11770" max="11770" width="30.28515625" style="83" customWidth="1"/>
    <col min="11771" max="11771" width="5" style="83" customWidth="1"/>
    <col min="11772" max="11772" width="11.42578125" style="83"/>
    <col min="11773" max="11773" width="14.28515625" style="83" customWidth="1"/>
    <col min="11774" max="11774" width="5.7109375" style="83" customWidth="1"/>
    <col min="11775" max="11775" width="11.42578125" style="83"/>
    <col min="11776" max="11776" width="17.28515625" style="83" customWidth="1"/>
    <col min="11777" max="11777" width="12.7109375" style="83" customWidth="1"/>
    <col min="11778" max="11778" width="11.42578125" style="83"/>
    <col min="11779" max="11779" width="5.28515625" style="83" customWidth="1"/>
    <col min="11780" max="11780" width="11.42578125" style="83"/>
    <col min="11781" max="11781" width="17" style="83" customWidth="1"/>
    <col min="11782" max="11782" width="6.28515625" style="83" customWidth="1"/>
    <col min="11783" max="11783" width="11.42578125" style="83"/>
    <col min="11784" max="11784" width="14.28515625" style="83" customWidth="1"/>
    <col min="11785" max="11785" width="7.5703125" style="83" customWidth="1"/>
    <col min="11786" max="11786" width="11.42578125" style="83"/>
    <col min="11787" max="11788" width="14.28515625" style="83" customWidth="1"/>
    <col min="11789" max="11789" width="20.85546875" style="83" customWidth="1"/>
    <col min="11790" max="11790" width="14.42578125" style="83" customWidth="1"/>
    <col min="11791" max="11791" width="15" style="83" customWidth="1"/>
    <col min="11792" max="11792" width="2.7109375" style="83" customWidth="1"/>
    <col min="11793" max="11793" width="11.7109375" style="83" customWidth="1"/>
    <col min="11794" max="11794" width="11.5703125" style="83" customWidth="1"/>
    <col min="11795" max="11795" width="2.28515625" style="83" customWidth="1"/>
    <col min="11796" max="11796" width="41" style="83" customWidth="1"/>
    <col min="11797" max="11797" width="14.28515625" style="83" customWidth="1"/>
    <col min="11798" max="11799" width="11.5703125" style="83" customWidth="1"/>
    <col min="11800" max="11800" width="21.85546875" style="83" customWidth="1"/>
    <col min="11801" max="11992" width="11.42578125" style="83"/>
    <col min="11993" max="11993" width="21.85546875" style="83" customWidth="1"/>
    <col min="11994" max="11994" width="13.85546875" style="83" customWidth="1"/>
    <col min="11995" max="11995" width="38.7109375" style="83" customWidth="1"/>
    <col min="11996" max="11996" width="3" style="83" bestFit="1" customWidth="1"/>
    <col min="11997" max="11997" width="32.28515625" style="83" customWidth="1"/>
    <col min="11998" max="11998" width="46.28515625" style="83" customWidth="1"/>
    <col min="11999" max="11999" width="19" style="83" customWidth="1"/>
    <col min="12000" max="12000" width="11.42578125" style="83"/>
    <col min="12001" max="12001" width="17.7109375" style="83" customWidth="1"/>
    <col min="12002" max="12002" width="11.42578125" style="83"/>
    <col min="12003" max="12003" width="22.28515625" style="83" customWidth="1"/>
    <col min="12004" max="12004" width="5.28515625" style="83" customWidth="1"/>
    <col min="12005" max="12005" width="36.28515625" style="83" customWidth="1"/>
    <col min="12006" max="12006" width="5.7109375" style="83" customWidth="1"/>
    <col min="12007" max="12007" width="11.42578125" style="83"/>
    <col min="12008" max="12008" width="20.7109375" style="83" customWidth="1"/>
    <col min="12009" max="12009" width="4.85546875" style="83" customWidth="1"/>
    <col min="12010" max="12010" width="11.42578125" style="83"/>
    <col min="12011" max="12011" width="24.7109375" style="83" customWidth="1"/>
    <col min="12012" max="12012" width="12.28515625" style="83" customWidth="1"/>
    <col min="12013" max="12013" width="11.42578125" style="83"/>
    <col min="12014" max="12014" width="3.42578125" style="83" customWidth="1"/>
    <col min="12015" max="12015" width="11.42578125" style="83"/>
    <col min="12016" max="12016" width="17.7109375" style="83" customWidth="1"/>
    <col min="12017" max="12017" width="3.42578125" style="83" customWidth="1"/>
    <col min="12018" max="12018" width="11.42578125" style="83"/>
    <col min="12019" max="12019" width="23.7109375" style="83" customWidth="1"/>
    <col min="12020" max="12020" width="10" style="83" customWidth="1"/>
    <col min="12021" max="12021" width="11.42578125" style="83"/>
    <col min="12022" max="12023" width="14.7109375" style="83" customWidth="1"/>
    <col min="12024" max="12024" width="12.85546875" style="83" customWidth="1"/>
    <col min="12025" max="12025" width="3.28515625" style="83" customWidth="1"/>
    <col min="12026" max="12026" width="30.28515625" style="83" customWidth="1"/>
    <col min="12027" max="12027" width="5" style="83" customWidth="1"/>
    <col min="12028" max="12028" width="11.42578125" style="83"/>
    <col min="12029" max="12029" width="14.28515625" style="83" customWidth="1"/>
    <col min="12030" max="12030" width="5.7109375" style="83" customWidth="1"/>
    <col min="12031" max="12031" width="11.42578125" style="83"/>
    <col min="12032" max="12032" width="17.28515625" style="83" customWidth="1"/>
    <col min="12033" max="12033" width="12.7109375" style="83" customWidth="1"/>
    <col min="12034" max="12034" width="11.42578125" style="83"/>
    <col min="12035" max="12035" width="5.28515625" style="83" customWidth="1"/>
    <col min="12036" max="12036" width="11.42578125" style="83"/>
    <col min="12037" max="12037" width="17" style="83" customWidth="1"/>
    <col min="12038" max="12038" width="6.28515625" style="83" customWidth="1"/>
    <col min="12039" max="12039" width="11.42578125" style="83"/>
    <col min="12040" max="12040" width="14.28515625" style="83" customWidth="1"/>
    <col min="12041" max="12041" width="7.5703125" style="83" customWidth="1"/>
    <col min="12042" max="12042" width="11.42578125" style="83"/>
    <col min="12043" max="12044" width="14.28515625" style="83" customWidth="1"/>
    <col min="12045" max="12045" width="20.85546875" style="83" customWidth="1"/>
    <col min="12046" max="12046" width="14.42578125" style="83" customWidth="1"/>
    <col min="12047" max="12047" width="15" style="83" customWidth="1"/>
    <col min="12048" max="12048" width="2.7109375" style="83" customWidth="1"/>
    <col min="12049" max="12049" width="11.7109375" style="83" customWidth="1"/>
    <col min="12050" max="12050" width="11.5703125" style="83" customWidth="1"/>
    <col min="12051" max="12051" width="2.28515625" style="83" customWidth="1"/>
    <col min="12052" max="12052" width="41" style="83" customWidth="1"/>
    <col min="12053" max="12053" width="14.28515625" style="83" customWidth="1"/>
    <col min="12054" max="12055" width="11.5703125" style="83" customWidth="1"/>
    <col min="12056" max="12056" width="21.85546875" style="83" customWidth="1"/>
    <col min="12057" max="12248" width="11.42578125" style="83"/>
    <col min="12249" max="12249" width="21.85546875" style="83" customWidth="1"/>
    <col min="12250" max="12250" width="13.85546875" style="83" customWidth="1"/>
    <col min="12251" max="12251" width="38.7109375" style="83" customWidth="1"/>
    <col min="12252" max="12252" width="3" style="83" bestFit="1" customWidth="1"/>
    <col min="12253" max="12253" width="32.28515625" style="83" customWidth="1"/>
    <col min="12254" max="12254" width="46.28515625" style="83" customWidth="1"/>
    <col min="12255" max="12255" width="19" style="83" customWidth="1"/>
    <col min="12256" max="12256" width="11.42578125" style="83"/>
    <col min="12257" max="12257" width="17.7109375" style="83" customWidth="1"/>
    <col min="12258" max="12258" width="11.42578125" style="83"/>
    <col min="12259" max="12259" width="22.28515625" style="83" customWidth="1"/>
    <col min="12260" max="12260" width="5.28515625" style="83" customWidth="1"/>
    <col min="12261" max="12261" width="36.28515625" style="83" customWidth="1"/>
    <col min="12262" max="12262" width="5.7109375" style="83" customWidth="1"/>
    <col min="12263" max="12263" width="11.42578125" style="83"/>
    <col min="12264" max="12264" width="20.7109375" style="83" customWidth="1"/>
    <col min="12265" max="12265" width="4.85546875" style="83" customWidth="1"/>
    <col min="12266" max="12266" width="11.42578125" style="83"/>
    <col min="12267" max="12267" width="24.7109375" style="83" customWidth="1"/>
    <col min="12268" max="12268" width="12.28515625" style="83" customWidth="1"/>
    <col min="12269" max="12269" width="11.42578125" style="83"/>
    <col min="12270" max="12270" width="3.42578125" style="83" customWidth="1"/>
    <col min="12271" max="12271" width="11.42578125" style="83"/>
    <col min="12272" max="12272" width="17.7109375" style="83" customWidth="1"/>
    <col min="12273" max="12273" width="3.42578125" style="83" customWidth="1"/>
    <col min="12274" max="12274" width="11.42578125" style="83"/>
    <col min="12275" max="12275" width="23.7109375" style="83" customWidth="1"/>
    <col min="12276" max="12276" width="10" style="83" customWidth="1"/>
    <col min="12277" max="12277" width="11.42578125" style="83"/>
    <col min="12278" max="12279" width="14.7109375" style="83" customWidth="1"/>
    <col min="12280" max="12280" width="12.85546875" style="83" customWidth="1"/>
    <col min="12281" max="12281" width="3.28515625" style="83" customWidth="1"/>
    <col min="12282" max="12282" width="30.28515625" style="83" customWidth="1"/>
    <col min="12283" max="12283" width="5" style="83" customWidth="1"/>
    <col min="12284" max="12284" width="11.42578125" style="83"/>
    <col min="12285" max="12285" width="14.28515625" style="83" customWidth="1"/>
    <col min="12286" max="12286" width="5.7109375" style="83" customWidth="1"/>
    <col min="12287" max="12287" width="11.42578125" style="83"/>
    <col min="12288" max="12288" width="17.28515625" style="83" customWidth="1"/>
    <col min="12289" max="12289" width="12.7109375" style="83" customWidth="1"/>
    <col min="12290" max="12290" width="11.42578125" style="83"/>
    <col min="12291" max="12291" width="5.28515625" style="83" customWidth="1"/>
    <col min="12292" max="12292" width="11.42578125" style="83"/>
    <col min="12293" max="12293" width="17" style="83" customWidth="1"/>
    <col min="12294" max="12294" width="6.28515625" style="83" customWidth="1"/>
    <col min="12295" max="12295" width="11.42578125" style="83"/>
    <col min="12296" max="12296" width="14.28515625" style="83" customWidth="1"/>
    <col min="12297" max="12297" width="7.5703125" style="83" customWidth="1"/>
    <col min="12298" max="12298" width="11.42578125" style="83"/>
    <col min="12299" max="12300" width="14.28515625" style="83" customWidth="1"/>
    <col min="12301" max="12301" width="20.85546875" style="83" customWidth="1"/>
    <col min="12302" max="12302" width="14.42578125" style="83" customWidth="1"/>
    <col min="12303" max="12303" width="15" style="83" customWidth="1"/>
    <col min="12304" max="12304" width="2.7109375" style="83" customWidth="1"/>
    <col min="12305" max="12305" width="11.7109375" style="83" customWidth="1"/>
    <col min="12306" max="12306" width="11.5703125" style="83" customWidth="1"/>
    <col min="12307" max="12307" width="2.28515625" style="83" customWidth="1"/>
    <col min="12308" max="12308" width="41" style="83" customWidth="1"/>
    <col min="12309" max="12309" width="14.28515625" style="83" customWidth="1"/>
    <col min="12310" max="12311" width="11.5703125" style="83" customWidth="1"/>
    <col min="12312" max="12312" width="21.85546875" style="83" customWidth="1"/>
    <col min="12313" max="12504" width="11.42578125" style="83"/>
    <col min="12505" max="12505" width="21.85546875" style="83" customWidth="1"/>
    <col min="12506" max="12506" width="13.85546875" style="83" customWidth="1"/>
    <col min="12507" max="12507" width="38.7109375" style="83" customWidth="1"/>
    <col min="12508" max="12508" width="3" style="83" bestFit="1" customWidth="1"/>
    <col min="12509" max="12509" width="32.28515625" style="83" customWidth="1"/>
    <col min="12510" max="12510" width="46.28515625" style="83" customWidth="1"/>
    <col min="12511" max="12511" width="19" style="83" customWidth="1"/>
    <col min="12512" max="12512" width="11.42578125" style="83"/>
    <col min="12513" max="12513" width="17.7109375" style="83" customWidth="1"/>
    <col min="12514" max="12514" width="11.42578125" style="83"/>
    <col min="12515" max="12515" width="22.28515625" style="83" customWidth="1"/>
    <col min="12516" max="12516" width="5.28515625" style="83" customWidth="1"/>
    <col min="12517" max="12517" width="36.28515625" style="83" customWidth="1"/>
    <col min="12518" max="12518" width="5.7109375" style="83" customWidth="1"/>
    <col min="12519" max="12519" width="11.42578125" style="83"/>
    <col min="12520" max="12520" width="20.7109375" style="83" customWidth="1"/>
    <col min="12521" max="12521" width="4.85546875" style="83" customWidth="1"/>
    <col min="12522" max="12522" width="11.42578125" style="83"/>
    <col min="12523" max="12523" width="24.7109375" style="83" customWidth="1"/>
    <col min="12524" max="12524" width="12.28515625" style="83" customWidth="1"/>
    <col min="12525" max="12525" width="11.42578125" style="83"/>
    <col min="12526" max="12526" width="3.42578125" style="83" customWidth="1"/>
    <col min="12527" max="12527" width="11.42578125" style="83"/>
    <col min="12528" max="12528" width="17.7109375" style="83" customWidth="1"/>
    <col min="12529" max="12529" width="3.42578125" style="83" customWidth="1"/>
    <col min="12530" max="12530" width="11.42578125" style="83"/>
    <col min="12531" max="12531" width="23.7109375" style="83" customWidth="1"/>
    <col min="12532" max="12532" width="10" style="83" customWidth="1"/>
    <col min="12533" max="12533" width="11.42578125" style="83"/>
    <col min="12534" max="12535" width="14.7109375" style="83" customWidth="1"/>
    <col min="12536" max="12536" width="12.85546875" style="83" customWidth="1"/>
    <col min="12537" max="12537" width="3.28515625" style="83" customWidth="1"/>
    <col min="12538" max="12538" width="30.28515625" style="83" customWidth="1"/>
    <col min="12539" max="12539" width="5" style="83" customWidth="1"/>
    <col min="12540" max="12540" width="11.42578125" style="83"/>
    <col min="12541" max="12541" width="14.28515625" style="83" customWidth="1"/>
    <col min="12542" max="12542" width="5.7109375" style="83" customWidth="1"/>
    <col min="12543" max="12543" width="11.42578125" style="83"/>
    <col min="12544" max="12544" width="17.28515625" style="83" customWidth="1"/>
    <col min="12545" max="12545" width="12.7109375" style="83" customWidth="1"/>
    <col min="12546" max="12546" width="11.42578125" style="83"/>
    <col min="12547" max="12547" width="5.28515625" style="83" customWidth="1"/>
    <col min="12548" max="12548" width="11.42578125" style="83"/>
    <col min="12549" max="12549" width="17" style="83" customWidth="1"/>
    <col min="12550" max="12550" width="6.28515625" style="83" customWidth="1"/>
    <col min="12551" max="12551" width="11.42578125" style="83"/>
    <col min="12552" max="12552" width="14.28515625" style="83" customWidth="1"/>
    <col min="12553" max="12553" width="7.5703125" style="83" customWidth="1"/>
    <col min="12554" max="12554" width="11.42578125" style="83"/>
    <col min="12555" max="12556" width="14.28515625" style="83" customWidth="1"/>
    <col min="12557" max="12557" width="20.85546875" style="83" customWidth="1"/>
    <col min="12558" max="12558" width="14.42578125" style="83" customWidth="1"/>
    <col min="12559" max="12559" width="15" style="83" customWidth="1"/>
    <col min="12560" max="12560" width="2.7109375" style="83" customWidth="1"/>
    <col min="12561" max="12561" width="11.7109375" style="83" customWidth="1"/>
    <col min="12562" max="12562" width="11.5703125" style="83" customWidth="1"/>
    <col min="12563" max="12563" width="2.28515625" style="83" customWidth="1"/>
    <col min="12564" max="12564" width="41" style="83" customWidth="1"/>
    <col min="12565" max="12565" width="14.28515625" style="83" customWidth="1"/>
    <col min="12566" max="12567" width="11.5703125" style="83" customWidth="1"/>
    <col min="12568" max="12568" width="21.85546875" style="83" customWidth="1"/>
    <col min="12569" max="12760" width="11.42578125" style="83"/>
    <col min="12761" max="12761" width="21.85546875" style="83" customWidth="1"/>
    <col min="12762" max="12762" width="13.85546875" style="83" customWidth="1"/>
    <col min="12763" max="12763" width="38.7109375" style="83" customWidth="1"/>
    <col min="12764" max="12764" width="3" style="83" bestFit="1" customWidth="1"/>
    <col min="12765" max="12765" width="32.28515625" style="83" customWidth="1"/>
    <col min="12766" max="12766" width="46.28515625" style="83" customWidth="1"/>
    <col min="12767" max="12767" width="19" style="83" customWidth="1"/>
    <col min="12768" max="12768" width="11.42578125" style="83"/>
    <col min="12769" max="12769" width="17.7109375" style="83" customWidth="1"/>
    <col min="12770" max="12770" width="11.42578125" style="83"/>
    <col min="12771" max="12771" width="22.28515625" style="83" customWidth="1"/>
    <col min="12772" max="12772" width="5.28515625" style="83" customWidth="1"/>
    <col min="12773" max="12773" width="36.28515625" style="83" customWidth="1"/>
    <col min="12774" max="12774" width="5.7109375" style="83" customWidth="1"/>
    <col min="12775" max="12775" width="11.42578125" style="83"/>
    <col min="12776" max="12776" width="20.7109375" style="83" customWidth="1"/>
    <col min="12777" max="12777" width="4.85546875" style="83" customWidth="1"/>
    <col min="12778" max="12778" width="11.42578125" style="83"/>
    <col min="12779" max="12779" width="24.7109375" style="83" customWidth="1"/>
    <col min="12780" max="12780" width="12.28515625" style="83" customWidth="1"/>
    <col min="12781" max="12781" width="11.42578125" style="83"/>
    <col min="12782" max="12782" width="3.42578125" style="83" customWidth="1"/>
    <col min="12783" max="12783" width="11.42578125" style="83"/>
    <col min="12784" max="12784" width="17.7109375" style="83" customWidth="1"/>
    <col min="12785" max="12785" width="3.42578125" style="83" customWidth="1"/>
    <col min="12786" max="12786" width="11.42578125" style="83"/>
    <col min="12787" max="12787" width="23.7109375" style="83" customWidth="1"/>
    <col min="12788" max="12788" width="10" style="83" customWidth="1"/>
    <col min="12789" max="12789" width="11.42578125" style="83"/>
    <col min="12790" max="12791" width="14.7109375" style="83" customWidth="1"/>
    <col min="12792" max="12792" width="12.85546875" style="83" customWidth="1"/>
    <col min="12793" max="12793" width="3.28515625" style="83" customWidth="1"/>
    <col min="12794" max="12794" width="30.28515625" style="83" customWidth="1"/>
    <col min="12795" max="12795" width="5" style="83" customWidth="1"/>
    <col min="12796" max="12796" width="11.42578125" style="83"/>
    <col min="12797" max="12797" width="14.28515625" style="83" customWidth="1"/>
    <col min="12798" max="12798" width="5.7109375" style="83" customWidth="1"/>
    <col min="12799" max="12799" width="11.42578125" style="83"/>
    <col min="12800" max="12800" width="17.28515625" style="83" customWidth="1"/>
    <col min="12801" max="12801" width="12.7109375" style="83" customWidth="1"/>
    <col min="12802" max="12802" width="11.42578125" style="83"/>
    <col min="12803" max="12803" width="5.28515625" style="83" customWidth="1"/>
    <col min="12804" max="12804" width="11.42578125" style="83"/>
    <col min="12805" max="12805" width="17" style="83" customWidth="1"/>
    <col min="12806" max="12806" width="6.28515625" style="83" customWidth="1"/>
    <col min="12807" max="12807" width="11.42578125" style="83"/>
    <col min="12808" max="12808" width="14.28515625" style="83" customWidth="1"/>
    <col min="12809" max="12809" width="7.5703125" style="83" customWidth="1"/>
    <col min="12810" max="12810" width="11.42578125" style="83"/>
    <col min="12811" max="12812" width="14.28515625" style="83" customWidth="1"/>
    <col min="12813" max="12813" width="20.85546875" style="83" customWidth="1"/>
    <col min="12814" max="12814" width="14.42578125" style="83" customWidth="1"/>
    <col min="12815" max="12815" width="15" style="83" customWidth="1"/>
    <col min="12816" max="12816" width="2.7109375" style="83" customWidth="1"/>
    <col min="12817" max="12817" width="11.7109375" style="83" customWidth="1"/>
    <col min="12818" max="12818" width="11.5703125" style="83" customWidth="1"/>
    <col min="12819" max="12819" width="2.28515625" style="83" customWidth="1"/>
    <col min="12820" max="12820" width="41" style="83" customWidth="1"/>
    <col min="12821" max="12821" width="14.28515625" style="83" customWidth="1"/>
    <col min="12822" max="12823" width="11.5703125" style="83" customWidth="1"/>
    <col min="12824" max="12824" width="21.85546875" style="83" customWidth="1"/>
    <col min="12825" max="13016" width="11.42578125" style="83"/>
    <col min="13017" max="13017" width="21.85546875" style="83" customWidth="1"/>
    <col min="13018" max="13018" width="13.85546875" style="83" customWidth="1"/>
    <col min="13019" max="13019" width="38.7109375" style="83" customWidth="1"/>
    <col min="13020" max="13020" width="3" style="83" bestFit="1" customWidth="1"/>
    <col min="13021" max="13021" width="32.28515625" style="83" customWidth="1"/>
    <col min="13022" max="13022" width="46.28515625" style="83" customWidth="1"/>
    <col min="13023" max="13023" width="19" style="83" customWidth="1"/>
    <col min="13024" max="13024" width="11.42578125" style="83"/>
    <col min="13025" max="13025" width="17.7109375" style="83" customWidth="1"/>
    <col min="13026" max="13026" width="11.42578125" style="83"/>
    <col min="13027" max="13027" width="22.28515625" style="83" customWidth="1"/>
    <col min="13028" max="13028" width="5.28515625" style="83" customWidth="1"/>
    <col min="13029" max="13029" width="36.28515625" style="83" customWidth="1"/>
    <col min="13030" max="13030" width="5.7109375" style="83" customWidth="1"/>
    <col min="13031" max="13031" width="11.42578125" style="83"/>
    <col min="13032" max="13032" width="20.7109375" style="83" customWidth="1"/>
    <col min="13033" max="13033" width="4.85546875" style="83" customWidth="1"/>
    <col min="13034" max="13034" width="11.42578125" style="83"/>
    <col min="13035" max="13035" width="24.7109375" style="83" customWidth="1"/>
    <col min="13036" max="13036" width="12.28515625" style="83" customWidth="1"/>
    <col min="13037" max="13037" width="11.42578125" style="83"/>
    <col min="13038" max="13038" width="3.42578125" style="83" customWidth="1"/>
    <col min="13039" max="13039" width="11.42578125" style="83"/>
    <col min="13040" max="13040" width="17.7109375" style="83" customWidth="1"/>
    <col min="13041" max="13041" width="3.42578125" style="83" customWidth="1"/>
    <col min="13042" max="13042" width="11.42578125" style="83"/>
    <col min="13043" max="13043" width="23.7109375" style="83" customWidth="1"/>
    <col min="13044" max="13044" width="10" style="83" customWidth="1"/>
    <col min="13045" max="13045" width="11.42578125" style="83"/>
    <col min="13046" max="13047" width="14.7109375" style="83" customWidth="1"/>
    <col min="13048" max="13048" width="12.85546875" style="83" customWidth="1"/>
    <col min="13049" max="13049" width="3.28515625" style="83" customWidth="1"/>
    <col min="13050" max="13050" width="30.28515625" style="83" customWidth="1"/>
    <col min="13051" max="13051" width="5" style="83" customWidth="1"/>
    <col min="13052" max="13052" width="11.42578125" style="83"/>
    <col min="13053" max="13053" width="14.28515625" style="83" customWidth="1"/>
    <col min="13054" max="13054" width="5.7109375" style="83" customWidth="1"/>
    <col min="13055" max="13055" width="11.42578125" style="83"/>
    <col min="13056" max="13056" width="17.28515625" style="83" customWidth="1"/>
    <col min="13057" max="13057" width="12.7109375" style="83" customWidth="1"/>
    <col min="13058" max="13058" width="11.42578125" style="83"/>
    <col min="13059" max="13059" width="5.28515625" style="83" customWidth="1"/>
    <col min="13060" max="13060" width="11.42578125" style="83"/>
    <col min="13061" max="13061" width="17" style="83" customWidth="1"/>
    <col min="13062" max="13062" width="6.28515625" style="83" customWidth="1"/>
    <col min="13063" max="13063" width="11.42578125" style="83"/>
    <col min="13064" max="13064" width="14.28515625" style="83" customWidth="1"/>
    <col min="13065" max="13065" width="7.5703125" style="83" customWidth="1"/>
    <col min="13066" max="13066" width="11.42578125" style="83"/>
    <col min="13067" max="13068" width="14.28515625" style="83" customWidth="1"/>
    <col min="13069" max="13069" width="20.85546875" style="83" customWidth="1"/>
    <col min="13070" max="13070" width="14.42578125" style="83" customWidth="1"/>
    <col min="13071" max="13071" width="15" style="83" customWidth="1"/>
    <col min="13072" max="13072" width="2.7109375" style="83" customWidth="1"/>
    <col min="13073" max="13073" width="11.7109375" style="83" customWidth="1"/>
    <col min="13074" max="13074" width="11.5703125" style="83" customWidth="1"/>
    <col min="13075" max="13075" width="2.28515625" style="83" customWidth="1"/>
    <col min="13076" max="13076" width="41" style="83" customWidth="1"/>
    <col min="13077" max="13077" width="14.28515625" style="83" customWidth="1"/>
    <col min="13078" max="13079" width="11.5703125" style="83" customWidth="1"/>
    <col min="13080" max="13080" width="21.85546875" style="83" customWidth="1"/>
    <col min="13081" max="13272" width="11.42578125" style="83"/>
    <col min="13273" max="13273" width="21.85546875" style="83" customWidth="1"/>
    <col min="13274" max="13274" width="13.85546875" style="83" customWidth="1"/>
    <col min="13275" max="13275" width="38.7109375" style="83" customWidth="1"/>
    <col min="13276" max="13276" width="3" style="83" bestFit="1" customWidth="1"/>
    <col min="13277" max="13277" width="32.28515625" style="83" customWidth="1"/>
    <col min="13278" max="13278" width="46.28515625" style="83" customWidth="1"/>
    <col min="13279" max="13279" width="19" style="83" customWidth="1"/>
    <col min="13280" max="13280" width="11.42578125" style="83"/>
    <col min="13281" max="13281" width="17.7109375" style="83" customWidth="1"/>
    <col min="13282" max="13282" width="11.42578125" style="83"/>
    <col min="13283" max="13283" width="22.28515625" style="83" customWidth="1"/>
    <col min="13284" max="13284" width="5.28515625" style="83" customWidth="1"/>
    <col min="13285" max="13285" width="36.28515625" style="83" customWidth="1"/>
    <col min="13286" max="13286" width="5.7109375" style="83" customWidth="1"/>
    <col min="13287" max="13287" width="11.42578125" style="83"/>
    <col min="13288" max="13288" width="20.7109375" style="83" customWidth="1"/>
    <col min="13289" max="13289" width="4.85546875" style="83" customWidth="1"/>
    <col min="13290" max="13290" width="11.42578125" style="83"/>
    <col min="13291" max="13291" width="24.7109375" style="83" customWidth="1"/>
    <col min="13292" max="13292" width="12.28515625" style="83" customWidth="1"/>
    <col min="13293" max="13293" width="11.42578125" style="83"/>
    <col min="13294" max="13294" width="3.42578125" style="83" customWidth="1"/>
    <col min="13295" max="13295" width="11.42578125" style="83"/>
    <col min="13296" max="13296" width="17.7109375" style="83" customWidth="1"/>
    <col min="13297" max="13297" width="3.42578125" style="83" customWidth="1"/>
    <col min="13298" max="13298" width="11.42578125" style="83"/>
    <col min="13299" max="13299" width="23.7109375" style="83" customWidth="1"/>
    <col min="13300" max="13300" width="10" style="83" customWidth="1"/>
    <col min="13301" max="13301" width="11.42578125" style="83"/>
    <col min="13302" max="13303" width="14.7109375" style="83" customWidth="1"/>
    <col min="13304" max="13304" width="12.85546875" style="83" customWidth="1"/>
    <col min="13305" max="13305" width="3.28515625" style="83" customWidth="1"/>
    <col min="13306" max="13306" width="30.28515625" style="83" customWidth="1"/>
    <col min="13307" max="13307" width="5" style="83" customWidth="1"/>
    <col min="13308" max="13308" width="11.42578125" style="83"/>
    <col min="13309" max="13309" width="14.28515625" style="83" customWidth="1"/>
    <col min="13310" max="13310" width="5.7109375" style="83" customWidth="1"/>
    <col min="13311" max="13311" width="11.42578125" style="83"/>
    <col min="13312" max="13312" width="17.28515625" style="83" customWidth="1"/>
    <col min="13313" max="13313" width="12.7109375" style="83" customWidth="1"/>
    <col min="13314" max="13314" width="11.42578125" style="83"/>
    <col min="13315" max="13315" width="5.28515625" style="83" customWidth="1"/>
    <col min="13316" max="13316" width="11.42578125" style="83"/>
    <col min="13317" max="13317" width="17" style="83" customWidth="1"/>
    <col min="13318" max="13318" width="6.28515625" style="83" customWidth="1"/>
    <col min="13319" max="13319" width="11.42578125" style="83"/>
    <col min="13320" max="13320" width="14.28515625" style="83" customWidth="1"/>
    <col min="13321" max="13321" width="7.5703125" style="83" customWidth="1"/>
    <col min="13322" max="13322" width="11.42578125" style="83"/>
    <col min="13323" max="13324" width="14.28515625" style="83" customWidth="1"/>
    <col min="13325" max="13325" width="20.85546875" style="83" customWidth="1"/>
    <col min="13326" max="13326" width="14.42578125" style="83" customWidth="1"/>
    <col min="13327" max="13327" width="15" style="83" customWidth="1"/>
    <col min="13328" max="13328" width="2.7109375" style="83" customWidth="1"/>
    <col min="13329" max="13329" width="11.7109375" style="83" customWidth="1"/>
    <col min="13330" max="13330" width="11.5703125" style="83" customWidth="1"/>
    <col min="13331" max="13331" width="2.28515625" style="83" customWidth="1"/>
    <col min="13332" max="13332" width="41" style="83" customWidth="1"/>
    <col min="13333" max="13333" width="14.28515625" style="83" customWidth="1"/>
    <col min="13334" max="13335" width="11.5703125" style="83" customWidth="1"/>
    <col min="13336" max="13336" width="21.85546875" style="83" customWidth="1"/>
    <col min="13337" max="13528" width="11.42578125" style="83"/>
    <col min="13529" max="13529" width="21.85546875" style="83" customWidth="1"/>
    <col min="13530" max="13530" width="13.85546875" style="83" customWidth="1"/>
    <col min="13531" max="13531" width="38.7109375" style="83" customWidth="1"/>
    <col min="13532" max="13532" width="3" style="83" bestFit="1" customWidth="1"/>
    <col min="13533" max="13533" width="32.28515625" style="83" customWidth="1"/>
    <col min="13534" max="13534" width="46.28515625" style="83" customWidth="1"/>
    <col min="13535" max="13535" width="19" style="83" customWidth="1"/>
    <col min="13536" max="13536" width="11.42578125" style="83"/>
    <col min="13537" max="13537" width="17.7109375" style="83" customWidth="1"/>
    <col min="13538" max="13538" width="11.42578125" style="83"/>
    <col min="13539" max="13539" width="22.28515625" style="83" customWidth="1"/>
    <col min="13540" max="13540" width="5.28515625" style="83" customWidth="1"/>
    <col min="13541" max="13541" width="36.28515625" style="83" customWidth="1"/>
    <col min="13542" max="13542" width="5.7109375" style="83" customWidth="1"/>
    <col min="13543" max="13543" width="11.42578125" style="83"/>
    <col min="13544" max="13544" width="20.7109375" style="83" customWidth="1"/>
    <col min="13545" max="13545" width="4.85546875" style="83" customWidth="1"/>
    <col min="13546" max="13546" width="11.42578125" style="83"/>
    <col min="13547" max="13547" width="24.7109375" style="83" customWidth="1"/>
    <col min="13548" max="13548" width="12.28515625" style="83" customWidth="1"/>
    <col min="13549" max="13549" width="11.42578125" style="83"/>
    <col min="13550" max="13550" width="3.42578125" style="83" customWidth="1"/>
    <col min="13551" max="13551" width="11.42578125" style="83"/>
    <col min="13552" max="13552" width="17.7109375" style="83" customWidth="1"/>
    <col min="13553" max="13553" width="3.42578125" style="83" customWidth="1"/>
    <col min="13554" max="13554" width="11.42578125" style="83"/>
    <col min="13555" max="13555" width="23.7109375" style="83" customWidth="1"/>
    <col min="13556" max="13556" width="10" style="83" customWidth="1"/>
    <col min="13557" max="13557" width="11.42578125" style="83"/>
    <col min="13558" max="13559" width="14.7109375" style="83" customWidth="1"/>
    <col min="13560" max="13560" width="12.85546875" style="83" customWidth="1"/>
    <col min="13561" max="13561" width="3.28515625" style="83" customWidth="1"/>
    <col min="13562" max="13562" width="30.28515625" style="83" customWidth="1"/>
    <col min="13563" max="13563" width="5" style="83" customWidth="1"/>
    <col min="13564" max="13564" width="11.42578125" style="83"/>
    <col min="13565" max="13565" width="14.28515625" style="83" customWidth="1"/>
    <col min="13566" max="13566" width="5.7109375" style="83" customWidth="1"/>
    <col min="13567" max="13567" width="11.42578125" style="83"/>
    <col min="13568" max="13568" width="17.28515625" style="83" customWidth="1"/>
    <col min="13569" max="13569" width="12.7109375" style="83" customWidth="1"/>
    <col min="13570" max="13570" width="11.42578125" style="83"/>
    <col min="13571" max="13571" width="5.28515625" style="83" customWidth="1"/>
    <col min="13572" max="13572" width="11.42578125" style="83"/>
    <col min="13573" max="13573" width="17" style="83" customWidth="1"/>
    <col min="13574" max="13574" width="6.28515625" style="83" customWidth="1"/>
    <col min="13575" max="13575" width="11.42578125" style="83"/>
    <col min="13576" max="13576" width="14.28515625" style="83" customWidth="1"/>
    <col min="13577" max="13577" width="7.5703125" style="83" customWidth="1"/>
    <col min="13578" max="13578" width="11.42578125" style="83"/>
    <col min="13579" max="13580" width="14.28515625" style="83" customWidth="1"/>
    <col min="13581" max="13581" width="20.85546875" style="83" customWidth="1"/>
    <col min="13582" max="13582" width="14.42578125" style="83" customWidth="1"/>
    <col min="13583" max="13583" width="15" style="83" customWidth="1"/>
    <col min="13584" max="13584" width="2.7109375" style="83" customWidth="1"/>
    <col min="13585" max="13585" width="11.7109375" style="83" customWidth="1"/>
    <col min="13586" max="13586" width="11.5703125" style="83" customWidth="1"/>
    <col min="13587" max="13587" width="2.28515625" style="83" customWidth="1"/>
    <col min="13588" max="13588" width="41" style="83" customWidth="1"/>
    <col min="13589" max="13589" width="14.28515625" style="83" customWidth="1"/>
    <col min="13590" max="13591" width="11.5703125" style="83" customWidth="1"/>
    <col min="13592" max="13592" width="21.85546875" style="83" customWidth="1"/>
    <col min="13593" max="13784" width="11.42578125" style="83"/>
    <col min="13785" max="13785" width="21.85546875" style="83" customWidth="1"/>
    <col min="13786" max="13786" width="13.85546875" style="83" customWidth="1"/>
    <col min="13787" max="13787" width="38.7109375" style="83" customWidth="1"/>
    <col min="13788" max="13788" width="3" style="83" bestFit="1" customWidth="1"/>
    <col min="13789" max="13789" width="32.28515625" style="83" customWidth="1"/>
    <col min="13790" max="13790" width="46.28515625" style="83" customWidth="1"/>
    <col min="13791" max="13791" width="19" style="83" customWidth="1"/>
    <col min="13792" max="13792" width="11.42578125" style="83"/>
    <col min="13793" max="13793" width="17.7109375" style="83" customWidth="1"/>
    <col min="13794" max="13794" width="11.42578125" style="83"/>
    <col min="13795" max="13795" width="22.28515625" style="83" customWidth="1"/>
    <col min="13796" max="13796" width="5.28515625" style="83" customWidth="1"/>
    <col min="13797" max="13797" width="36.28515625" style="83" customWidth="1"/>
    <col min="13798" max="13798" width="5.7109375" style="83" customWidth="1"/>
    <col min="13799" max="13799" width="11.42578125" style="83"/>
    <col min="13800" max="13800" width="20.7109375" style="83" customWidth="1"/>
    <col min="13801" max="13801" width="4.85546875" style="83" customWidth="1"/>
    <col min="13802" max="13802" width="11.42578125" style="83"/>
    <col min="13803" max="13803" width="24.7109375" style="83" customWidth="1"/>
    <col min="13804" max="13804" width="12.28515625" style="83" customWidth="1"/>
    <col min="13805" max="13805" width="11.42578125" style="83"/>
    <col min="13806" max="13806" width="3.42578125" style="83" customWidth="1"/>
    <col min="13807" max="13807" width="11.42578125" style="83"/>
    <col min="13808" max="13808" width="17.7109375" style="83" customWidth="1"/>
    <col min="13809" max="13809" width="3.42578125" style="83" customWidth="1"/>
    <col min="13810" max="13810" width="11.42578125" style="83"/>
    <col min="13811" max="13811" width="23.7109375" style="83" customWidth="1"/>
    <col min="13812" max="13812" width="10" style="83" customWidth="1"/>
    <col min="13813" max="13813" width="11.42578125" style="83"/>
    <col min="13814" max="13815" width="14.7109375" style="83" customWidth="1"/>
    <col min="13816" max="13816" width="12.85546875" style="83" customWidth="1"/>
    <col min="13817" max="13817" width="3.28515625" style="83" customWidth="1"/>
    <col min="13818" max="13818" width="30.28515625" style="83" customWidth="1"/>
    <col min="13819" max="13819" width="5" style="83" customWidth="1"/>
    <col min="13820" max="13820" width="11.42578125" style="83"/>
    <col min="13821" max="13821" width="14.28515625" style="83" customWidth="1"/>
    <col min="13822" max="13822" width="5.7109375" style="83" customWidth="1"/>
    <col min="13823" max="13823" width="11.42578125" style="83"/>
    <col min="13824" max="13824" width="17.28515625" style="83" customWidth="1"/>
    <col min="13825" max="13825" width="12.7109375" style="83" customWidth="1"/>
    <col min="13826" max="13826" width="11.42578125" style="83"/>
    <col min="13827" max="13827" width="5.28515625" style="83" customWidth="1"/>
    <col min="13828" max="13828" width="11.42578125" style="83"/>
    <col min="13829" max="13829" width="17" style="83" customWidth="1"/>
    <col min="13830" max="13830" width="6.28515625" style="83" customWidth="1"/>
    <col min="13831" max="13831" width="11.42578125" style="83"/>
    <col min="13832" max="13832" width="14.28515625" style="83" customWidth="1"/>
    <col min="13833" max="13833" width="7.5703125" style="83" customWidth="1"/>
    <col min="13834" max="13834" width="11.42578125" style="83"/>
    <col min="13835" max="13836" width="14.28515625" style="83" customWidth="1"/>
    <col min="13837" max="13837" width="20.85546875" style="83" customWidth="1"/>
    <col min="13838" max="13838" width="14.42578125" style="83" customWidth="1"/>
    <col min="13839" max="13839" width="15" style="83" customWidth="1"/>
    <col min="13840" max="13840" width="2.7109375" style="83" customWidth="1"/>
    <col min="13841" max="13841" width="11.7109375" style="83" customWidth="1"/>
    <col min="13842" max="13842" width="11.5703125" style="83" customWidth="1"/>
    <col min="13843" max="13843" width="2.28515625" style="83" customWidth="1"/>
    <col min="13844" max="13844" width="41" style="83" customWidth="1"/>
    <col min="13845" max="13845" width="14.28515625" style="83" customWidth="1"/>
    <col min="13846" max="13847" width="11.5703125" style="83" customWidth="1"/>
    <col min="13848" max="13848" width="21.85546875" style="83" customWidth="1"/>
    <col min="13849" max="14040" width="11.42578125" style="83"/>
    <col min="14041" max="14041" width="21.85546875" style="83" customWidth="1"/>
    <col min="14042" max="14042" width="13.85546875" style="83" customWidth="1"/>
    <col min="14043" max="14043" width="38.7109375" style="83" customWidth="1"/>
    <col min="14044" max="14044" width="3" style="83" bestFit="1" customWidth="1"/>
    <col min="14045" max="14045" width="32.28515625" style="83" customWidth="1"/>
    <col min="14046" max="14046" width="46.28515625" style="83" customWidth="1"/>
    <col min="14047" max="14047" width="19" style="83" customWidth="1"/>
    <col min="14048" max="14048" width="11.42578125" style="83"/>
    <col min="14049" max="14049" width="17.7109375" style="83" customWidth="1"/>
    <col min="14050" max="14050" width="11.42578125" style="83"/>
    <col min="14051" max="14051" width="22.28515625" style="83" customWidth="1"/>
    <col min="14052" max="14052" width="5.28515625" style="83" customWidth="1"/>
    <col min="14053" max="14053" width="36.28515625" style="83" customWidth="1"/>
    <col min="14054" max="14054" width="5.7109375" style="83" customWidth="1"/>
    <col min="14055" max="14055" width="11.42578125" style="83"/>
    <col min="14056" max="14056" width="20.7109375" style="83" customWidth="1"/>
    <col min="14057" max="14057" width="4.85546875" style="83" customWidth="1"/>
    <col min="14058" max="14058" width="11.42578125" style="83"/>
    <col min="14059" max="14059" width="24.7109375" style="83" customWidth="1"/>
    <col min="14060" max="14060" width="12.28515625" style="83" customWidth="1"/>
    <col min="14061" max="14061" width="11.42578125" style="83"/>
    <col min="14062" max="14062" width="3.42578125" style="83" customWidth="1"/>
    <col min="14063" max="14063" width="11.42578125" style="83"/>
    <col min="14064" max="14064" width="17.7109375" style="83" customWidth="1"/>
    <col min="14065" max="14065" width="3.42578125" style="83" customWidth="1"/>
    <col min="14066" max="14066" width="11.42578125" style="83"/>
    <col min="14067" max="14067" width="23.7109375" style="83" customWidth="1"/>
    <col min="14068" max="14068" width="10" style="83" customWidth="1"/>
    <col min="14069" max="14069" width="11.42578125" style="83"/>
    <col min="14070" max="14071" width="14.7109375" style="83" customWidth="1"/>
    <col min="14072" max="14072" width="12.85546875" style="83" customWidth="1"/>
    <col min="14073" max="14073" width="3.28515625" style="83" customWidth="1"/>
    <col min="14074" max="14074" width="30.28515625" style="83" customWidth="1"/>
    <col min="14075" max="14075" width="5" style="83" customWidth="1"/>
    <col min="14076" max="14076" width="11.42578125" style="83"/>
    <col min="14077" max="14077" width="14.28515625" style="83" customWidth="1"/>
    <col min="14078" max="14078" width="5.7109375" style="83" customWidth="1"/>
    <col min="14079" max="14079" width="11.42578125" style="83"/>
    <col min="14080" max="14080" width="17.28515625" style="83" customWidth="1"/>
    <col min="14081" max="14081" width="12.7109375" style="83" customWidth="1"/>
    <col min="14082" max="14082" width="11.42578125" style="83"/>
    <col min="14083" max="14083" width="5.28515625" style="83" customWidth="1"/>
    <col min="14084" max="14084" width="11.42578125" style="83"/>
    <col min="14085" max="14085" width="17" style="83" customWidth="1"/>
    <col min="14086" max="14086" width="6.28515625" style="83" customWidth="1"/>
    <col min="14087" max="14087" width="11.42578125" style="83"/>
    <col min="14088" max="14088" width="14.28515625" style="83" customWidth="1"/>
    <col min="14089" max="14089" width="7.5703125" style="83" customWidth="1"/>
    <col min="14090" max="14090" width="11.42578125" style="83"/>
    <col min="14091" max="14092" width="14.28515625" style="83" customWidth="1"/>
    <col min="14093" max="14093" width="20.85546875" style="83" customWidth="1"/>
    <col min="14094" max="14094" width="14.42578125" style="83" customWidth="1"/>
    <col min="14095" max="14095" width="15" style="83" customWidth="1"/>
    <col min="14096" max="14096" width="2.7109375" style="83" customWidth="1"/>
    <col min="14097" max="14097" width="11.7109375" style="83" customWidth="1"/>
    <col min="14098" max="14098" width="11.5703125" style="83" customWidth="1"/>
    <col min="14099" max="14099" width="2.28515625" style="83" customWidth="1"/>
    <col min="14100" max="14100" width="41" style="83" customWidth="1"/>
    <col min="14101" max="14101" width="14.28515625" style="83" customWidth="1"/>
    <col min="14102" max="14103" width="11.5703125" style="83" customWidth="1"/>
    <col min="14104" max="14104" width="21.85546875" style="83" customWidth="1"/>
    <col min="14105" max="14296" width="11.42578125" style="83"/>
    <col min="14297" max="14297" width="21.85546875" style="83" customWidth="1"/>
    <col min="14298" max="14298" width="13.85546875" style="83" customWidth="1"/>
    <col min="14299" max="14299" width="38.7109375" style="83" customWidth="1"/>
    <col min="14300" max="14300" width="3" style="83" bestFit="1" customWidth="1"/>
    <col min="14301" max="14301" width="32.28515625" style="83" customWidth="1"/>
    <col min="14302" max="14302" width="46.28515625" style="83" customWidth="1"/>
    <col min="14303" max="14303" width="19" style="83" customWidth="1"/>
    <col min="14304" max="14304" width="11.42578125" style="83"/>
    <col min="14305" max="14305" width="17.7109375" style="83" customWidth="1"/>
    <col min="14306" max="14306" width="11.42578125" style="83"/>
    <col min="14307" max="14307" width="22.28515625" style="83" customWidth="1"/>
    <col min="14308" max="14308" width="5.28515625" style="83" customWidth="1"/>
    <col min="14309" max="14309" width="36.28515625" style="83" customWidth="1"/>
    <col min="14310" max="14310" width="5.7109375" style="83" customWidth="1"/>
    <col min="14311" max="14311" width="11.42578125" style="83"/>
    <col min="14312" max="14312" width="20.7109375" style="83" customWidth="1"/>
    <col min="14313" max="14313" width="4.85546875" style="83" customWidth="1"/>
    <col min="14314" max="14314" width="11.42578125" style="83"/>
    <col min="14315" max="14315" width="24.7109375" style="83" customWidth="1"/>
    <col min="14316" max="14316" width="12.28515625" style="83" customWidth="1"/>
    <col min="14317" max="14317" width="11.42578125" style="83"/>
    <col min="14318" max="14318" width="3.42578125" style="83" customWidth="1"/>
    <col min="14319" max="14319" width="11.42578125" style="83"/>
    <col min="14320" max="14320" width="17.7109375" style="83" customWidth="1"/>
    <col min="14321" max="14321" width="3.42578125" style="83" customWidth="1"/>
    <col min="14322" max="14322" width="11.42578125" style="83"/>
    <col min="14323" max="14323" width="23.7109375" style="83" customWidth="1"/>
    <col min="14324" max="14324" width="10" style="83" customWidth="1"/>
    <col min="14325" max="14325" width="11.42578125" style="83"/>
    <col min="14326" max="14327" width="14.7109375" style="83" customWidth="1"/>
    <col min="14328" max="14328" width="12.85546875" style="83" customWidth="1"/>
    <col min="14329" max="14329" width="3.28515625" style="83" customWidth="1"/>
    <col min="14330" max="14330" width="30.28515625" style="83" customWidth="1"/>
    <col min="14331" max="14331" width="5" style="83" customWidth="1"/>
    <col min="14332" max="14332" width="11.42578125" style="83"/>
    <col min="14333" max="14333" width="14.28515625" style="83" customWidth="1"/>
    <col min="14334" max="14334" width="5.7109375" style="83" customWidth="1"/>
    <col min="14335" max="14335" width="11.42578125" style="83"/>
    <col min="14336" max="14336" width="17.28515625" style="83" customWidth="1"/>
    <col min="14337" max="14337" width="12.7109375" style="83" customWidth="1"/>
    <col min="14338" max="14338" width="11.42578125" style="83"/>
    <col min="14339" max="14339" width="5.28515625" style="83" customWidth="1"/>
    <col min="14340" max="14340" width="11.42578125" style="83"/>
    <col min="14341" max="14341" width="17" style="83" customWidth="1"/>
    <col min="14342" max="14342" width="6.28515625" style="83" customWidth="1"/>
    <col min="14343" max="14343" width="11.42578125" style="83"/>
    <col min="14344" max="14344" width="14.28515625" style="83" customWidth="1"/>
    <col min="14345" max="14345" width="7.5703125" style="83" customWidth="1"/>
    <col min="14346" max="14346" width="11.42578125" style="83"/>
    <col min="14347" max="14348" width="14.28515625" style="83" customWidth="1"/>
    <col min="14349" max="14349" width="20.85546875" style="83" customWidth="1"/>
    <col min="14350" max="14350" width="14.42578125" style="83" customWidth="1"/>
    <col min="14351" max="14351" width="15" style="83" customWidth="1"/>
    <col min="14352" max="14352" width="2.7109375" style="83" customWidth="1"/>
    <col min="14353" max="14353" width="11.7109375" style="83" customWidth="1"/>
    <col min="14354" max="14354" width="11.5703125" style="83" customWidth="1"/>
    <col min="14355" max="14355" width="2.28515625" style="83" customWidth="1"/>
    <col min="14356" max="14356" width="41" style="83" customWidth="1"/>
    <col min="14357" max="14357" width="14.28515625" style="83" customWidth="1"/>
    <col min="14358" max="14359" width="11.5703125" style="83" customWidth="1"/>
    <col min="14360" max="14360" width="21.85546875" style="83" customWidth="1"/>
    <col min="14361" max="14552" width="11.42578125" style="83"/>
    <col min="14553" max="14553" width="21.85546875" style="83" customWidth="1"/>
    <col min="14554" max="14554" width="13.85546875" style="83" customWidth="1"/>
    <col min="14555" max="14555" width="38.7109375" style="83" customWidth="1"/>
    <col min="14556" max="14556" width="3" style="83" bestFit="1" customWidth="1"/>
    <col min="14557" max="14557" width="32.28515625" style="83" customWidth="1"/>
    <col min="14558" max="14558" width="46.28515625" style="83" customWidth="1"/>
    <col min="14559" max="14559" width="19" style="83" customWidth="1"/>
    <col min="14560" max="14560" width="11.42578125" style="83"/>
    <col min="14561" max="14561" width="17.7109375" style="83" customWidth="1"/>
    <col min="14562" max="14562" width="11.42578125" style="83"/>
    <col min="14563" max="14563" width="22.28515625" style="83" customWidth="1"/>
    <col min="14564" max="14564" width="5.28515625" style="83" customWidth="1"/>
    <col min="14565" max="14565" width="36.28515625" style="83" customWidth="1"/>
    <col min="14566" max="14566" width="5.7109375" style="83" customWidth="1"/>
    <col min="14567" max="14567" width="11.42578125" style="83"/>
    <col min="14568" max="14568" width="20.7109375" style="83" customWidth="1"/>
    <col min="14569" max="14569" width="4.85546875" style="83" customWidth="1"/>
    <col min="14570" max="14570" width="11.42578125" style="83"/>
    <col min="14571" max="14571" width="24.7109375" style="83" customWidth="1"/>
    <col min="14572" max="14572" width="12.28515625" style="83" customWidth="1"/>
    <col min="14573" max="14573" width="11.42578125" style="83"/>
    <col min="14574" max="14574" width="3.42578125" style="83" customWidth="1"/>
    <col min="14575" max="14575" width="11.42578125" style="83"/>
    <col min="14576" max="14576" width="17.7109375" style="83" customWidth="1"/>
    <col min="14577" max="14577" width="3.42578125" style="83" customWidth="1"/>
    <col min="14578" max="14578" width="11.42578125" style="83"/>
    <col min="14579" max="14579" width="23.7109375" style="83" customWidth="1"/>
    <col min="14580" max="14580" width="10" style="83" customWidth="1"/>
    <col min="14581" max="14581" width="11.42578125" style="83"/>
    <col min="14582" max="14583" width="14.7109375" style="83" customWidth="1"/>
    <col min="14584" max="14584" width="12.85546875" style="83" customWidth="1"/>
    <col min="14585" max="14585" width="3.28515625" style="83" customWidth="1"/>
    <col min="14586" max="14586" width="30.28515625" style="83" customWidth="1"/>
    <col min="14587" max="14587" width="5" style="83" customWidth="1"/>
    <col min="14588" max="14588" width="11.42578125" style="83"/>
    <col min="14589" max="14589" width="14.28515625" style="83" customWidth="1"/>
    <col min="14590" max="14590" width="5.7109375" style="83" customWidth="1"/>
    <col min="14591" max="14591" width="11.42578125" style="83"/>
    <col min="14592" max="14592" width="17.28515625" style="83" customWidth="1"/>
    <col min="14593" max="14593" width="12.7109375" style="83" customWidth="1"/>
    <col min="14594" max="14594" width="11.42578125" style="83"/>
    <col min="14595" max="14595" width="5.28515625" style="83" customWidth="1"/>
    <col min="14596" max="14596" width="11.42578125" style="83"/>
    <col min="14597" max="14597" width="17" style="83" customWidth="1"/>
    <col min="14598" max="14598" width="6.28515625" style="83" customWidth="1"/>
    <col min="14599" max="14599" width="11.42578125" style="83"/>
    <col min="14600" max="14600" width="14.28515625" style="83" customWidth="1"/>
    <col min="14601" max="14601" width="7.5703125" style="83" customWidth="1"/>
    <col min="14602" max="14602" width="11.42578125" style="83"/>
    <col min="14603" max="14604" width="14.28515625" style="83" customWidth="1"/>
    <col min="14605" max="14605" width="20.85546875" style="83" customWidth="1"/>
    <col min="14606" max="14606" width="14.42578125" style="83" customWidth="1"/>
    <col min="14607" max="14607" width="15" style="83" customWidth="1"/>
    <col min="14608" max="14608" width="2.7109375" style="83" customWidth="1"/>
    <col min="14609" max="14609" width="11.7109375" style="83" customWidth="1"/>
    <col min="14610" max="14610" width="11.5703125" style="83" customWidth="1"/>
    <col min="14611" max="14611" width="2.28515625" style="83" customWidth="1"/>
    <col min="14612" max="14612" width="41" style="83" customWidth="1"/>
    <col min="14613" max="14613" width="14.28515625" style="83" customWidth="1"/>
    <col min="14614" max="14615" width="11.5703125" style="83" customWidth="1"/>
    <col min="14616" max="14616" width="21.85546875" style="83" customWidth="1"/>
    <col min="14617" max="14808" width="11.42578125" style="83"/>
    <col min="14809" max="14809" width="21.85546875" style="83" customWidth="1"/>
    <col min="14810" max="14810" width="13.85546875" style="83" customWidth="1"/>
    <col min="14811" max="14811" width="38.7109375" style="83" customWidth="1"/>
    <col min="14812" max="14812" width="3" style="83" bestFit="1" customWidth="1"/>
    <col min="14813" max="14813" width="32.28515625" style="83" customWidth="1"/>
    <col min="14814" max="14814" width="46.28515625" style="83" customWidth="1"/>
    <col min="14815" max="14815" width="19" style="83" customWidth="1"/>
    <col min="14816" max="14816" width="11.42578125" style="83"/>
    <col min="14817" max="14817" width="17.7109375" style="83" customWidth="1"/>
    <col min="14818" max="14818" width="11.42578125" style="83"/>
    <col min="14819" max="14819" width="22.28515625" style="83" customWidth="1"/>
    <col min="14820" max="14820" width="5.28515625" style="83" customWidth="1"/>
    <col min="14821" max="14821" width="36.28515625" style="83" customWidth="1"/>
    <col min="14822" max="14822" width="5.7109375" style="83" customWidth="1"/>
    <col min="14823" max="14823" width="11.42578125" style="83"/>
    <col min="14824" max="14824" width="20.7109375" style="83" customWidth="1"/>
    <col min="14825" max="14825" width="4.85546875" style="83" customWidth="1"/>
    <col min="14826" max="14826" width="11.42578125" style="83"/>
    <col min="14827" max="14827" width="24.7109375" style="83" customWidth="1"/>
    <col min="14828" max="14828" width="12.28515625" style="83" customWidth="1"/>
    <col min="14829" max="14829" width="11.42578125" style="83"/>
    <col min="14830" max="14830" width="3.42578125" style="83" customWidth="1"/>
    <col min="14831" max="14831" width="11.42578125" style="83"/>
    <col min="14832" max="14832" width="17.7109375" style="83" customWidth="1"/>
    <col min="14833" max="14833" width="3.42578125" style="83" customWidth="1"/>
    <col min="14834" max="14834" width="11.42578125" style="83"/>
    <col min="14835" max="14835" width="23.7109375" style="83" customWidth="1"/>
    <col min="14836" max="14836" width="10" style="83" customWidth="1"/>
    <col min="14837" max="14837" width="11.42578125" style="83"/>
    <col min="14838" max="14839" width="14.7109375" style="83" customWidth="1"/>
    <col min="14840" max="14840" width="12.85546875" style="83" customWidth="1"/>
    <col min="14841" max="14841" width="3.28515625" style="83" customWidth="1"/>
    <col min="14842" max="14842" width="30.28515625" style="83" customWidth="1"/>
    <col min="14843" max="14843" width="5" style="83" customWidth="1"/>
    <col min="14844" max="14844" width="11.42578125" style="83"/>
    <col min="14845" max="14845" width="14.28515625" style="83" customWidth="1"/>
    <col min="14846" max="14846" width="5.7109375" style="83" customWidth="1"/>
    <col min="14847" max="14847" width="11.42578125" style="83"/>
    <col min="14848" max="14848" width="17.28515625" style="83" customWidth="1"/>
    <col min="14849" max="14849" width="12.7109375" style="83" customWidth="1"/>
    <col min="14850" max="14850" width="11.42578125" style="83"/>
    <col min="14851" max="14851" width="5.28515625" style="83" customWidth="1"/>
    <col min="14852" max="14852" width="11.42578125" style="83"/>
    <col min="14853" max="14853" width="17" style="83" customWidth="1"/>
    <col min="14854" max="14854" width="6.28515625" style="83" customWidth="1"/>
    <col min="14855" max="14855" width="11.42578125" style="83"/>
    <col min="14856" max="14856" width="14.28515625" style="83" customWidth="1"/>
    <col min="14857" max="14857" width="7.5703125" style="83" customWidth="1"/>
    <col min="14858" max="14858" width="11.42578125" style="83"/>
    <col min="14859" max="14860" width="14.28515625" style="83" customWidth="1"/>
    <col min="14861" max="14861" width="20.85546875" style="83" customWidth="1"/>
    <col min="14862" max="14862" width="14.42578125" style="83" customWidth="1"/>
    <col min="14863" max="14863" width="15" style="83" customWidth="1"/>
    <col min="14864" max="14864" width="2.7109375" style="83" customWidth="1"/>
    <col min="14865" max="14865" width="11.7109375" style="83" customWidth="1"/>
    <col min="14866" max="14866" width="11.5703125" style="83" customWidth="1"/>
    <col min="14867" max="14867" width="2.28515625" style="83" customWidth="1"/>
    <col min="14868" max="14868" width="41" style="83" customWidth="1"/>
    <col min="14869" max="14869" width="14.28515625" style="83" customWidth="1"/>
    <col min="14870" max="14871" width="11.5703125" style="83" customWidth="1"/>
    <col min="14872" max="14872" width="21.85546875" style="83" customWidth="1"/>
    <col min="14873" max="15064" width="11.42578125" style="83"/>
    <col min="15065" max="15065" width="21.85546875" style="83" customWidth="1"/>
    <col min="15066" max="15066" width="13.85546875" style="83" customWidth="1"/>
    <col min="15067" max="15067" width="38.7109375" style="83" customWidth="1"/>
    <col min="15068" max="15068" width="3" style="83" bestFit="1" customWidth="1"/>
    <col min="15069" max="15069" width="32.28515625" style="83" customWidth="1"/>
    <col min="15070" max="15070" width="46.28515625" style="83" customWidth="1"/>
    <col min="15071" max="15071" width="19" style="83" customWidth="1"/>
    <col min="15072" max="15072" width="11.42578125" style="83"/>
    <col min="15073" max="15073" width="17.7109375" style="83" customWidth="1"/>
    <col min="15074" max="15074" width="11.42578125" style="83"/>
    <col min="15075" max="15075" width="22.28515625" style="83" customWidth="1"/>
    <col min="15076" max="15076" width="5.28515625" style="83" customWidth="1"/>
    <col min="15077" max="15077" width="36.28515625" style="83" customWidth="1"/>
    <col min="15078" max="15078" width="5.7109375" style="83" customWidth="1"/>
    <col min="15079" max="15079" width="11.42578125" style="83"/>
    <col min="15080" max="15080" width="20.7109375" style="83" customWidth="1"/>
    <col min="15081" max="15081" width="4.85546875" style="83" customWidth="1"/>
    <col min="15082" max="15082" width="11.42578125" style="83"/>
    <col min="15083" max="15083" width="24.7109375" style="83" customWidth="1"/>
    <col min="15084" max="15084" width="12.28515625" style="83" customWidth="1"/>
    <col min="15085" max="15085" width="11.42578125" style="83"/>
    <col min="15086" max="15086" width="3.42578125" style="83" customWidth="1"/>
    <col min="15087" max="15087" width="11.42578125" style="83"/>
    <col min="15088" max="15088" width="17.7109375" style="83" customWidth="1"/>
    <col min="15089" max="15089" width="3.42578125" style="83" customWidth="1"/>
    <col min="15090" max="15090" width="11.42578125" style="83"/>
    <col min="15091" max="15091" width="23.7109375" style="83" customWidth="1"/>
    <col min="15092" max="15092" width="10" style="83" customWidth="1"/>
    <col min="15093" max="15093" width="11.42578125" style="83"/>
    <col min="15094" max="15095" width="14.7109375" style="83" customWidth="1"/>
    <col min="15096" max="15096" width="12.85546875" style="83" customWidth="1"/>
    <col min="15097" max="15097" width="3.28515625" style="83" customWidth="1"/>
    <col min="15098" max="15098" width="30.28515625" style="83" customWidth="1"/>
    <col min="15099" max="15099" width="5" style="83" customWidth="1"/>
    <col min="15100" max="15100" width="11.42578125" style="83"/>
    <col min="15101" max="15101" width="14.28515625" style="83" customWidth="1"/>
    <col min="15102" max="15102" width="5.7109375" style="83" customWidth="1"/>
    <col min="15103" max="15103" width="11.42578125" style="83"/>
    <col min="15104" max="15104" width="17.28515625" style="83" customWidth="1"/>
    <col min="15105" max="15105" width="12.7109375" style="83" customWidth="1"/>
    <col min="15106" max="15106" width="11.42578125" style="83"/>
    <col min="15107" max="15107" width="5.28515625" style="83" customWidth="1"/>
    <col min="15108" max="15108" width="11.42578125" style="83"/>
    <col min="15109" max="15109" width="17" style="83" customWidth="1"/>
    <col min="15110" max="15110" width="6.28515625" style="83" customWidth="1"/>
    <col min="15111" max="15111" width="11.42578125" style="83"/>
    <col min="15112" max="15112" width="14.28515625" style="83" customWidth="1"/>
    <col min="15113" max="15113" width="7.5703125" style="83" customWidth="1"/>
    <col min="15114" max="15114" width="11.42578125" style="83"/>
    <col min="15115" max="15116" width="14.28515625" style="83" customWidth="1"/>
    <col min="15117" max="15117" width="20.85546875" style="83" customWidth="1"/>
    <col min="15118" max="15118" width="14.42578125" style="83" customWidth="1"/>
    <col min="15119" max="15119" width="15" style="83" customWidth="1"/>
    <col min="15120" max="15120" width="2.7109375" style="83" customWidth="1"/>
    <col min="15121" max="15121" width="11.7109375" style="83" customWidth="1"/>
    <col min="15122" max="15122" width="11.5703125" style="83" customWidth="1"/>
    <col min="15123" max="15123" width="2.28515625" style="83" customWidth="1"/>
    <col min="15124" max="15124" width="41" style="83" customWidth="1"/>
    <col min="15125" max="15125" width="14.28515625" style="83" customWidth="1"/>
    <col min="15126" max="15127" width="11.5703125" style="83" customWidth="1"/>
    <col min="15128" max="15128" width="21.85546875" style="83" customWidth="1"/>
    <col min="15129" max="15320" width="11.42578125" style="83"/>
    <col min="15321" max="15321" width="21.85546875" style="83" customWidth="1"/>
    <col min="15322" max="15322" width="13.85546875" style="83" customWidth="1"/>
    <col min="15323" max="15323" width="38.7109375" style="83" customWidth="1"/>
    <col min="15324" max="15324" width="3" style="83" bestFit="1" customWidth="1"/>
    <col min="15325" max="15325" width="32.28515625" style="83" customWidth="1"/>
    <col min="15326" max="15326" width="46.28515625" style="83" customWidth="1"/>
    <col min="15327" max="15327" width="19" style="83" customWidth="1"/>
    <col min="15328" max="15328" width="11.42578125" style="83"/>
    <col min="15329" max="15329" width="17.7109375" style="83" customWidth="1"/>
    <col min="15330" max="15330" width="11.42578125" style="83"/>
    <col min="15331" max="15331" width="22.28515625" style="83" customWidth="1"/>
    <col min="15332" max="15332" width="5.28515625" style="83" customWidth="1"/>
    <col min="15333" max="15333" width="36.28515625" style="83" customWidth="1"/>
    <col min="15334" max="15334" width="5.7109375" style="83" customWidth="1"/>
    <col min="15335" max="15335" width="11.42578125" style="83"/>
    <col min="15336" max="15336" width="20.7109375" style="83" customWidth="1"/>
    <col min="15337" max="15337" width="4.85546875" style="83" customWidth="1"/>
    <col min="15338" max="15338" width="11.42578125" style="83"/>
    <col min="15339" max="15339" width="24.7109375" style="83" customWidth="1"/>
    <col min="15340" max="15340" width="12.28515625" style="83" customWidth="1"/>
    <col min="15341" max="15341" width="11.42578125" style="83"/>
    <col min="15342" max="15342" width="3.42578125" style="83" customWidth="1"/>
    <col min="15343" max="15343" width="11.42578125" style="83"/>
    <col min="15344" max="15344" width="17.7109375" style="83" customWidth="1"/>
    <col min="15345" max="15345" width="3.42578125" style="83" customWidth="1"/>
    <col min="15346" max="15346" width="11.42578125" style="83"/>
    <col min="15347" max="15347" width="23.7109375" style="83" customWidth="1"/>
    <col min="15348" max="15348" width="10" style="83" customWidth="1"/>
    <col min="15349" max="15349" width="11.42578125" style="83"/>
    <col min="15350" max="15351" width="14.7109375" style="83" customWidth="1"/>
    <col min="15352" max="15352" width="12.85546875" style="83" customWidth="1"/>
    <col min="15353" max="15353" width="3.28515625" style="83" customWidth="1"/>
    <col min="15354" max="15354" width="30.28515625" style="83" customWidth="1"/>
    <col min="15355" max="15355" width="5" style="83" customWidth="1"/>
    <col min="15356" max="15356" width="11.42578125" style="83"/>
    <col min="15357" max="15357" width="14.28515625" style="83" customWidth="1"/>
    <col min="15358" max="15358" width="5.7109375" style="83" customWidth="1"/>
    <col min="15359" max="15359" width="11.42578125" style="83"/>
    <col min="15360" max="15360" width="17.28515625" style="83" customWidth="1"/>
    <col min="15361" max="15361" width="12.7109375" style="83" customWidth="1"/>
    <col min="15362" max="15362" width="11.42578125" style="83"/>
    <col min="15363" max="15363" width="5.28515625" style="83" customWidth="1"/>
    <col min="15364" max="15364" width="11.42578125" style="83"/>
    <col min="15365" max="15365" width="17" style="83" customWidth="1"/>
    <col min="15366" max="15366" width="6.28515625" style="83" customWidth="1"/>
    <col min="15367" max="15367" width="11.42578125" style="83"/>
    <col min="15368" max="15368" width="14.28515625" style="83" customWidth="1"/>
    <col min="15369" max="15369" width="7.5703125" style="83" customWidth="1"/>
    <col min="15370" max="15370" width="11.42578125" style="83"/>
    <col min="15371" max="15372" width="14.28515625" style="83" customWidth="1"/>
    <col min="15373" max="15373" width="20.85546875" style="83" customWidth="1"/>
    <col min="15374" max="15374" width="14.42578125" style="83" customWidth="1"/>
    <col min="15375" max="15375" width="15" style="83" customWidth="1"/>
    <col min="15376" max="15376" width="2.7109375" style="83" customWidth="1"/>
    <col min="15377" max="15377" width="11.7109375" style="83" customWidth="1"/>
    <col min="15378" max="15378" width="11.5703125" style="83" customWidth="1"/>
    <col min="15379" max="15379" width="2.28515625" style="83" customWidth="1"/>
    <col min="15380" max="15380" width="41" style="83" customWidth="1"/>
    <col min="15381" max="15381" width="14.28515625" style="83" customWidth="1"/>
    <col min="15382" max="15383" width="11.5703125" style="83" customWidth="1"/>
    <col min="15384" max="15384" width="21.85546875" style="83" customWidth="1"/>
    <col min="15385" max="15576" width="11.42578125" style="83"/>
    <col min="15577" max="15577" width="21.85546875" style="83" customWidth="1"/>
    <col min="15578" max="15578" width="13.85546875" style="83" customWidth="1"/>
    <col min="15579" max="15579" width="38.7109375" style="83" customWidth="1"/>
    <col min="15580" max="15580" width="3" style="83" bestFit="1" customWidth="1"/>
    <col min="15581" max="15581" width="32.28515625" style="83" customWidth="1"/>
    <col min="15582" max="15582" width="46.28515625" style="83" customWidth="1"/>
    <col min="15583" max="15583" width="19" style="83" customWidth="1"/>
    <col min="15584" max="15584" width="11.42578125" style="83"/>
    <col min="15585" max="15585" width="17.7109375" style="83" customWidth="1"/>
    <col min="15586" max="15586" width="11.42578125" style="83"/>
    <col min="15587" max="15587" width="22.28515625" style="83" customWidth="1"/>
    <col min="15588" max="15588" width="5.28515625" style="83" customWidth="1"/>
    <col min="15589" max="15589" width="36.28515625" style="83" customWidth="1"/>
    <col min="15590" max="15590" width="5.7109375" style="83" customWidth="1"/>
    <col min="15591" max="15591" width="11.42578125" style="83"/>
    <col min="15592" max="15592" width="20.7109375" style="83" customWidth="1"/>
    <col min="15593" max="15593" width="4.85546875" style="83" customWidth="1"/>
    <col min="15594" max="15594" width="11.42578125" style="83"/>
    <col min="15595" max="15595" width="24.7109375" style="83" customWidth="1"/>
    <col min="15596" max="15596" width="12.28515625" style="83" customWidth="1"/>
    <col min="15597" max="15597" width="11.42578125" style="83"/>
    <col min="15598" max="15598" width="3.42578125" style="83" customWidth="1"/>
    <col min="15599" max="15599" width="11.42578125" style="83"/>
    <col min="15600" max="15600" width="17.7109375" style="83" customWidth="1"/>
    <col min="15601" max="15601" width="3.42578125" style="83" customWidth="1"/>
    <col min="15602" max="15602" width="11.42578125" style="83"/>
    <col min="15603" max="15603" width="23.7109375" style="83" customWidth="1"/>
    <col min="15604" max="15604" width="10" style="83" customWidth="1"/>
    <col min="15605" max="15605" width="11.42578125" style="83"/>
    <col min="15606" max="15607" width="14.7109375" style="83" customWidth="1"/>
    <col min="15608" max="15608" width="12.85546875" style="83" customWidth="1"/>
    <col min="15609" max="15609" width="3.28515625" style="83" customWidth="1"/>
    <col min="15610" max="15610" width="30.28515625" style="83" customWidth="1"/>
    <col min="15611" max="15611" width="5" style="83" customWidth="1"/>
    <col min="15612" max="15612" width="11.42578125" style="83"/>
    <col min="15613" max="15613" width="14.28515625" style="83" customWidth="1"/>
    <col min="15614" max="15614" width="5.7109375" style="83" customWidth="1"/>
    <col min="15615" max="15615" width="11.42578125" style="83"/>
    <col min="15616" max="15616" width="17.28515625" style="83" customWidth="1"/>
    <col min="15617" max="15617" width="12.7109375" style="83" customWidth="1"/>
    <col min="15618" max="15618" width="11.42578125" style="83"/>
    <col min="15619" max="15619" width="5.28515625" style="83" customWidth="1"/>
    <col min="15620" max="15620" width="11.42578125" style="83"/>
    <col min="15621" max="15621" width="17" style="83" customWidth="1"/>
    <col min="15622" max="15622" width="6.28515625" style="83" customWidth="1"/>
    <col min="15623" max="15623" width="11.42578125" style="83"/>
    <col min="15624" max="15624" width="14.28515625" style="83" customWidth="1"/>
    <col min="15625" max="15625" width="7.5703125" style="83" customWidth="1"/>
    <col min="15626" max="15626" width="11.42578125" style="83"/>
    <col min="15627" max="15628" width="14.28515625" style="83" customWidth="1"/>
    <col min="15629" max="15629" width="20.85546875" style="83" customWidth="1"/>
    <col min="15630" max="15630" width="14.42578125" style="83" customWidth="1"/>
    <col min="15631" max="15631" width="15" style="83" customWidth="1"/>
    <col min="15632" max="15632" width="2.7109375" style="83" customWidth="1"/>
    <col min="15633" max="15633" width="11.7109375" style="83" customWidth="1"/>
    <col min="15634" max="15634" width="11.5703125" style="83" customWidth="1"/>
    <col min="15635" max="15635" width="2.28515625" style="83" customWidth="1"/>
    <col min="15636" max="15636" width="41" style="83" customWidth="1"/>
    <col min="15637" max="15637" width="14.28515625" style="83" customWidth="1"/>
    <col min="15638" max="15639" width="11.5703125" style="83" customWidth="1"/>
    <col min="15640" max="15640" width="21.85546875" style="83" customWidth="1"/>
    <col min="15641" max="15832" width="11.42578125" style="83"/>
    <col min="15833" max="15833" width="21.85546875" style="83" customWidth="1"/>
    <col min="15834" max="15834" width="13.85546875" style="83" customWidth="1"/>
    <col min="15835" max="15835" width="38.7109375" style="83" customWidth="1"/>
    <col min="15836" max="15836" width="3" style="83" bestFit="1" customWidth="1"/>
    <col min="15837" max="15837" width="32.28515625" style="83" customWidth="1"/>
    <col min="15838" max="15838" width="46.28515625" style="83" customWidth="1"/>
    <col min="15839" max="15839" width="19" style="83" customWidth="1"/>
    <col min="15840" max="15840" width="11.42578125" style="83"/>
    <col min="15841" max="15841" width="17.7109375" style="83" customWidth="1"/>
    <col min="15842" max="15842" width="11.42578125" style="83"/>
    <col min="15843" max="15843" width="22.28515625" style="83" customWidth="1"/>
    <col min="15844" max="15844" width="5.28515625" style="83" customWidth="1"/>
    <col min="15845" max="15845" width="36.28515625" style="83" customWidth="1"/>
    <col min="15846" max="15846" width="5.7109375" style="83" customWidth="1"/>
    <col min="15847" max="15847" width="11.42578125" style="83"/>
    <col min="15848" max="15848" width="20.7109375" style="83" customWidth="1"/>
    <col min="15849" max="15849" width="4.85546875" style="83" customWidth="1"/>
    <col min="15850" max="15850" width="11.42578125" style="83"/>
    <col min="15851" max="15851" width="24.7109375" style="83" customWidth="1"/>
    <col min="15852" max="15852" width="12.28515625" style="83" customWidth="1"/>
    <col min="15853" max="15853" width="11.42578125" style="83"/>
    <col min="15854" max="15854" width="3.42578125" style="83" customWidth="1"/>
    <col min="15855" max="15855" width="11.42578125" style="83"/>
    <col min="15856" max="15856" width="17.7109375" style="83" customWidth="1"/>
    <col min="15857" max="15857" width="3.42578125" style="83" customWidth="1"/>
    <col min="15858" max="15858" width="11.42578125" style="83"/>
    <col min="15859" max="15859" width="23.7109375" style="83" customWidth="1"/>
    <col min="15860" max="15860" width="10" style="83" customWidth="1"/>
    <col min="15861" max="15861" width="11.42578125" style="83"/>
    <col min="15862" max="15863" width="14.7109375" style="83" customWidth="1"/>
    <col min="15864" max="15864" width="12.85546875" style="83" customWidth="1"/>
    <col min="15865" max="15865" width="3.28515625" style="83" customWidth="1"/>
    <col min="15866" max="15866" width="30.28515625" style="83" customWidth="1"/>
    <col min="15867" max="15867" width="5" style="83" customWidth="1"/>
    <col min="15868" max="15868" width="11.42578125" style="83"/>
    <col min="15869" max="15869" width="14.28515625" style="83" customWidth="1"/>
    <col min="15870" max="15870" width="5.7109375" style="83" customWidth="1"/>
    <col min="15871" max="15871" width="11.42578125" style="83"/>
    <col min="15872" max="15872" width="17.28515625" style="83" customWidth="1"/>
    <col min="15873" max="15873" width="12.7109375" style="83" customWidth="1"/>
    <col min="15874" max="15874" width="11.42578125" style="83"/>
    <col min="15875" max="15875" width="5.28515625" style="83" customWidth="1"/>
    <col min="15876" max="15876" width="11.42578125" style="83"/>
    <col min="15877" max="15877" width="17" style="83" customWidth="1"/>
    <col min="15878" max="15878" width="6.28515625" style="83" customWidth="1"/>
    <col min="15879" max="15879" width="11.42578125" style="83"/>
    <col min="15880" max="15880" width="14.28515625" style="83" customWidth="1"/>
    <col min="15881" max="15881" width="7.5703125" style="83" customWidth="1"/>
    <col min="15882" max="15882" width="11.42578125" style="83"/>
    <col min="15883" max="15884" width="14.28515625" style="83" customWidth="1"/>
    <col min="15885" max="15885" width="20.85546875" style="83" customWidth="1"/>
    <col min="15886" max="15886" width="14.42578125" style="83" customWidth="1"/>
    <col min="15887" max="15887" width="15" style="83" customWidth="1"/>
    <col min="15888" max="15888" width="2.7109375" style="83" customWidth="1"/>
    <col min="15889" max="15889" width="11.7109375" style="83" customWidth="1"/>
    <col min="15890" max="15890" width="11.5703125" style="83" customWidth="1"/>
    <col min="15891" max="15891" width="2.28515625" style="83" customWidth="1"/>
    <col min="15892" max="15892" width="41" style="83" customWidth="1"/>
    <col min="15893" max="15893" width="14.28515625" style="83" customWidth="1"/>
    <col min="15894" max="15895" width="11.5703125" style="83" customWidth="1"/>
    <col min="15896" max="15896" width="21.85546875" style="83" customWidth="1"/>
    <col min="15897" max="16088" width="11.42578125" style="83"/>
    <col min="16089" max="16089" width="21.85546875" style="83" customWidth="1"/>
    <col min="16090" max="16090" width="13.85546875" style="83" customWidth="1"/>
    <col min="16091" max="16091" width="38.7109375" style="83" customWidth="1"/>
    <col min="16092" max="16092" width="3" style="83" bestFit="1" customWidth="1"/>
    <col min="16093" max="16093" width="32.28515625" style="83" customWidth="1"/>
    <col min="16094" max="16094" width="46.28515625" style="83" customWidth="1"/>
    <col min="16095" max="16095" width="19" style="83" customWidth="1"/>
    <col min="16096" max="16096" width="11.42578125" style="83"/>
    <col min="16097" max="16097" width="17.7109375" style="83" customWidth="1"/>
    <col min="16098" max="16098" width="11.42578125" style="83"/>
    <col min="16099" max="16099" width="22.28515625" style="83" customWidth="1"/>
    <col min="16100" max="16100" width="5.28515625" style="83" customWidth="1"/>
    <col min="16101" max="16101" width="36.28515625" style="83" customWidth="1"/>
    <col min="16102" max="16102" width="5.7109375" style="83" customWidth="1"/>
    <col min="16103" max="16103" width="11.42578125" style="83"/>
    <col min="16104" max="16104" width="20.7109375" style="83" customWidth="1"/>
    <col min="16105" max="16105" width="4.85546875" style="83" customWidth="1"/>
    <col min="16106" max="16106" width="11.42578125" style="83"/>
    <col min="16107" max="16107" width="24.7109375" style="83" customWidth="1"/>
    <col min="16108" max="16108" width="12.28515625" style="83" customWidth="1"/>
    <col min="16109" max="16109" width="11.42578125" style="83"/>
    <col min="16110" max="16110" width="3.42578125" style="83" customWidth="1"/>
    <col min="16111" max="16111" width="11.42578125" style="83"/>
    <col min="16112" max="16112" width="17.7109375" style="83" customWidth="1"/>
    <col min="16113" max="16113" width="3.42578125" style="83" customWidth="1"/>
    <col min="16114" max="16114" width="11.42578125" style="83"/>
    <col min="16115" max="16115" width="23.7109375" style="83" customWidth="1"/>
    <col min="16116" max="16116" width="10" style="83" customWidth="1"/>
    <col min="16117" max="16117" width="11.42578125" style="83"/>
    <col min="16118" max="16119" width="14.7109375" style="83" customWidth="1"/>
    <col min="16120" max="16120" width="12.85546875" style="83" customWidth="1"/>
    <col min="16121" max="16121" width="3.28515625" style="83" customWidth="1"/>
    <col min="16122" max="16122" width="30.28515625" style="83" customWidth="1"/>
    <col min="16123" max="16123" width="5" style="83" customWidth="1"/>
    <col min="16124" max="16124" width="11.42578125" style="83"/>
    <col min="16125" max="16125" width="14.28515625" style="83" customWidth="1"/>
    <col min="16126" max="16126" width="5.7109375" style="83" customWidth="1"/>
    <col min="16127" max="16127" width="11.42578125" style="83"/>
    <col min="16128" max="16128" width="17.28515625" style="83" customWidth="1"/>
    <col min="16129" max="16129" width="12.7109375" style="83" customWidth="1"/>
    <col min="16130" max="16130" width="11.42578125" style="83"/>
    <col min="16131" max="16131" width="5.28515625" style="83" customWidth="1"/>
    <col min="16132" max="16132" width="11.42578125" style="83"/>
    <col min="16133" max="16133" width="17" style="83" customWidth="1"/>
    <col min="16134" max="16134" width="6.28515625" style="83" customWidth="1"/>
    <col min="16135" max="16135" width="11.42578125" style="83"/>
    <col min="16136" max="16136" width="14.28515625" style="83" customWidth="1"/>
    <col min="16137" max="16137" width="7.5703125" style="83" customWidth="1"/>
    <col min="16138" max="16138" width="11.42578125" style="83"/>
    <col min="16139" max="16140" width="14.28515625" style="83" customWidth="1"/>
    <col min="16141" max="16141" width="20.85546875" style="83" customWidth="1"/>
    <col min="16142" max="16142" width="14.42578125" style="83" customWidth="1"/>
    <col min="16143" max="16143" width="15" style="83" customWidth="1"/>
    <col min="16144" max="16144" width="2.7109375" style="83" customWidth="1"/>
    <col min="16145" max="16145" width="11.7109375" style="83" customWidth="1"/>
    <col min="16146" max="16146" width="11.5703125" style="83" customWidth="1"/>
    <col min="16147" max="16147" width="2.28515625" style="83" customWidth="1"/>
    <col min="16148" max="16148" width="41" style="83" customWidth="1"/>
    <col min="16149" max="16149" width="14.28515625" style="83" customWidth="1"/>
    <col min="16150" max="16151" width="11.5703125" style="83" customWidth="1"/>
    <col min="16152" max="16152" width="21.85546875" style="83" customWidth="1"/>
    <col min="16153" max="16346" width="11.42578125" style="83"/>
    <col min="16347" max="16384" width="11.5703125" style="83" customWidth="1"/>
  </cols>
  <sheetData>
    <row r="1" spans="1:59" ht="45" x14ac:dyDescent="0.25">
      <c r="A1" s="914" t="s">
        <v>178</v>
      </c>
      <c r="B1" s="914"/>
      <c r="C1" s="914"/>
      <c r="D1" s="914"/>
      <c r="E1" s="914"/>
      <c r="F1" s="914"/>
      <c r="G1" s="914"/>
      <c r="H1" s="914"/>
      <c r="I1" s="914"/>
      <c r="J1" s="914"/>
      <c r="K1" s="914"/>
      <c r="L1" s="914"/>
      <c r="M1" s="914"/>
      <c r="N1" s="914"/>
      <c r="O1" s="914"/>
      <c r="P1" s="914"/>
      <c r="Q1" s="914"/>
      <c r="R1" s="914"/>
      <c r="S1" s="914"/>
      <c r="T1" s="914"/>
      <c r="U1" s="881" t="s">
        <v>179</v>
      </c>
      <c r="V1" s="881"/>
      <c r="W1" s="881"/>
      <c r="X1" s="881"/>
      <c r="Y1" s="881"/>
      <c r="Z1" s="881"/>
      <c r="AA1" s="881"/>
      <c r="AB1" s="881"/>
      <c r="AC1" s="915" t="s">
        <v>180</v>
      </c>
      <c r="AD1" s="915"/>
      <c r="AE1" s="915"/>
      <c r="AF1" s="915"/>
      <c r="AG1" s="915"/>
      <c r="AH1" s="915"/>
      <c r="AI1" s="915"/>
      <c r="AJ1" s="915"/>
      <c r="AK1" s="915"/>
      <c r="AL1" s="122"/>
      <c r="AM1" s="916" t="s">
        <v>181</v>
      </c>
      <c r="AN1" s="916"/>
      <c r="AO1" s="916"/>
      <c r="AP1" s="917"/>
      <c r="AQ1" s="917"/>
      <c r="AR1" s="917"/>
      <c r="AS1" s="917"/>
      <c r="AT1" s="917"/>
      <c r="AU1" s="917"/>
      <c r="AV1" s="918"/>
      <c r="AW1" s="918"/>
      <c r="AX1" s="918"/>
      <c r="AY1" s="918"/>
      <c r="AZ1" s="918"/>
      <c r="BA1" s="918"/>
      <c r="BB1" s="918"/>
      <c r="BC1" s="918"/>
      <c r="BD1" s="918"/>
      <c r="BE1" s="918"/>
      <c r="BF1" s="100" t="s">
        <v>546</v>
      </c>
      <c r="BG1" s="100" t="s">
        <v>547</v>
      </c>
    </row>
    <row r="2" spans="1:59" ht="18.75" x14ac:dyDescent="0.25">
      <c r="A2" s="914"/>
      <c r="B2" s="914"/>
      <c r="C2" s="914"/>
      <c r="D2" s="914"/>
      <c r="E2" s="914"/>
      <c r="F2" s="914"/>
      <c r="G2" s="914"/>
      <c r="H2" s="914"/>
      <c r="I2" s="914"/>
      <c r="J2" s="914"/>
      <c r="K2" s="914"/>
      <c r="L2" s="914"/>
      <c r="M2" s="914"/>
      <c r="N2" s="914"/>
      <c r="O2" s="914"/>
      <c r="P2" s="914"/>
      <c r="Q2" s="914"/>
      <c r="R2" s="914"/>
      <c r="S2" s="914"/>
      <c r="T2" s="914"/>
      <c r="U2" s="881"/>
      <c r="V2" s="881"/>
      <c r="W2" s="881"/>
      <c r="X2" s="881"/>
      <c r="Y2" s="881"/>
      <c r="Z2" s="881"/>
      <c r="AA2" s="881"/>
      <c r="AB2" s="881"/>
      <c r="AC2" s="842" t="s">
        <v>182</v>
      </c>
      <c r="AD2" s="842" t="s">
        <v>184</v>
      </c>
      <c r="AE2" s="842"/>
      <c r="AF2" s="842"/>
      <c r="AG2" s="842"/>
      <c r="AH2" s="842" t="s">
        <v>185</v>
      </c>
      <c r="AI2" s="842" t="s">
        <v>186</v>
      </c>
      <c r="AJ2" s="842"/>
      <c r="AK2" s="842"/>
      <c r="AL2" s="873" t="s">
        <v>187</v>
      </c>
      <c r="AM2" s="873"/>
      <c r="AN2" s="873"/>
      <c r="AO2" s="873" t="s">
        <v>24</v>
      </c>
      <c r="AP2" s="871" t="s">
        <v>188</v>
      </c>
      <c r="AQ2" s="871"/>
      <c r="AR2" s="871" t="s">
        <v>143</v>
      </c>
      <c r="AS2" s="871" t="s">
        <v>189</v>
      </c>
      <c r="AT2" s="871" t="s">
        <v>190</v>
      </c>
      <c r="AU2" s="871" t="s">
        <v>191</v>
      </c>
      <c r="AV2" s="851" t="s">
        <v>454</v>
      </c>
      <c r="AW2" s="851"/>
      <c r="AX2" s="851"/>
      <c r="AY2" s="851"/>
      <c r="AZ2" s="851"/>
      <c r="BA2" s="851" t="s">
        <v>455</v>
      </c>
      <c r="BB2" s="851"/>
      <c r="BC2" s="851"/>
      <c r="BD2" s="851"/>
      <c r="BE2" s="851"/>
      <c r="BF2" s="77"/>
      <c r="BG2" s="77"/>
    </row>
    <row r="3" spans="1:59" s="56" customFormat="1" ht="94.5" thickBot="1" x14ac:dyDescent="0.3">
      <c r="A3" s="127" t="s">
        <v>192</v>
      </c>
      <c r="B3" s="127" t="s">
        <v>141</v>
      </c>
      <c r="C3" s="127" t="s">
        <v>21</v>
      </c>
      <c r="D3" s="127" t="s">
        <v>16</v>
      </c>
      <c r="E3" s="127" t="s">
        <v>17</v>
      </c>
      <c r="F3" s="127" t="s">
        <v>193</v>
      </c>
      <c r="G3" s="934" t="s">
        <v>194</v>
      </c>
      <c r="H3" s="934"/>
      <c r="I3" s="127" t="s">
        <v>195</v>
      </c>
      <c r="J3" s="127" t="s">
        <v>31</v>
      </c>
      <c r="K3" s="127" t="s">
        <v>196</v>
      </c>
      <c r="L3" s="127" t="s">
        <v>197</v>
      </c>
      <c r="M3" s="127" t="s">
        <v>28</v>
      </c>
      <c r="N3" s="127" t="s">
        <v>174</v>
      </c>
      <c r="O3" s="127" t="s">
        <v>29</v>
      </c>
      <c r="P3" s="127" t="s">
        <v>174</v>
      </c>
      <c r="Q3" s="127" t="s">
        <v>30</v>
      </c>
      <c r="R3" s="127" t="s">
        <v>174</v>
      </c>
      <c r="S3" s="127" t="s">
        <v>198</v>
      </c>
      <c r="T3" s="127" t="s">
        <v>26</v>
      </c>
      <c r="U3" s="128" t="s">
        <v>199</v>
      </c>
      <c r="V3" s="129" t="s">
        <v>200</v>
      </c>
      <c r="W3" s="128" t="s">
        <v>174</v>
      </c>
      <c r="X3" s="129" t="s">
        <v>201</v>
      </c>
      <c r="Y3" s="128" t="s">
        <v>174</v>
      </c>
      <c r="Z3" s="129" t="s">
        <v>202</v>
      </c>
      <c r="AA3" s="129" t="s">
        <v>174</v>
      </c>
      <c r="AB3" s="129" t="s">
        <v>203</v>
      </c>
      <c r="AC3" s="935"/>
      <c r="AD3" s="130" t="s">
        <v>20</v>
      </c>
      <c r="AE3" s="131" t="s">
        <v>204</v>
      </c>
      <c r="AF3" s="130" t="s">
        <v>205</v>
      </c>
      <c r="AG3" s="130" t="s">
        <v>204</v>
      </c>
      <c r="AH3" s="935"/>
      <c r="AI3" s="130" t="s">
        <v>206</v>
      </c>
      <c r="AJ3" s="935" t="s">
        <v>22</v>
      </c>
      <c r="AK3" s="935"/>
      <c r="AL3" s="936"/>
      <c r="AM3" s="936"/>
      <c r="AN3" s="936"/>
      <c r="AO3" s="936"/>
      <c r="AP3" s="937"/>
      <c r="AQ3" s="937"/>
      <c r="AR3" s="937"/>
      <c r="AS3" s="937"/>
      <c r="AT3" s="937"/>
      <c r="AU3" s="937"/>
      <c r="AV3" s="132" t="s">
        <v>456</v>
      </c>
      <c r="AW3" s="132" t="s">
        <v>457</v>
      </c>
      <c r="AX3" s="132" t="s">
        <v>458</v>
      </c>
      <c r="AY3" s="133" t="s">
        <v>459</v>
      </c>
      <c r="AZ3" s="133" t="s">
        <v>460</v>
      </c>
      <c r="BA3" s="132" t="s">
        <v>456</v>
      </c>
      <c r="BB3" s="132" t="s">
        <v>457</v>
      </c>
      <c r="BC3" s="132" t="s">
        <v>458</v>
      </c>
      <c r="BD3" s="133" t="s">
        <v>459</v>
      </c>
      <c r="BE3" s="133" t="s">
        <v>460</v>
      </c>
      <c r="BF3" s="134"/>
      <c r="BG3" s="134"/>
    </row>
    <row r="4" spans="1:59" s="338" customFormat="1" ht="147" customHeight="1" thickTop="1" thickBot="1" x14ac:dyDescent="0.3">
      <c r="A4" s="190" t="s">
        <v>219</v>
      </c>
      <c r="B4" s="191" t="s">
        <v>100</v>
      </c>
      <c r="C4" s="191" t="s">
        <v>107</v>
      </c>
      <c r="D4" s="191" t="s">
        <v>33</v>
      </c>
      <c r="E4" s="191" t="s">
        <v>111</v>
      </c>
      <c r="F4" s="200" t="s">
        <v>580</v>
      </c>
      <c r="G4" s="191" t="s">
        <v>581</v>
      </c>
      <c r="H4" s="192" t="s">
        <v>582</v>
      </c>
      <c r="I4" s="191" t="s">
        <v>583</v>
      </c>
      <c r="J4" s="191" t="s">
        <v>81</v>
      </c>
      <c r="K4" s="191">
        <v>3</v>
      </c>
      <c r="L4" s="324">
        <f>IF(J4="Diaria",+(K4/360),IF(J4="Semanal",+(K4/52),IF(J4="Mensual",+(K4/12),IF(J4="Bimestral",+(K4/6),IF(J4="Trimestral",+(K4/4),IF(J4="Semestral",+(K4/2),IF(J4="Anual",+(K4/1),"")))))))</f>
        <v>0.25</v>
      </c>
      <c r="M4" s="191" t="s">
        <v>62</v>
      </c>
      <c r="N4" s="324">
        <f>IF(M4="Menor al 1% del patrimonio de la Lotería de Bogotá",20%,IF(M4="Entre el 1% y el 3% del patrimonio de la Lotería de Bogotá",40%,IF(M4="Entre el 3% y el 6% del patrimonio de la Lotería de Bogotá",60%,IF(M4="Entre el 6% y el 10% del patrimonio de la Lotería de Bogotá",80%,IF(M4="Mayor al 10% del patrimonio de la Lotería de Bogotá",100%,IF(M4="NA",0%,""))))))</f>
        <v>0.4</v>
      </c>
      <c r="O4" s="193" t="s">
        <v>91</v>
      </c>
      <c r="P4" s="324">
        <f>IF(O4="El riesgo afecta la imagen de algún área de la organización",20%,IF(O4="El riesgo afecta la imagen de la entidad internamente, de conocimiento general nivel interno, de junta directiva y accionistas y/o de proveedores",40%,IF(O4="El riesgo afecta la imagen de la entidad con algunos usuarios de relevancia frente al logro de los objetivos",60%,IF(O4="El riesgo afecta la imagen de la entidad con efecto publicitario sostenido a nivel de sector administrativo, nivel departamental o municipal",80%,IF(O4="El riesgo afecta la imagen de la entidad a nivel nacional, con efecto publicitario sostenido a nivel país",100%,IF(O4="NA",0%,""))))))</f>
        <v>0.8</v>
      </c>
      <c r="Q4" s="191" t="s">
        <v>88</v>
      </c>
      <c r="R4" s="616">
        <f>IF(Q4="Interrupción de la operación por menos de un día",20%,IF(Q4="Interrupción de la operación por un día completo",40%,IF(Q4="Interrupción de la operación mayor a 1 día y menor a 2 días",60%,IF(Q4="Interrupción de la operación por dos días completos",80%,IF(Q4="Interrupción de la operación por más de dos días",100%,IF(Q4="NA",0%,""))))))</f>
        <v>0</v>
      </c>
      <c r="S4" s="617" t="s">
        <v>75</v>
      </c>
      <c r="T4" s="617" t="s">
        <v>88</v>
      </c>
      <c r="U4" s="616">
        <f>+MAX(N4,P4,R4)</f>
        <v>0.8</v>
      </c>
      <c r="V4" s="570" t="str">
        <f>IF(L4&lt;=20%,"Muy baja",IF(L4&lt;=40%,"Baja",IF(L4&lt;=60%,"Media",IF(L4&lt;=80%,"Alta",IF(L4&lt;=100%,"Muy alta",IF(L4&gt;=100%,"Muy alta",""))))))</f>
        <v>Baja</v>
      </c>
      <c r="W4" s="616">
        <f>+IFERROR(VLOOKUP(V4,formulas!$F$1:$G$6,2,FALSE),"")</f>
        <v>0.4</v>
      </c>
      <c r="X4" s="462" t="str">
        <f>IF(U4=20%,"Leve",IF(U4=40%,"Menor",IF(U4=60%,"Moderado",IF(U4=80%,"Mayor",IF(U4=100%,"Catastrófico","")))))</f>
        <v>Mayor</v>
      </c>
      <c r="Y4" s="616">
        <f>+IFERROR(VLOOKUP(X4,formulas!$H$1:$I$6,2,FALSE),"")</f>
        <v>0.8</v>
      </c>
      <c r="Z4" s="462" t="str">
        <f>+IFERROR(VLOOKUP(V4&amp;X4,formulas!$C$2:$D$26,2,FALSE),"")</f>
        <v>Alto</v>
      </c>
      <c r="AA4" s="616">
        <f>IF(Z4="Bajo",25%,IF(Z4="Moderado",50%,IF(Z4="Alto",75%,IF(Z4="Extremo",100%,""))))</f>
        <v>0.75</v>
      </c>
      <c r="AB4" s="618" t="s">
        <v>609</v>
      </c>
      <c r="AC4" s="619" t="s">
        <v>616</v>
      </c>
      <c r="AD4" s="620" t="s">
        <v>54</v>
      </c>
      <c r="AE4" s="616">
        <f t="shared" ref="AE4:AE16" si="0">IF(AD4="Preventivo",25%,IF(AD4="Detectivo",15%,IF(AD4="Correctivo",10%,"")))</f>
        <v>0.15</v>
      </c>
      <c r="AF4" s="620" t="s">
        <v>217</v>
      </c>
      <c r="AG4" s="616">
        <f>IF(AF4="Manual",15%,IF(AF4="Automático",25%,""))</f>
        <v>0.15</v>
      </c>
      <c r="AH4" s="616">
        <f t="shared" ref="AH4:AH16" si="1">+AG4+AE4</f>
        <v>0.3</v>
      </c>
      <c r="AI4" s="620" t="s">
        <v>218</v>
      </c>
      <c r="AJ4" s="620" t="s">
        <v>39</v>
      </c>
      <c r="AK4" s="620" t="s">
        <v>627</v>
      </c>
      <c r="AL4" s="621">
        <f>+AA4*AH4</f>
        <v>0.22499999999999998</v>
      </c>
      <c r="AM4" s="621">
        <f>+AA4-AL4</f>
        <v>0.52500000000000002</v>
      </c>
      <c r="AN4" s="462" t="str">
        <f>+IF(C4="Corrupción","Moderado",IF(AM4&lt;=25%,"Bajo",IF(AM4&lt;=50%,"Moderado",IF(AM4&lt;=75%,"Alto",IF(AM4&gt;75%,"Extremo","")))))</f>
        <v>Alto</v>
      </c>
      <c r="AO4" s="622" t="s">
        <v>74</v>
      </c>
      <c r="AP4" s="623">
        <v>1</v>
      </c>
      <c r="AQ4" s="624" t="s">
        <v>637</v>
      </c>
      <c r="AR4" s="195" t="s">
        <v>638</v>
      </c>
      <c r="AS4" s="196"/>
      <c r="AT4" s="196"/>
      <c r="AU4" s="195"/>
      <c r="AV4" s="195"/>
      <c r="AW4" s="195"/>
      <c r="AX4" s="195"/>
      <c r="AY4" s="195"/>
      <c r="AZ4" s="195"/>
      <c r="BA4" s="195"/>
      <c r="BB4" s="195"/>
      <c r="BC4" s="195"/>
      <c r="BD4" s="195"/>
      <c r="BE4" s="195"/>
      <c r="BF4" s="337"/>
      <c r="BG4" s="337"/>
    </row>
    <row r="5" spans="1:59" ht="198.75" customHeight="1" thickTop="1" thickBot="1" x14ac:dyDescent="0.3">
      <c r="A5" s="197" t="s">
        <v>66</v>
      </c>
      <c r="B5" s="198" t="s">
        <v>100</v>
      </c>
      <c r="C5" s="198" t="s">
        <v>73</v>
      </c>
      <c r="D5" s="198" t="s">
        <v>94</v>
      </c>
      <c r="E5" s="198" t="s">
        <v>95</v>
      </c>
      <c r="F5" s="191" t="s">
        <v>584</v>
      </c>
      <c r="G5" s="199" t="s">
        <v>211</v>
      </c>
      <c r="H5" s="191" t="s">
        <v>585</v>
      </c>
      <c r="I5" s="191" t="s">
        <v>586</v>
      </c>
      <c r="J5" s="191" t="s">
        <v>110</v>
      </c>
      <c r="K5" s="191">
        <v>0</v>
      </c>
      <c r="L5" s="324">
        <f>IF(J5="Diaria",+(K5/360),IF(J5="Semanal",+(K5/52),IF(J5="Mensual",+(K5/12),IF(J5="Bimestral",+(K5/6),IF(J5="Trimestral",+(K5/4),IF(J5="Semestral",+(K5/2),IF(J5="Anual",+(K5/1),"")))))))</f>
        <v>0</v>
      </c>
      <c r="M5" s="198" t="s">
        <v>88</v>
      </c>
      <c r="N5" s="324">
        <f t="shared" ref="N5:N16" si="2">IF(M5="Menor al 1% del patrimonio de la Lotería de Bogotá",20%,IF(M5="Entre el 1% y el 3% del patrimonio de la Lotería de Bogotá",40%,IF(M5="Entre el 3% y el 6% del patrimonio de la Lotería de Bogotá",60%,IF(M5="Entre el 6% y el 10% del patrimonio de la Lotería de Bogotá",80%,IF(M5="Mayor al 10% del patrimonio de la Lotería de Bogotá",100%,IF(M5="NA",0%,""))))))</f>
        <v>0</v>
      </c>
      <c r="O5" s="198" t="s">
        <v>46</v>
      </c>
      <c r="P5" s="324">
        <f>IF(O5="El riesgo afecta la imagen de algún área de la organización",20%,IF(O5="El riesgo afecta la imagen de la entidad internamente, de conocimiento general nivel interno, de junta directiva y accionistas y/o de proveedores",40%,IF(O5="El riesgo afecta la imagen de la entidad con algunos usuarios de relevancia frente al logro de los objetivos",60%,IF(O5="El riesgo afecta la imagen de la entidad con efecto publicitario sostenido a nivel de sector administrativo, nivel departamental o municipal",80%,IF(O5="El riesgo afecta la imagen de la entidad a nivel nacional, con efecto publicitario sostenido a nivel país",100%,IF(O5="NA",0%,""))))))</f>
        <v>0.2</v>
      </c>
      <c r="Q5" s="627" t="s">
        <v>88</v>
      </c>
      <c r="R5" s="332">
        <f t="shared" ref="R5:R16" si="3">IF(Q5="Interrupción de la operación por menos de un día",20%,IF(Q5="Interrupción de la operación por un día completo",40%,IF(Q5="Interrupción de la operación mayor a 1 día y menor a 2 días",60%,IF(Q5="Interrupción de la operación por dos días completos",80%,IF(Q5="Interrupción de la operación por más de dos días",100%,IF(Q5="NA",0%,""))))))</f>
        <v>0</v>
      </c>
      <c r="S5" s="628" t="s">
        <v>75</v>
      </c>
      <c r="T5" s="628" t="s">
        <v>76</v>
      </c>
      <c r="U5" s="332">
        <f t="shared" ref="U5:U16" si="4">+MAX(N5,P5,R5)</f>
        <v>0.2</v>
      </c>
      <c r="V5" s="565" t="str">
        <f t="shared" ref="V5:V16" si="5">IF(L5&lt;=20%,"Muy baja",IF(L5&lt;=40%,"Baja",IF(L5&lt;=60%,"Media",IF(L5&lt;=80%,"Alta",IF(L5&lt;=100%,"Muy alta",IF(L5&gt;=100%,"Muy alta",""))))))</f>
        <v>Muy baja</v>
      </c>
      <c r="W5" s="332">
        <f>+IFERROR(VLOOKUP(V5,formulas!$F$1:$G$6,2,FALSE),"")</f>
        <v>0.2</v>
      </c>
      <c r="X5" s="471" t="str">
        <f t="shared" ref="X5:X16" si="6">IF(U5=20%,"Leve",IF(U5=40%,"Menor",IF(U5=60%,"Moderado",IF(U5=80%,"Mayor",IF(U5=100%,"Catastrófico","")))))</f>
        <v>Leve</v>
      </c>
      <c r="Y5" s="332">
        <f>+IFERROR(VLOOKUP(X5,formulas!$H$1:$I$6,2,FALSE),"")</f>
        <v>0.2</v>
      </c>
      <c r="Z5" s="471" t="str">
        <f>+IFERROR(VLOOKUP(V5&amp;X5,formulas!$C$2:$D$26,2,FALSE),"")</f>
        <v>Bajo</v>
      </c>
      <c r="AA5" s="332">
        <f t="shared" ref="AA5:AA16" si="7">IF(Z5="Bajo",25%,IF(Z5="Moderado",50%,IF(Z5="Alto",75%,IF(Z5="Extremo",100%,""))))</f>
        <v>0.25</v>
      </c>
      <c r="AB5" s="629" t="s">
        <v>610</v>
      </c>
      <c r="AC5" s="217" t="s">
        <v>617</v>
      </c>
      <c r="AD5" s="217" t="s">
        <v>54</v>
      </c>
      <c r="AE5" s="332">
        <f t="shared" si="0"/>
        <v>0.15</v>
      </c>
      <c r="AF5" s="217" t="s">
        <v>217</v>
      </c>
      <c r="AG5" s="332">
        <f t="shared" ref="AG5:AG17" si="8">IF(AF5="Manual",15%,IF(AF5="Automático",25%,""))</f>
        <v>0.15</v>
      </c>
      <c r="AH5" s="332">
        <f t="shared" si="1"/>
        <v>0.3</v>
      </c>
      <c r="AI5" s="217" t="s">
        <v>218</v>
      </c>
      <c r="AJ5" s="217" t="s">
        <v>39</v>
      </c>
      <c r="AK5" s="217" t="s">
        <v>628</v>
      </c>
      <c r="AL5" s="334">
        <f t="shared" ref="AL5:AL16" si="9">+AA5*AH5</f>
        <v>7.4999999999999997E-2</v>
      </c>
      <c r="AM5" s="334">
        <f t="shared" ref="AM5:AM16" si="10">+AA5-AL5</f>
        <v>0.17499999999999999</v>
      </c>
      <c r="AN5" s="471" t="str">
        <f>+IF(C5="Corrupción","Moderado",IF(AM5&lt;=25%,"Bajo",IF(AM5&lt;=50%,"Moderado",IF(AM5&lt;=75%,"Alto",IF(AM5&gt;75%,"Extremo","")))))</f>
        <v>Moderado</v>
      </c>
      <c r="AO5" s="630" t="s">
        <v>74</v>
      </c>
      <c r="AP5" s="614">
        <v>1</v>
      </c>
      <c r="AQ5" s="615" t="s">
        <v>639</v>
      </c>
      <c r="AR5" s="198" t="e">
        <f>+#REF!</f>
        <v>#REF!</v>
      </c>
      <c r="AS5" s="196"/>
      <c r="AT5" s="196"/>
      <c r="AU5" s="195"/>
      <c r="AV5" s="195"/>
      <c r="AW5" s="195"/>
      <c r="AX5" s="195"/>
      <c r="AY5" s="195"/>
      <c r="AZ5" s="195"/>
      <c r="BA5" s="195"/>
      <c r="BB5" s="195"/>
      <c r="BC5" s="195"/>
      <c r="BD5" s="195"/>
      <c r="BE5" s="195"/>
      <c r="BF5" s="327"/>
      <c r="BG5" s="327"/>
    </row>
    <row r="6" spans="1:59" ht="260.25" customHeight="1" thickTop="1" thickBot="1" x14ac:dyDescent="0.3">
      <c r="A6" s="190" t="s">
        <v>66</v>
      </c>
      <c r="B6" s="191" t="s">
        <v>100</v>
      </c>
      <c r="C6" s="195" t="s">
        <v>149</v>
      </c>
      <c r="D6" s="191" t="s">
        <v>94</v>
      </c>
      <c r="E6" s="191" t="s">
        <v>51</v>
      </c>
      <c r="F6" s="191" t="s">
        <v>587</v>
      </c>
      <c r="G6" s="199" t="s">
        <v>588</v>
      </c>
      <c r="H6" s="191" t="s">
        <v>589</v>
      </c>
      <c r="I6" s="191" t="s">
        <v>590</v>
      </c>
      <c r="J6" s="191" t="s">
        <v>110</v>
      </c>
      <c r="K6" s="191">
        <v>1</v>
      </c>
      <c r="L6" s="324">
        <f>IF(J6="Diaria",+(K6/360),IF(J6="Semanal",+(K6/52),IF(J6="Mensual",+(K6/12),IF(J6="Bimestral",+(K6/6),IF(J6="Trimestral",+(K6/4),IF(J6="Semestral",+(K6/2),IF(J6="Anual",+(K6/1),"")))))))</f>
        <v>0.5</v>
      </c>
      <c r="M6" s="195" t="s">
        <v>45</v>
      </c>
      <c r="N6" s="324">
        <f t="shared" si="2"/>
        <v>0.2</v>
      </c>
      <c r="O6" s="195" t="s">
        <v>88</v>
      </c>
      <c r="P6" s="324">
        <f>IF(O6="El riesgo afecta la imagen de algún área de la organización",20%,IF(O6="El riesgo afecta la imagen de la entidad internamente, de conocimiento general nivel interno, de junta directiva y accionistas y/o de proveedores",40%,IF(O6="El riesgo afecta la imagen de la entidad con algunos usuarios de relevancia frente al logro de los objetivos",60%,IF(O6="El riesgo afecta la imagen de la entidad con efecto publicitario sostenido a nivel de sector administrativo, nivel departamental o municipal",80%,IF(O6="El riesgo afecta la imagen de la entidad a nivel nacional, con efecto publicitario sostenido a nivel país",100%,IF(O6="NA",0%,""))))))</f>
        <v>0</v>
      </c>
      <c r="Q6" s="625" t="s">
        <v>88</v>
      </c>
      <c r="R6" s="613">
        <f t="shared" si="3"/>
        <v>0</v>
      </c>
      <c r="S6" s="626" t="s">
        <v>75</v>
      </c>
      <c r="T6" s="229" t="s">
        <v>60</v>
      </c>
      <c r="U6" s="228">
        <f t="shared" si="4"/>
        <v>0.2</v>
      </c>
      <c r="V6" s="571" t="str">
        <f t="shared" si="5"/>
        <v>Media</v>
      </c>
      <c r="W6" s="228">
        <f>+IFERROR(VLOOKUP(V6,formulas!$F$1:$G$6,2,FALSE),"")</f>
        <v>0.6</v>
      </c>
      <c r="X6" s="480" t="str">
        <f t="shared" si="6"/>
        <v>Leve</v>
      </c>
      <c r="Y6" s="228">
        <f>+IFERROR(VLOOKUP(X6,formulas!$H$1:$I$6,2,FALSE),"")</f>
        <v>0.2</v>
      </c>
      <c r="Z6" s="480" t="str">
        <f>+IFERROR(VLOOKUP(V6&amp;X6,formulas!$C$2:$D$26,2,FALSE),"")</f>
        <v>Moderado</v>
      </c>
      <c r="AA6" s="228">
        <f t="shared" si="7"/>
        <v>0.5</v>
      </c>
      <c r="AB6" s="631" t="s">
        <v>611</v>
      </c>
      <c r="AC6" s="289" t="s">
        <v>618</v>
      </c>
      <c r="AD6" s="230" t="s">
        <v>72</v>
      </c>
      <c r="AE6" s="228">
        <f t="shared" si="0"/>
        <v>0.25</v>
      </c>
      <c r="AF6" s="230" t="s">
        <v>217</v>
      </c>
      <c r="AG6" s="228">
        <f t="shared" si="8"/>
        <v>0.15</v>
      </c>
      <c r="AH6" s="228">
        <f t="shared" si="1"/>
        <v>0.4</v>
      </c>
      <c r="AI6" s="230" t="s">
        <v>218</v>
      </c>
      <c r="AJ6" s="289" t="s">
        <v>629</v>
      </c>
      <c r="AK6" s="230" t="s">
        <v>88</v>
      </c>
      <c r="AL6" s="280">
        <f t="shared" si="9"/>
        <v>0.2</v>
      </c>
      <c r="AM6" s="280">
        <f t="shared" si="10"/>
        <v>0.3</v>
      </c>
      <c r="AN6" s="480" t="str">
        <f>+IF(C6="Corrupción","Moderado",IF(AM6&lt;=25%,"Bajo",IF(AM6&lt;=50%,"Moderado",IF(AM6&lt;=75%,"Alto",IF(AM6&gt;75%,"Extremo","")))))</f>
        <v>Moderado</v>
      </c>
      <c r="AO6" s="229" t="s">
        <v>74</v>
      </c>
      <c r="AP6" s="194">
        <v>1</v>
      </c>
      <c r="AQ6" s="191" t="s">
        <v>640</v>
      </c>
      <c r="AR6" s="191" t="s">
        <v>641</v>
      </c>
      <c r="AS6" s="196"/>
      <c r="AT6" s="196"/>
      <c r="AU6" s="195"/>
      <c r="AV6" s="195"/>
      <c r="AW6" s="195"/>
      <c r="AX6" s="195"/>
      <c r="AY6" s="195"/>
      <c r="AZ6" s="195"/>
      <c r="BA6" s="195"/>
      <c r="BB6" s="195"/>
      <c r="BC6" s="195"/>
      <c r="BD6" s="195"/>
      <c r="BE6" s="195"/>
      <c r="BF6" s="327"/>
      <c r="BG6" s="327"/>
    </row>
    <row r="7" spans="1:59" ht="165.75" customHeight="1" thickTop="1" thickBot="1" x14ac:dyDescent="0.3">
      <c r="A7" s="190" t="s">
        <v>219</v>
      </c>
      <c r="B7" s="191" t="s">
        <v>100</v>
      </c>
      <c r="C7" s="191" t="s">
        <v>73</v>
      </c>
      <c r="D7" s="191" t="s">
        <v>33</v>
      </c>
      <c r="E7" s="191" t="s">
        <v>82</v>
      </c>
      <c r="F7" s="191" t="s">
        <v>591</v>
      </c>
      <c r="G7" s="199" t="s">
        <v>229</v>
      </c>
      <c r="H7" s="191" t="s">
        <v>592</v>
      </c>
      <c r="I7" s="191" t="s">
        <v>593</v>
      </c>
      <c r="J7" s="191" t="s">
        <v>104</v>
      </c>
      <c r="K7" s="191">
        <v>1</v>
      </c>
      <c r="L7" s="324">
        <f>IF(J7="Diaria",+(K7/360),IF(J7="Semanal",+(K7/52),IF(J7="Mensual",+(K7/12),IF(J7="Bimestral",+(K7/6),IF(J7="Trimestral",+(K7/4),IF(J7="Semestral",+(K7/2),IF(J7="Anual",+(K7/1),"")))))))</f>
        <v>0.25</v>
      </c>
      <c r="M7" s="191" t="s">
        <v>90</v>
      </c>
      <c r="N7" s="324">
        <f t="shared" si="2"/>
        <v>0.8</v>
      </c>
      <c r="O7" s="191" t="s">
        <v>79</v>
      </c>
      <c r="P7" s="324">
        <f>IF(O7="El riesgo afecta la imagen de algún área de la organización",20%,IF(O7="El riesgo afecta la imagen de la entidad internamente, de conocimiento general nivel interno, de junta directiva y accionistas y/o de proveedores",40%,IF(O7="El riesgo afecta la imagen de la entidad con algunos usuarios de relevancia frente al logro de los objetivos",60%,IF(O7="El riesgo afecta la imagen de la entidad con efecto publicitario sostenido a nivel de sector administrativo, nivel departamental o municipal",80%,IF(O7="El riesgo afecta la imagen de la entidad a nivel nacional, con efecto publicitario sostenido a nivel país",100%,IF(O7="NA",0%,""))))))</f>
        <v>0.6</v>
      </c>
      <c r="Q7" s="191" t="s">
        <v>88</v>
      </c>
      <c r="R7" s="324">
        <f t="shared" si="3"/>
        <v>0</v>
      </c>
      <c r="S7" s="617" t="s">
        <v>75</v>
      </c>
      <c r="T7" s="572" t="s">
        <v>76</v>
      </c>
      <c r="U7" s="332">
        <f t="shared" si="4"/>
        <v>0.8</v>
      </c>
      <c r="V7" s="565" t="str">
        <f t="shared" si="5"/>
        <v>Baja</v>
      </c>
      <c r="W7" s="332">
        <f>+IFERROR(VLOOKUP(V7,formulas!$F$1:$G$6,2,FALSE),"")</f>
        <v>0.4</v>
      </c>
      <c r="X7" s="471" t="str">
        <f t="shared" si="6"/>
        <v>Mayor</v>
      </c>
      <c r="Y7" s="332">
        <f>+IFERROR(VLOOKUP(X7,formulas!$H$1:$I$6,2,FALSE),"")</f>
        <v>0.8</v>
      </c>
      <c r="Z7" s="471" t="str">
        <f>+IFERROR(VLOOKUP(V7&amp;X7,formulas!$C$2:$D$26,2,FALSE),"")</f>
        <v>Alto</v>
      </c>
      <c r="AA7" s="332">
        <f t="shared" si="7"/>
        <v>0.75</v>
      </c>
      <c r="AB7" s="629" t="s">
        <v>612</v>
      </c>
      <c r="AC7" s="217" t="s">
        <v>619</v>
      </c>
      <c r="AD7" s="217" t="s">
        <v>72</v>
      </c>
      <c r="AE7" s="332">
        <f t="shared" si="0"/>
        <v>0.25</v>
      </c>
      <c r="AF7" s="217" t="s">
        <v>217</v>
      </c>
      <c r="AG7" s="332">
        <f t="shared" si="8"/>
        <v>0.15</v>
      </c>
      <c r="AH7" s="332">
        <f t="shared" si="1"/>
        <v>0.4</v>
      </c>
      <c r="AI7" s="217" t="s">
        <v>218</v>
      </c>
      <c r="AJ7" s="217" t="s">
        <v>629</v>
      </c>
      <c r="AK7" s="217" t="s">
        <v>88</v>
      </c>
      <c r="AL7" s="334">
        <f t="shared" si="9"/>
        <v>0.30000000000000004</v>
      </c>
      <c r="AM7" s="334">
        <f t="shared" si="10"/>
        <v>0.44999999999999996</v>
      </c>
      <c r="AN7" s="471" t="str">
        <f>+IF(C7="Corrupción","Moderado",IF(AM7&lt;=25%,"Bajo",IF(AM7&lt;=50%,"Moderado",IF(AM7&lt;=75%,"Alto",IF(AM7&gt;75%,"Extremo","")))))</f>
        <v>Moderado</v>
      </c>
      <c r="AO7" s="626" t="s">
        <v>74</v>
      </c>
      <c r="AP7" s="200">
        <v>1</v>
      </c>
      <c r="AQ7" s="191" t="s">
        <v>642</v>
      </c>
      <c r="AR7" s="198" t="s">
        <v>643</v>
      </c>
      <c r="AS7" s="196"/>
      <c r="AT7" s="196"/>
      <c r="AU7" s="195"/>
      <c r="AV7" s="195"/>
      <c r="AW7" s="195"/>
      <c r="AX7" s="195"/>
      <c r="AY7" s="195"/>
      <c r="AZ7" s="195"/>
      <c r="BA7" s="195"/>
      <c r="BB7" s="195"/>
      <c r="BC7" s="195"/>
      <c r="BD7" s="195"/>
      <c r="BE7" s="195"/>
      <c r="BF7" s="327"/>
      <c r="BG7" s="327"/>
    </row>
    <row r="8" spans="1:59" ht="145.5" customHeight="1" thickTop="1" x14ac:dyDescent="0.25">
      <c r="A8" s="944" t="s">
        <v>219</v>
      </c>
      <c r="B8" s="938" t="s">
        <v>100</v>
      </c>
      <c r="C8" s="938" t="s">
        <v>107</v>
      </c>
      <c r="D8" s="938" t="s">
        <v>94</v>
      </c>
      <c r="E8" s="938" t="s">
        <v>51</v>
      </c>
      <c r="F8" s="938" t="s">
        <v>594</v>
      </c>
      <c r="G8" s="942" t="s">
        <v>595</v>
      </c>
      <c r="H8" s="938" t="s">
        <v>596</v>
      </c>
      <c r="I8" s="938" t="s">
        <v>597</v>
      </c>
      <c r="J8" s="938" t="s">
        <v>110</v>
      </c>
      <c r="K8" s="938">
        <v>1</v>
      </c>
      <c r="L8" s="940">
        <f>IF(J8="Diaria",+(K8/360),IF(J8="Semanal",+(K8/52),IF(J8="Mensual",+(K8/12),IF(J8="Bimestral",+(K8/6),IF(J8="Trimestral",+(K8/4),IF(J8="Semestral",+(K8/2),IF(J8="Anual",+(K8/1),"")))))))</f>
        <v>0.5</v>
      </c>
      <c r="M8" s="938" t="s">
        <v>78</v>
      </c>
      <c r="N8" s="940">
        <f t="shared" si="2"/>
        <v>0.6</v>
      </c>
      <c r="O8" s="938" t="s">
        <v>102</v>
      </c>
      <c r="P8" s="940">
        <f>IF(O8="El riesgo afecta la imagen de algún área de la organización",20%,IF(O8="El riesgo afecta la imagen de la entidad internamente, de conocimiento general nivel interno, de junta directiva y accionistas y/o de proveedores",40%,IF(O8="El riesgo afecta la imagen de la entidad con algunos usuarios de relevancia frente al logro de los objetivos",60%,IF(O8="El riesgo afecta la imagen de la entidad con efecto publicitario sostenido a nivel de sector administrativo, nivel departamental o municipal",80%,IF(O8="El riesgo afecta la imagen de la entidad a nivel nacional, con efecto publicitario sostenido a nivel país",100%,IF(O8="NA",0%,""))))))</f>
        <v>1</v>
      </c>
      <c r="Q8" s="938" t="s">
        <v>80</v>
      </c>
      <c r="R8" s="940">
        <f t="shared" si="3"/>
        <v>0.6</v>
      </c>
      <c r="S8" s="946" t="s">
        <v>75</v>
      </c>
      <c r="T8" s="946" t="s">
        <v>76</v>
      </c>
      <c r="U8" s="948">
        <f t="shared" si="4"/>
        <v>1</v>
      </c>
      <c r="V8" s="904" t="str">
        <f t="shared" si="5"/>
        <v>Media</v>
      </c>
      <c r="W8" s="948">
        <f>+IFERROR(VLOOKUP(V8,formulas!$F$1:$G$6,2,FALSE),"")</f>
        <v>0.6</v>
      </c>
      <c r="X8" s="813" t="str">
        <f t="shared" si="6"/>
        <v>Catastrófico</v>
      </c>
      <c r="Y8" s="948">
        <f>+IFERROR(VLOOKUP(X8,formulas!$H$1:$I$6,2,FALSE),"")</f>
        <v>1</v>
      </c>
      <c r="Z8" s="813" t="str">
        <f>+IFERROR(VLOOKUP(V8&amp;X8,formulas!$C$2:$D$26,2,FALSE),"")</f>
        <v>Extremo</v>
      </c>
      <c r="AA8" s="948">
        <f t="shared" si="7"/>
        <v>1</v>
      </c>
      <c r="AB8" s="949" t="s">
        <v>613</v>
      </c>
      <c r="AC8" s="267" t="s">
        <v>620</v>
      </c>
      <c r="AD8" s="285" t="s">
        <v>72</v>
      </c>
      <c r="AE8" s="225">
        <f t="shared" si="0"/>
        <v>0.25</v>
      </c>
      <c r="AF8" s="285" t="s">
        <v>217</v>
      </c>
      <c r="AG8" s="225">
        <f t="shared" si="8"/>
        <v>0.15</v>
      </c>
      <c r="AH8" s="225">
        <f t="shared" si="1"/>
        <v>0.4</v>
      </c>
      <c r="AI8" s="285" t="s">
        <v>218</v>
      </c>
      <c r="AJ8" s="285" t="s">
        <v>39</v>
      </c>
      <c r="AK8" s="285" t="s">
        <v>630</v>
      </c>
      <c r="AL8" s="283">
        <f>+AA8*AH8</f>
        <v>0.4</v>
      </c>
      <c r="AM8" s="283">
        <f>+AA8-AL8</f>
        <v>0.6</v>
      </c>
      <c r="AN8" s="813" t="str">
        <f>C8</f>
        <v>Gestión</v>
      </c>
      <c r="AO8" s="944" t="s">
        <v>74</v>
      </c>
      <c r="AP8" s="202">
        <v>1</v>
      </c>
      <c r="AQ8" s="201" t="s">
        <v>644</v>
      </c>
      <c r="AR8" s="203" t="s">
        <v>641</v>
      </c>
      <c r="AS8" s="204"/>
      <c r="AT8" s="204"/>
      <c r="AU8" s="205"/>
      <c r="AV8" s="205"/>
      <c r="AW8" s="205"/>
      <c r="AX8" s="205"/>
      <c r="AY8" s="205"/>
      <c r="AZ8" s="205"/>
      <c r="BA8" s="205"/>
      <c r="BB8" s="205"/>
      <c r="BC8" s="205"/>
      <c r="BD8" s="205"/>
      <c r="BE8" s="205"/>
      <c r="BF8" s="339"/>
      <c r="BG8" s="339"/>
    </row>
    <row r="9" spans="1:59" ht="114.75" customHeight="1" thickBot="1" x14ac:dyDescent="0.3">
      <c r="A9" s="945"/>
      <c r="B9" s="939"/>
      <c r="C9" s="939"/>
      <c r="D9" s="939"/>
      <c r="E9" s="939"/>
      <c r="F9" s="939"/>
      <c r="G9" s="943"/>
      <c r="H9" s="939"/>
      <c r="I9" s="939"/>
      <c r="J9" s="939"/>
      <c r="K9" s="939"/>
      <c r="L9" s="941"/>
      <c r="M9" s="939"/>
      <c r="N9" s="941"/>
      <c r="O9" s="939"/>
      <c r="P9" s="941"/>
      <c r="Q9" s="939"/>
      <c r="R9" s="941"/>
      <c r="S9" s="947"/>
      <c r="T9" s="947"/>
      <c r="U9" s="920"/>
      <c r="V9" s="906"/>
      <c r="W9" s="920"/>
      <c r="X9" s="815"/>
      <c r="Y9" s="920"/>
      <c r="Z9" s="815"/>
      <c r="AA9" s="920"/>
      <c r="AB9" s="950"/>
      <c r="AC9" s="275" t="s">
        <v>621</v>
      </c>
      <c r="AD9" s="275" t="s">
        <v>37</v>
      </c>
      <c r="AE9" s="222">
        <f t="shared" si="0"/>
        <v>0.1</v>
      </c>
      <c r="AF9" s="275" t="s">
        <v>217</v>
      </c>
      <c r="AG9" s="222">
        <f t="shared" si="8"/>
        <v>0.15</v>
      </c>
      <c r="AH9" s="222">
        <f t="shared" si="1"/>
        <v>0.25</v>
      </c>
      <c r="AI9" s="275" t="s">
        <v>218</v>
      </c>
      <c r="AJ9" s="275" t="s">
        <v>39</v>
      </c>
      <c r="AK9" s="275" t="s">
        <v>631</v>
      </c>
      <c r="AL9" s="277">
        <f>+AM8*AH9</f>
        <v>0.15</v>
      </c>
      <c r="AM9" s="277">
        <f>+AM8-AL9</f>
        <v>0.44999999999999996</v>
      </c>
      <c r="AN9" s="815"/>
      <c r="AO9" s="945"/>
      <c r="AP9" s="207">
        <v>2</v>
      </c>
      <c r="AQ9" s="206" t="s">
        <v>645</v>
      </c>
      <c r="AR9" s="208" t="s">
        <v>641</v>
      </c>
      <c r="AS9" s="209"/>
      <c r="AT9" s="209"/>
      <c r="AU9" s="210"/>
      <c r="AV9" s="210"/>
      <c r="AW9" s="210"/>
      <c r="AX9" s="210"/>
      <c r="AY9" s="210"/>
      <c r="AZ9" s="210"/>
      <c r="BA9" s="210"/>
      <c r="BB9" s="210"/>
      <c r="BC9" s="210"/>
      <c r="BD9" s="210"/>
      <c r="BE9" s="210"/>
      <c r="BF9" s="340"/>
      <c r="BG9" s="340"/>
    </row>
    <row r="10" spans="1:59" ht="387" customHeight="1" thickTop="1" x14ac:dyDescent="0.25">
      <c r="A10" s="944" t="s">
        <v>219</v>
      </c>
      <c r="B10" s="938" t="s">
        <v>100</v>
      </c>
      <c r="C10" s="938" t="s">
        <v>107</v>
      </c>
      <c r="D10" s="938" t="s">
        <v>579</v>
      </c>
      <c r="E10" s="938" t="s">
        <v>51</v>
      </c>
      <c r="F10" s="938" t="s">
        <v>598</v>
      </c>
      <c r="G10" s="942" t="s">
        <v>599</v>
      </c>
      <c r="H10" s="938" t="s">
        <v>600</v>
      </c>
      <c r="I10" s="938" t="s">
        <v>601</v>
      </c>
      <c r="J10" s="938" t="s">
        <v>48</v>
      </c>
      <c r="K10" s="938">
        <v>1</v>
      </c>
      <c r="L10" s="940">
        <f>IF(J10="Diaria",+(K10/360),IF(J10="Semanal",+(K10/52),IF(J10="Mensual",+(K10/12),IF(J10="Bimestral",+(K10/6),IF(J10="Trimestral",+(K10/4),IF(J10="Semestral",+(K10/2),IF(J10="Anual",+(K10/1),"")))))))</f>
        <v>2.7777777777777779E-3</v>
      </c>
      <c r="M10" s="938" t="s">
        <v>45</v>
      </c>
      <c r="N10" s="940">
        <f t="shared" si="2"/>
        <v>0.2</v>
      </c>
      <c r="O10" s="938" t="s">
        <v>102</v>
      </c>
      <c r="P10" s="940">
        <f>IF(O10="El riesgo afecta la imagen de algún área de la organización",20%,IF(O10="El riesgo afecta la imagen de la entidad internamente, de conocimiento general nivel interno, de junta directiva y accionistas y/o de proveedores",40%,IF(O10="El riesgo afecta la imagen de la entidad con algunos usuarios de relevancia frente al logro de los objetivos",60%,IF(O10="El riesgo afecta la imagen de la entidad con efecto publicitario sostenido a nivel de sector administrativo, nivel departamental o municipal",80%,IF(O10="El riesgo afecta la imagen de la entidad a nivel nacional, con efecto publicitario sostenido a nivel país",100%,IF(O10="NA",0%,""))))))</f>
        <v>1</v>
      </c>
      <c r="Q10" s="938" t="s">
        <v>88</v>
      </c>
      <c r="R10" s="940">
        <f t="shared" si="3"/>
        <v>0</v>
      </c>
      <c r="S10" s="952" t="s">
        <v>75</v>
      </c>
      <c r="T10" s="952" t="s">
        <v>76</v>
      </c>
      <c r="U10" s="951">
        <f t="shared" si="4"/>
        <v>1</v>
      </c>
      <c r="V10" s="905" t="str">
        <f t="shared" si="5"/>
        <v>Muy baja</v>
      </c>
      <c r="W10" s="951">
        <f>+IFERROR(VLOOKUP(V10,formulas!$F$1:$G$6,2,FALSE),"")</f>
        <v>0.2</v>
      </c>
      <c r="X10" s="814" t="str">
        <f t="shared" si="6"/>
        <v>Catastrófico</v>
      </c>
      <c r="Y10" s="951">
        <f>+IFERROR(VLOOKUP(X10,formulas!$H$1:$I$6,2,FALSE),"")</f>
        <v>1</v>
      </c>
      <c r="Z10" s="814" t="str">
        <f>+IFERROR(VLOOKUP(V10&amp;X10,formulas!$C$2:$D$26,2,FALSE),"")</f>
        <v>Extremo</v>
      </c>
      <c r="AA10" s="951">
        <f t="shared" si="7"/>
        <v>1</v>
      </c>
      <c r="AB10" s="954" t="s">
        <v>614</v>
      </c>
      <c r="AC10" s="492" t="s">
        <v>622</v>
      </c>
      <c r="AD10" s="492" t="s">
        <v>72</v>
      </c>
      <c r="AE10" s="364">
        <f t="shared" si="0"/>
        <v>0.25</v>
      </c>
      <c r="AF10" s="492" t="s">
        <v>217</v>
      </c>
      <c r="AG10" s="364">
        <f t="shared" si="8"/>
        <v>0.15</v>
      </c>
      <c r="AH10" s="364">
        <f t="shared" si="1"/>
        <v>0.4</v>
      </c>
      <c r="AI10" s="492" t="s">
        <v>218</v>
      </c>
      <c r="AJ10" s="492" t="s">
        <v>39</v>
      </c>
      <c r="AK10" s="492" t="s">
        <v>632</v>
      </c>
      <c r="AL10" s="368">
        <f t="shared" si="9"/>
        <v>0.4</v>
      </c>
      <c r="AM10" s="368">
        <f t="shared" si="10"/>
        <v>0.6</v>
      </c>
      <c r="AN10" s="814" t="str">
        <f>+IF(C10="Corrupción","Moderado",IF(AM11&lt;=25%,"Bajo",IF(AM11&lt;=50%,"Moderado",IF(AM11&lt;=75%,"Alto",IF(AM11&gt;75%,"Extremo","")))))</f>
        <v>Moderado</v>
      </c>
      <c r="AO10" s="944" t="s">
        <v>74</v>
      </c>
      <c r="AP10" s="202">
        <v>1</v>
      </c>
      <c r="AQ10" s="201" t="s">
        <v>646</v>
      </c>
      <c r="AR10" s="203" t="s">
        <v>641</v>
      </c>
      <c r="AS10" s="204"/>
      <c r="AT10" s="204"/>
      <c r="AU10" s="205"/>
      <c r="AV10" s="205"/>
      <c r="AW10" s="205"/>
      <c r="AX10" s="205"/>
      <c r="AY10" s="205"/>
      <c r="AZ10" s="205"/>
      <c r="BA10" s="205"/>
      <c r="BB10" s="205"/>
      <c r="BC10" s="205"/>
      <c r="BD10" s="205"/>
      <c r="BE10" s="205"/>
      <c r="BF10" s="339"/>
      <c r="BG10" s="339"/>
    </row>
    <row r="11" spans="1:59" ht="12" customHeight="1" thickBot="1" x14ac:dyDescent="0.3">
      <c r="A11" s="945"/>
      <c r="B11" s="939"/>
      <c r="C11" s="939"/>
      <c r="D11" s="939"/>
      <c r="E11" s="939"/>
      <c r="F11" s="939"/>
      <c r="G11" s="943"/>
      <c r="H11" s="939"/>
      <c r="I11" s="939"/>
      <c r="J11" s="939"/>
      <c r="K11" s="939"/>
      <c r="L11" s="941"/>
      <c r="M11" s="939"/>
      <c r="N11" s="941"/>
      <c r="O11" s="939"/>
      <c r="P11" s="941"/>
      <c r="Q11" s="939"/>
      <c r="R11" s="920"/>
      <c r="S11" s="953"/>
      <c r="T11" s="953"/>
      <c r="U11" s="920"/>
      <c r="V11" s="906"/>
      <c r="W11" s="920"/>
      <c r="X11" s="815"/>
      <c r="Y11" s="920"/>
      <c r="Z11" s="815"/>
      <c r="AA11" s="920"/>
      <c r="AB11" s="950"/>
      <c r="AC11" s="275" t="s">
        <v>623</v>
      </c>
      <c r="AD11" s="275" t="s">
        <v>72</v>
      </c>
      <c r="AE11" s="222">
        <f t="shared" si="0"/>
        <v>0.25</v>
      </c>
      <c r="AF11" s="275" t="s">
        <v>217</v>
      </c>
      <c r="AG11" s="222">
        <f t="shared" si="8"/>
        <v>0.15</v>
      </c>
      <c r="AH11" s="222">
        <f t="shared" si="1"/>
        <v>0.4</v>
      </c>
      <c r="AI11" s="275" t="s">
        <v>218</v>
      </c>
      <c r="AJ11" s="275" t="s">
        <v>39</v>
      </c>
      <c r="AK11" s="275" t="s">
        <v>633</v>
      </c>
      <c r="AL11" s="277">
        <f>+AM10*AH11</f>
        <v>0.24</v>
      </c>
      <c r="AM11" s="277">
        <f>+AM10-AL11</f>
        <v>0.36</v>
      </c>
      <c r="AN11" s="815"/>
      <c r="AO11" s="825"/>
      <c r="AP11" s="207">
        <v>2</v>
      </c>
      <c r="AQ11" s="206" t="s">
        <v>647</v>
      </c>
      <c r="AR11" s="208" t="s">
        <v>641</v>
      </c>
      <c r="AS11" s="209"/>
      <c r="AT11" s="209"/>
      <c r="AU11" s="210"/>
      <c r="AV11" s="210"/>
      <c r="AW11" s="210"/>
      <c r="AX11" s="210"/>
      <c r="AY11" s="210"/>
      <c r="AZ11" s="210"/>
      <c r="BA11" s="210"/>
      <c r="BB11" s="210"/>
      <c r="BC11" s="210"/>
      <c r="BD11" s="210"/>
      <c r="BE11" s="210"/>
      <c r="BF11" s="340"/>
      <c r="BG11" s="340"/>
    </row>
    <row r="12" spans="1:59" ht="273" customHeight="1" thickTop="1" thickBot="1" x14ac:dyDescent="0.3">
      <c r="A12" s="211" t="s">
        <v>219</v>
      </c>
      <c r="B12" s="212" t="s">
        <v>100</v>
      </c>
      <c r="C12" s="212" t="s">
        <v>107</v>
      </c>
      <c r="D12" s="212" t="s">
        <v>94</v>
      </c>
      <c r="E12" s="212" t="s">
        <v>51</v>
      </c>
      <c r="F12" s="212" t="s">
        <v>478</v>
      </c>
      <c r="G12" s="212" t="s">
        <v>479</v>
      </c>
      <c r="H12" s="212" t="s">
        <v>480</v>
      </c>
      <c r="I12" s="212" t="s">
        <v>481</v>
      </c>
      <c r="J12" s="212" t="s">
        <v>81</v>
      </c>
      <c r="K12" s="212">
        <v>1</v>
      </c>
      <c r="L12" s="325">
        <f>IF(J12="Diaria",+(K12/360),IF(J12="Semanal",+(K12/52),IF(J12="Mensual",+(K12/12),IF(J12="Bimestral",+(K12/6),IF(J12="Trimestral",+(K12/4),IF(J12="Semestral",+(K12/2),IF(J12="Anual",+(K12/1),"")))))))</f>
        <v>8.3333333333333329E-2</v>
      </c>
      <c r="M12" s="212" t="s">
        <v>45</v>
      </c>
      <c r="N12" s="325">
        <f t="shared" si="2"/>
        <v>0.2</v>
      </c>
      <c r="O12" s="212" t="s">
        <v>79</v>
      </c>
      <c r="P12" s="325">
        <f t="shared" ref="P12:P16" si="11">IF(O12="El riesgo afecta la imagen de algún área de la organización",20%,IF(O12="El riesgo afecta la imagen de la entidad internamente, de conocimiento general nivel interno, de junta directiva y accionistas y/o de proveedores",40%,IF(O12="El riesgo afecta la imagen de la entidad con algunos usuarios de relevancia frente al logro de los objetivos",60%,IF(O12="El riesgo afecta la imagen de la entidad con efecto publicitario sostenido a nivel de sector administrativo, nivel departamental o municipal",80%,IF(O12="El riesgo afecta la imagen de la entidad a nivel nacional, con efecto publicitario sostenido a nivel país",100%,IF(O12="NA",0%,""))))))</f>
        <v>0.6</v>
      </c>
      <c r="Q12" s="212" t="s">
        <v>88</v>
      </c>
      <c r="R12" s="325">
        <f t="shared" si="3"/>
        <v>0</v>
      </c>
      <c r="S12" s="215" t="s">
        <v>75</v>
      </c>
      <c r="T12" s="215" t="s">
        <v>60</v>
      </c>
      <c r="U12" s="332">
        <f t="shared" si="4"/>
        <v>0.6</v>
      </c>
      <c r="V12" s="565" t="str">
        <f t="shared" si="5"/>
        <v>Muy baja</v>
      </c>
      <c r="W12" s="332">
        <f>+IFERROR(VLOOKUP(V12,formulas!$F$1:$G$6,2,FALSE),"")</f>
        <v>0.2</v>
      </c>
      <c r="X12" s="471" t="str">
        <f t="shared" si="6"/>
        <v>Moderado</v>
      </c>
      <c r="Y12" s="332">
        <f>+IFERROR(VLOOKUP(X12,formulas!$H$1:$I$6,2,FALSE),"")</f>
        <v>0.6</v>
      </c>
      <c r="Z12" s="471" t="str">
        <f>+IFERROR(VLOOKUP(V12&amp;X12,formulas!$C$2:$D$26,2,FALSE),"")</f>
        <v>Moderado</v>
      </c>
      <c r="AA12" s="332">
        <f t="shared" si="7"/>
        <v>0.5</v>
      </c>
      <c r="AB12" s="333" t="s">
        <v>498</v>
      </c>
      <c r="AC12" s="336" t="s">
        <v>624</v>
      </c>
      <c r="AD12" s="216" t="s">
        <v>72</v>
      </c>
      <c r="AE12" s="332">
        <f t="shared" si="0"/>
        <v>0.25</v>
      </c>
      <c r="AF12" s="216" t="s">
        <v>217</v>
      </c>
      <c r="AG12" s="332">
        <f t="shared" si="8"/>
        <v>0.15</v>
      </c>
      <c r="AH12" s="332">
        <f t="shared" si="1"/>
        <v>0.4</v>
      </c>
      <c r="AI12" s="216" t="s">
        <v>218</v>
      </c>
      <c r="AJ12" s="216" t="s">
        <v>39</v>
      </c>
      <c r="AK12" s="216" t="s">
        <v>634</v>
      </c>
      <c r="AL12" s="334">
        <f t="shared" si="9"/>
        <v>0.2</v>
      </c>
      <c r="AM12" s="334">
        <f t="shared" si="10"/>
        <v>0.3</v>
      </c>
      <c r="AN12" s="471" t="str">
        <f>+IF(C12="Corrupción","Moderado",IF(AM12&lt;=25%,"Bajo",IF(AM12&lt;=50%,"Moderado",IF(AM12&lt;=75%,"Alto",IF(AM12&gt;75%,"Extremo","")))))</f>
        <v>Moderado</v>
      </c>
      <c r="AO12" s="215" t="s">
        <v>74</v>
      </c>
      <c r="AP12" s="216">
        <v>1</v>
      </c>
      <c r="AQ12" s="216" t="s">
        <v>540</v>
      </c>
      <c r="AR12" s="213" t="s">
        <v>641</v>
      </c>
      <c r="AS12" s="326"/>
      <c r="AT12" s="326"/>
      <c r="AU12" s="213"/>
      <c r="AV12" s="213"/>
      <c r="AW12" s="213"/>
      <c r="AX12" s="213"/>
      <c r="AY12" s="213"/>
      <c r="AZ12" s="213"/>
      <c r="BA12" s="213"/>
      <c r="BB12" s="213"/>
      <c r="BC12" s="213"/>
      <c r="BD12" s="213"/>
      <c r="BE12" s="213"/>
      <c r="BF12" s="213"/>
      <c r="BG12" s="213"/>
    </row>
    <row r="13" spans="1:59" ht="249" customHeight="1" thickTop="1" thickBot="1" x14ac:dyDescent="0.3">
      <c r="A13" s="190" t="s">
        <v>219</v>
      </c>
      <c r="B13" s="195" t="s">
        <v>147</v>
      </c>
      <c r="C13" s="195" t="s">
        <v>124</v>
      </c>
      <c r="D13" s="195" t="s">
        <v>569</v>
      </c>
      <c r="E13" s="195" t="s">
        <v>95</v>
      </c>
      <c r="F13" s="195" t="s">
        <v>602</v>
      </c>
      <c r="G13" s="195" t="s">
        <v>603</v>
      </c>
      <c r="H13" s="214" t="s">
        <v>604</v>
      </c>
      <c r="I13" s="195" t="s">
        <v>605</v>
      </c>
      <c r="J13" s="195" t="s">
        <v>48</v>
      </c>
      <c r="K13" s="195">
        <v>72</v>
      </c>
      <c r="L13" s="324">
        <f t="shared" ref="L13:L16" si="12">IF(J13="Diaria",+(K13/360),IF(J13="Semanal",+(K13/52),IF(J13="Mensual",+(K13/12),IF(J13="Bimestral",+(K13/6),IF(J13="Trimestral",+(K13/4),IF(J13="Semestral",+(K13/2),IF(J13="Anual",+(K13/1),"")))))))</f>
        <v>0.2</v>
      </c>
      <c r="M13" s="195" t="s">
        <v>88</v>
      </c>
      <c r="N13" s="324">
        <f t="shared" si="2"/>
        <v>0</v>
      </c>
      <c r="O13" s="195" t="s">
        <v>102</v>
      </c>
      <c r="P13" s="324">
        <f t="shared" si="11"/>
        <v>1</v>
      </c>
      <c r="Q13" s="195" t="s">
        <v>88</v>
      </c>
      <c r="R13" s="324">
        <f t="shared" si="3"/>
        <v>0</v>
      </c>
      <c r="S13" s="626" t="s">
        <v>87</v>
      </c>
      <c r="T13" s="229" t="s">
        <v>43</v>
      </c>
      <c r="U13" s="228">
        <f t="shared" si="4"/>
        <v>1</v>
      </c>
      <c r="V13" s="571" t="str">
        <f t="shared" si="5"/>
        <v>Muy baja</v>
      </c>
      <c r="W13" s="228">
        <f>+IFERROR(VLOOKUP(V13,formulas!$F$1:$G$6,2,FALSE),"")</f>
        <v>0.2</v>
      </c>
      <c r="X13" s="480" t="str">
        <f t="shared" si="6"/>
        <v>Catastrófico</v>
      </c>
      <c r="Y13" s="228">
        <f>+IFERROR(VLOOKUP(X13,formulas!$H$1:$I$6,2,FALSE),"")</f>
        <v>1</v>
      </c>
      <c r="Z13" s="480" t="str">
        <f>+IFERROR(VLOOKUP(V13&amp;X13,formulas!$C$2:$D$26,2,FALSE),"")</f>
        <v>Extremo</v>
      </c>
      <c r="AA13" s="228">
        <f t="shared" si="7"/>
        <v>1</v>
      </c>
      <c r="AB13" s="632" t="s">
        <v>615</v>
      </c>
      <c r="AC13" s="556" t="s">
        <v>625</v>
      </c>
      <c r="AD13" s="230" t="s">
        <v>72</v>
      </c>
      <c r="AE13" s="228">
        <f t="shared" si="0"/>
        <v>0.25</v>
      </c>
      <c r="AF13" s="230" t="s">
        <v>217</v>
      </c>
      <c r="AG13" s="228">
        <f t="shared" si="8"/>
        <v>0.15</v>
      </c>
      <c r="AH13" s="228">
        <f t="shared" si="1"/>
        <v>0.4</v>
      </c>
      <c r="AI13" s="230" t="s">
        <v>218</v>
      </c>
      <c r="AJ13" s="230" t="s">
        <v>39</v>
      </c>
      <c r="AK13" s="230" t="s">
        <v>635</v>
      </c>
      <c r="AL13" s="280">
        <f t="shared" si="9"/>
        <v>0.4</v>
      </c>
      <c r="AM13" s="280">
        <f t="shared" si="10"/>
        <v>0.6</v>
      </c>
      <c r="AN13" s="480" t="str">
        <f>+IF(C13="Corrupción","Moderado",IF(AM13&lt;=25%,"Bajo",IF(AM13&lt;=50%,"Moderado",IF(AM13&lt;=75%,"Alto",IF(AM13&gt;75%,"Extremo","")))))</f>
        <v>Alto</v>
      </c>
      <c r="AO13" s="229" t="s">
        <v>74</v>
      </c>
      <c r="AP13" s="287"/>
      <c r="AQ13" s="658"/>
      <c r="AR13" s="659"/>
      <c r="AS13" s="328"/>
      <c r="AT13" s="328"/>
      <c r="AU13" s="327"/>
      <c r="AV13" s="327"/>
      <c r="AW13" s="327"/>
      <c r="AX13" s="327"/>
      <c r="AY13" s="327"/>
      <c r="AZ13" s="327"/>
      <c r="BA13" s="327"/>
      <c r="BB13" s="327"/>
      <c r="BC13" s="327"/>
      <c r="BD13" s="327"/>
      <c r="BE13" s="327"/>
      <c r="BF13" s="327"/>
      <c r="BG13" s="327"/>
    </row>
    <row r="14" spans="1:59" ht="331.5" customHeight="1" thickTop="1" thickBot="1" x14ac:dyDescent="0.3">
      <c r="A14" s="190" t="s">
        <v>219</v>
      </c>
      <c r="B14" s="195" t="s">
        <v>147</v>
      </c>
      <c r="C14" s="195" t="s">
        <v>124</v>
      </c>
      <c r="D14" s="195" t="s">
        <v>569</v>
      </c>
      <c r="E14" s="195" t="s">
        <v>95</v>
      </c>
      <c r="F14" s="195" t="s">
        <v>606</v>
      </c>
      <c r="G14" s="195" t="s">
        <v>607</v>
      </c>
      <c r="H14" s="214" t="s">
        <v>608</v>
      </c>
      <c r="I14" s="195" t="s">
        <v>605</v>
      </c>
      <c r="J14" s="195" t="s">
        <v>48</v>
      </c>
      <c r="K14" s="195">
        <v>72</v>
      </c>
      <c r="L14" s="324">
        <f t="shared" si="12"/>
        <v>0.2</v>
      </c>
      <c r="M14" s="195" t="s">
        <v>88</v>
      </c>
      <c r="N14" s="324">
        <f t="shared" si="2"/>
        <v>0</v>
      </c>
      <c r="O14" s="195" t="s">
        <v>102</v>
      </c>
      <c r="P14" s="324">
        <f t="shared" si="11"/>
        <v>1</v>
      </c>
      <c r="Q14" s="195" t="s">
        <v>88</v>
      </c>
      <c r="R14" s="324">
        <f t="shared" si="3"/>
        <v>0</v>
      </c>
      <c r="S14" s="190" t="s">
        <v>87</v>
      </c>
      <c r="T14" s="229" t="s">
        <v>43</v>
      </c>
      <c r="U14" s="228">
        <f t="shared" si="4"/>
        <v>1</v>
      </c>
      <c r="V14" s="571" t="str">
        <f t="shared" si="5"/>
        <v>Muy baja</v>
      </c>
      <c r="W14" s="228">
        <f>+IFERROR(VLOOKUP(V14,formulas!$F$1:$G$6,2,FALSE),"")</f>
        <v>0.2</v>
      </c>
      <c r="X14" s="480" t="str">
        <f t="shared" si="6"/>
        <v>Catastrófico</v>
      </c>
      <c r="Y14" s="228">
        <f>+IFERROR(VLOOKUP(X14,formulas!$H$1:$I$6,2,FALSE),"")</f>
        <v>1</v>
      </c>
      <c r="Z14" s="480" t="str">
        <f>+IFERROR(VLOOKUP(V14&amp;X14,formulas!$C$2:$D$26,2,FALSE),"")</f>
        <v>Extremo</v>
      </c>
      <c r="AA14" s="228">
        <f t="shared" si="7"/>
        <v>1</v>
      </c>
      <c r="AB14" s="632" t="s">
        <v>615</v>
      </c>
      <c r="AC14" s="230" t="s">
        <v>626</v>
      </c>
      <c r="AD14" s="230" t="s">
        <v>72</v>
      </c>
      <c r="AE14" s="228">
        <f t="shared" si="0"/>
        <v>0.25</v>
      </c>
      <c r="AF14" s="230" t="s">
        <v>217</v>
      </c>
      <c r="AG14" s="228">
        <f t="shared" si="8"/>
        <v>0.15</v>
      </c>
      <c r="AH14" s="228">
        <f t="shared" si="1"/>
        <v>0.4</v>
      </c>
      <c r="AI14" s="266" t="s">
        <v>218</v>
      </c>
      <c r="AJ14" s="266" t="s">
        <v>56</v>
      </c>
      <c r="AK14" s="266" t="s">
        <v>636</v>
      </c>
      <c r="AL14" s="280">
        <f t="shared" si="9"/>
        <v>0.4</v>
      </c>
      <c r="AM14" s="280">
        <f t="shared" si="10"/>
        <v>0.6</v>
      </c>
      <c r="AN14" s="480" t="str">
        <f>+IF(C14="Corrupción","Moderado",IF(AM14&lt;=25%,"Bajo",IF(AM14&lt;=50%,"Moderado",IF(AM14&lt;=75%,"Alto",IF(AM14&gt;75%,"Extremo","")))))</f>
        <v>Alto</v>
      </c>
      <c r="AO14" s="229" t="s">
        <v>74</v>
      </c>
      <c r="AP14" s="287"/>
      <c r="AQ14" s="658"/>
      <c r="AR14" s="659"/>
      <c r="AS14" s="328"/>
      <c r="AT14" s="328"/>
      <c r="AU14" s="327"/>
      <c r="AV14" s="327"/>
      <c r="AW14" s="327"/>
      <c r="AX14" s="327"/>
      <c r="AY14" s="327"/>
      <c r="AZ14" s="327"/>
      <c r="BA14" s="327"/>
      <c r="BB14" s="327"/>
      <c r="BC14" s="327"/>
      <c r="BD14" s="327"/>
      <c r="BE14" s="327"/>
      <c r="BF14" s="327"/>
      <c r="BG14" s="327"/>
    </row>
    <row r="15" spans="1:59" ht="409.6" thickTop="1" thickBot="1" x14ac:dyDescent="0.3">
      <c r="A15" s="190" t="s">
        <v>66</v>
      </c>
      <c r="B15" s="195" t="s">
        <v>486</v>
      </c>
      <c r="C15" s="195" t="s">
        <v>73</v>
      </c>
      <c r="D15" s="195" t="s">
        <v>94</v>
      </c>
      <c r="E15" s="195" t="s">
        <v>95</v>
      </c>
      <c r="F15" s="191" t="s">
        <v>487</v>
      </c>
      <c r="G15" s="329" t="s">
        <v>441</v>
      </c>
      <c r="H15" s="330" t="s">
        <v>488</v>
      </c>
      <c r="I15" s="191" t="s">
        <v>489</v>
      </c>
      <c r="J15" s="331" t="s">
        <v>110</v>
      </c>
      <c r="K15" s="191">
        <v>1</v>
      </c>
      <c r="L15" s="324">
        <f t="shared" si="12"/>
        <v>0.5</v>
      </c>
      <c r="M15" s="191" t="s">
        <v>62</v>
      </c>
      <c r="N15" s="324">
        <f t="shared" si="2"/>
        <v>0.4</v>
      </c>
      <c r="O15" s="193" t="s">
        <v>91</v>
      </c>
      <c r="P15" s="324">
        <f t="shared" si="11"/>
        <v>0.8</v>
      </c>
      <c r="Q15" s="191" t="s">
        <v>88</v>
      </c>
      <c r="R15" s="616">
        <f t="shared" si="3"/>
        <v>0</v>
      </c>
      <c r="S15" s="617" t="s">
        <v>75</v>
      </c>
      <c r="T15" s="572" t="s">
        <v>88</v>
      </c>
      <c r="U15" s="332">
        <f t="shared" si="4"/>
        <v>0.8</v>
      </c>
      <c r="V15" s="565" t="str">
        <f t="shared" si="5"/>
        <v>Media</v>
      </c>
      <c r="W15" s="332">
        <f>+IFERROR(VLOOKUP(V15,formulas!$F$1:$G$6,2,FALSE),"")</f>
        <v>0.6</v>
      </c>
      <c r="X15" s="471" t="str">
        <f t="shared" si="6"/>
        <v>Mayor</v>
      </c>
      <c r="Y15" s="332">
        <f>+IFERROR(VLOOKUP(X15,formulas!$H$1:$I$6,2,FALSE),"")</f>
        <v>0.8</v>
      </c>
      <c r="Z15" s="471" t="str">
        <f>+IFERROR(VLOOKUP(V15&amp;X15,formulas!$C$2:$D$26,2,FALSE),"")</f>
        <v>Alto</v>
      </c>
      <c r="AA15" s="332">
        <f t="shared" si="7"/>
        <v>0.75</v>
      </c>
      <c r="AB15" s="646"/>
      <c r="AC15" s="574" t="s">
        <v>513</v>
      </c>
      <c r="AD15" s="217" t="s">
        <v>72</v>
      </c>
      <c r="AE15" s="332">
        <f t="shared" si="0"/>
        <v>0.25</v>
      </c>
      <c r="AF15" s="217" t="s">
        <v>217</v>
      </c>
      <c r="AG15" s="332">
        <f t="shared" si="8"/>
        <v>0.15</v>
      </c>
      <c r="AH15" s="332">
        <f t="shared" si="1"/>
        <v>0.4</v>
      </c>
      <c r="AI15" s="217" t="s">
        <v>218</v>
      </c>
      <c r="AJ15" s="217" t="s">
        <v>39</v>
      </c>
      <c r="AK15" s="217" t="s">
        <v>522</v>
      </c>
      <c r="AL15" s="334">
        <f t="shared" si="9"/>
        <v>0.30000000000000004</v>
      </c>
      <c r="AM15" s="334">
        <f t="shared" si="10"/>
        <v>0.44999999999999996</v>
      </c>
      <c r="AN15" s="471" t="str">
        <f>+IF(C15="Corrupción","Moderado",IF(AM15&lt;=25%,"Bajo",IF(AM15&lt;=50%,"Moderado",IF(AM15&lt;=75%,"Alto",IF(AM15&gt;75%,"Extremo","")))))</f>
        <v>Moderado</v>
      </c>
      <c r="AO15" s="215" t="s">
        <v>74</v>
      </c>
      <c r="AP15" s="585"/>
      <c r="AQ15" s="660"/>
      <c r="AR15" s="661"/>
      <c r="AS15" s="328"/>
      <c r="AT15" s="328"/>
      <c r="AU15" s="327"/>
      <c r="AV15" s="327"/>
      <c r="AW15" s="327"/>
      <c r="AX15" s="327"/>
      <c r="AY15" s="327"/>
      <c r="AZ15" s="327"/>
      <c r="BA15" s="327"/>
      <c r="BB15" s="327"/>
      <c r="BC15" s="327"/>
      <c r="BD15" s="327"/>
      <c r="BE15" s="327"/>
      <c r="BF15" s="327"/>
      <c r="BG15" s="327"/>
    </row>
    <row r="16" spans="1:59" ht="409.6" thickTop="1" thickBot="1" x14ac:dyDescent="0.3">
      <c r="A16" s="215" t="s">
        <v>219</v>
      </c>
      <c r="B16" s="216" t="s">
        <v>44</v>
      </c>
      <c r="C16" s="216" t="s">
        <v>107</v>
      </c>
      <c r="D16" s="216" t="s">
        <v>94</v>
      </c>
      <c r="E16" s="216" t="s">
        <v>51</v>
      </c>
      <c r="F16" s="216" t="s">
        <v>490</v>
      </c>
      <c r="G16" s="216" t="s">
        <v>491</v>
      </c>
      <c r="H16" s="217" t="s">
        <v>492</v>
      </c>
      <c r="I16" s="216" t="s">
        <v>493</v>
      </c>
      <c r="J16" s="216" t="s">
        <v>81</v>
      </c>
      <c r="K16" s="216">
        <v>1</v>
      </c>
      <c r="L16" s="332">
        <f t="shared" si="12"/>
        <v>8.3333333333333329E-2</v>
      </c>
      <c r="M16" s="216" t="s">
        <v>88</v>
      </c>
      <c r="N16" s="332">
        <f t="shared" si="2"/>
        <v>0</v>
      </c>
      <c r="O16" s="216" t="s">
        <v>46</v>
      </c>
      <c r="P16" s="332">
        <f t="shared" si="11"/>
        <v>0.2</v>
      </c>
      <c r="Q16" s="216" t="s">
        <v>88</v>
      </c>
      <c r="R16" s="332">
        <f t="shared" si="3"/>
        <v>0</v>
      </c>
      <c r="S16" s="229" t="s">
        <v>75</v>
      </c>
      <c r="T16" s="229" t="s">
        <v>60</v>
      </c>
      <c r="U16" s="228">
        <f t="shared" si="4"/>
        <v>0.2</v>
      </c>
      <c r="V16" s="571" t="str">
        <f t="shared" si="5"/>
        <v>Muy baja</v>
      </c>
      <c r="W16" s="228">
        <f>+IFERROR(VLOOKUP(V16,formulas!$F$1:$G$6,2,FALSE),"")</f>
        <v>0.2</v>
      </c>
      <c r="X16" s="480" t="str">
        <f t="shared" si="6"/>
        <v>Leve</v>
      </c>
      <c r="Y16" s="228">
        <f>+IFERROR(VLOOKUP(X16,formulas!$H$1:$I$6,2,FALSE),"")</f>
        <v>0.2</v>
      </c>
      <c r="Z16" s="480" t="str">
        <f>+IFERROR(VLOOKUP(V16&amp;X16,formulas!$C$2:$D$26,2,FALSE),"")</f>
        <v>Bajo</v>
      </c>
      <c r="AA16" s="228">
        <f t="shared" si="7"/>
        <v>0.25</v>
      </c>
      <c r="AB16" s="279" t="s">
        <v>500</v>
      </c>
      <c r="AC16" s="289" t="s">
        <v>514</v>
      </c>
      <c r="AD16" s="230" t="s">
        <v>72</v>
      </c>
      <c r="AE16" s="228">
        <f t="shared" si="0"/>
        <v>0.25</v>
      </c>
      <c r="AF16" s="230" t="s">
        <v>451</v>
      </c>
      <c r="AG16" s="228">
        <f t="shared" si="8"/>
        <v>0.25</v>
      </c>
      <c r="AH16" s="228">
        <f t="shared" si="1"/>
        <v>0.5</v>
      </c>
      <c r="AI16" s="289" t="s">
        <v>218</v>
      </c>
      <c r="AJ16" s="230" t="s">
        <v>39</v>
      </c>
      <c r="AK16" s="230" t="s">
        <v>523</v>
      </c>
      <c r="AL16" s="280">
        <f t="shared" si="9"/>
        <v>0.125</v>
      </c>
      <c r="AM16" s="280">
        <f t="shared" si="10"/>
        <v>0.125</v>
      </c>
      <c r="AN16" s="480" t="str">
        <f>+IF(C16="Corrupción","Moderado",IF(AM16&lt;=25%,"Bajo",IF(AM16&lt;=50%,"Moderado",IF(AM16&lt;=75%,"Alto",IF(AM16&gt;75%,"Extremo","")))))</f>
        <v>Bajo</v>
      </c>
      <c r="AO16" s="229" t="s">
        <v>74</v>
      </c>
      <c r="AP16" s="217"/>
      <c r="AQ16" s="662"/>
      <c r="AR16" s="663"/>
      <c r="AS16" s="335"/>
      <c r="AT16" s="335"/>
      <c r="AU16" s="336"/>
      <c r="AV16" s="336"/>
      <c r="AW16" s="336"/>
      <c r="AX16" s="336"/>
      <c r="AY16" s="336"/>
      <c r="AZ16" s="336"/>
      <c r="BA16" s="336"/>
      <c r="BB16" s="336"/>
      <c r="BC16" s="336"/>
      <c r="BD16" s="336"/>
      <c r="BE16" s="336"/>
      <c r="BF16" s="336"/>
      <c r="BG16" s="336"/>
    </row>
    <row r="17" spans="33:39" x14ac:dyDescent="0.25">
      <c r="AG17" s="114" t="str">
        <f t="shared" si="8"/>
        <v/>
      </c>
      <c r="AL17" s="115"/>
      <c r="AM17" s="115"/>
    </row>
  </sheetData>
  <mergeCells count="81">
    <mergeCell ref="Z10:Z11"/>
    <mergeCell ref="AA10:AA11"/>
    <mergeCell ref="AO10:AO11"/>
    <mergeCell ref="R10:R11"/>
    <mergeCell ref="S10:S11"/>
    <mergeCell ref="T10:T11"/>
    <mergeCell ref="U10:U11"/>
    <mergeCell ref="AB10:AB11"/>
    <mergeCell ref="AN10:AN11"/>
    <mergeCell ref="V10:V11"/>
    <mergeCell ref="W10:W11"/>
    <mergeCell ref="X10:X11"/>
    <mergeCell ref="Y10:Y11"/>
    <mergeCell ref="M10:M11"/>
    <mergeCell ref="N10:N11"/>
    <mergeCell ref="O10:O11"/>
    <mergeCell ref="P10:P11"/>
    <mergeCell ref="Q10:Q11"/>
    <mergeCell ref="L10:L11"/>
    <mergeCell ref="A10:A11"/>
    <mergeCell ref="B10:B11"/>
    <mergeCell ref="C10:C11"/>
    <mergeCell ref="D10:D11"/>
    <mergeCell ref="E10:E11"/>
    <mergeCell ref="F10:F11"/>
    <mergeCell ref="G10:G11"/>
    <mergeCell ref="H10:H11"/>
    <mergeCell ref="I10:I11"/>
    <mergeCell ref="J10:J11"/>
    <mergeCell ref="K10:K11"/>
    <mergeCell ref="P8:P9"/>
    <mergeCell ref="Q8:Q9"/>
    <mergeCell ref="AO8:AO9"/>
    <mergeCell ref="S8:S9"/>
    <mergeCell ref="T8:T9"/>
    <mergeCell ref="U8:U9"/>
    <mergeCell ref="V8:V9"/>
    <mergeCell ref="W8:W9"/>
    <mergeCell ref="X8:X9"/>
    <mergeCell ref="Y8:Y9"/>
    <mergeCell ref="Z8:Z9"/>
    <mergeCell ref="AA8:AA9"/>
    <mergeCell ref="AB8:AB9"/>
    <mergeCell ref="AN8:AN9"/>
    <mergeCell ref="A8:A9"/>
    <mergeCell ref="B8:B9"/>
    <mergeCell ref="C8:C9"/>
    <mergeCell ref="D8:D9"/>
    <mergeCell ref="E8:E9"/>
    <mergeCell ref="F8:F9"/>
    <mergeCell ref="AU2:AU3"/>
    <mergeCell ref="AV2:AZ2"/>
    <mergeCell ref="AD2:AG2"/>
    <mergeCell ref="AH2:AH3"/>
    <mergeCell ref="AI2:AK2"/>
    <mergeCell ref="R8:R9"/>
    <mergeCell ref="G8:G9"/>
    <mergeCell ref="H8:H9"/>
    <mergeCell ref="I8:I9"/>
    <mergeCell ref="J8:J9"/>
    <mergeCell ref="K8:K9"/>
    <mergeCell ref="L8:L9"/>
    <mergeCell ref="M8:M9"/>
    <mergeCell ref="N8:N9"/>
    <mergeCell ref="O8:O9"/>
    <mergeCell ref="BA2:BE2"/>
    <mergeCell ref="G3:H3"/>
    <mergeCell ref="AJ3:AK3"/>
    <mergeCell ref="AL2:AN3"/>
    <mergeCell ref="AO2:AO3"/>
    <mergeCell ref="AP2:AQ3"/>
    <mergeCell ref="AR2:AR3"/>
    <mergeCell ref="AS2:AS3"/>
    <mergeCell ref="AT2:AT3"/>
    <mergeCell ref="A1:T2"/>
    <mergeCell ref="U1:AB2"/>
    <mergeCell ref="AC1:AK1"/>
    <mergeCell ref="AM1:AO1"/>
    <mergeCell ref="AP1:AU1"/>
    <mergeCell ref="AV1:BE1"/>
    <mergeCell ref="AC2:AC3"/>
  </mergeCells>
  <conditionalFormatting sqref="V4:V8 V10 V12:V16">
    <cfRule type="beginsWith" dxfId="560" priority="14" operator="beginsWith" text="Muy baja">
      <formula>LEFT(V4,LEN("Muy baja"))="Muy baja"</formula>
    </cfRule>
    <cfRule type="containsText" dxfId="559" priority="15" operator="containsText" text="Muy alta">
      <formula>NOT(ISERROR(SEARCH("Muy alta",V4)))</formula>
    </cfRule>
    <cfRule type="containsText" dxfId="558" priority="16" operator="containsText" text="Alta">
      <formula>NOT(ISERROR(SEARCH("Alta",V4)))</formula>
    </cfRule>
    <cfRule type="containsText" dxfId="557" priority="17" operator="containsText" text="Media">
      <formula>NOT(ISERROR(SEARCH("Media",V4)))</formula>
    </cfRule>
    <cfRule type="containsText" dxfId="556" priority="18" operator="containsText" text="Baja">
      <formula>NOT(ISERROR(SEARCH("Baja",V4)))</formula>
    </cfRule>
  </conditionalFormatting>
  <conditionalFormatting sqref="X4:X8 X10 X12:X16">
    <cfRule type="containsText" dxfId="555" priority="9" operator="containsText" text="Catastrófico">
      <formula>NOT(ISERROR(SEARCH("Catastrófico",X4)))</formula>
    </cfRule>
    <cfRule type="containsText" dxfId="554" priority="10" operator="containsText" text="Mayor">
      <formula>NOT(ISERROR(SEARCH("Mayor",X4)))</formula>
    </cfRule>
    <cfRule type="containsText" dxfId="553" priority="11" operator="containsText" text="Moderado">
      <formula>NOT(ISERROR(SEARCH("Moderado",X4)))</formula>
    </cfRule>
    <cfRule type="containsText" dxfId="552" priority="12" operator="containsText" text="Menor">
      <formula>NOT(ISERROR(SEARCH("Menor",X4)))</formula>
    </cfRule>
    <cfRule type="containsText" dxfId="551" priority="13" operator="containsText" text="Leve">
      <formula>NOT(ISERROR(SEARCH("Leve",X4)))</formula>
    </cfRule>
  </conditionalFormatting>
  <conditionalFormatting sqref="Z4:Z8 Z10 Z12:Z16">
    <cfRule type="containsText" dxfId="550" priority="5" operator="containsText" text="Alto">
      <formula>NOT(ISERROR(SEARCH("Alto",Z4)))</formula>
    </cfRule>
    <cfRule type="containsText" dxfId="549" priority="6" operator="containsText" text="Moderado">
      <formula>NOT(ISERROR(SEARCH("Moderado",Z4)))</formula>
    </cfRule>
    <cfRule type="containsText" dxfId="548" priority="7" operator="containsText" text="Extremo">
      <formula>NOT(ISERROR(SEARCH("Extremo",Z4)))</formula>
    </cfRule>
    <cfRule type="containsText" dxfId="547" priority="8" operator="containsText" text="Bajo">
      <formula>NOT(ISERROR(SEARCH("Bajo",Z4)))</formula>
    </cfRule>
  </conditionalFormatting>
  <conditionalFormatting sqref="AI4:AI7 AI8:AK11">
    <cfRule type="containsText" dxfId="546" priority="25" operator="containsText" text="BAJA">
      <formula>NOT(ISERROR(SEARCH("BAJA",AI4)))</formula>
    </cfRule>
    <cfRule type="containsText" dxfId="545" priority="26" operator="containsText" text="MEDIA">
      <formula>NOT(ISERROR(SEARCH("MEDIA",AI4)))</formula>
    </cfRule>
  </conditionalFormatting>
  <conditionalFormatting sqref="AI4:AI7">
    <cfRule type="containsText" dxfId="544" priority="28" operator="containsText" text="ALTA">
      <formula>NOT(ISERROR(SEARCH("ALTA",AI4)))</formula>
    </cfRule>
  </conditionalFormatting>
  <conditionalFormatting sqref="AI13:AI16">
    <cfRule type="containsText" dxfId="543" priority="19" operator="containsText" text="BAJA">
      <formula>NOT(ISERROR(SEARCH("BAJA",AI13)))</formula>
    </cfRule>
    <cfRule type="containsText" dxfId="542" priority="20" operator="containsText" text="MEDIA">
      <formula>NOT(ISERROR(SEARCH("MEDIA",AI13)))</formula>
    </cfRule>
    <cfRule type="containsText" dxfId="541" priority="21" operator="containsText" text="ALTA">
      <formula>NOT(ISERROR(SEARCH("ALTA",AI13)))</formula>
    </cfRule>
  </conditionalFormatting>
  <conditionalFormatting sqref="AI12:AJ12">
    <cfRule type="containsText" dxfId="540" priority="22" operator="containsText" text="BAJA">
      <formula>NOT(ISERROR(SEARCH("BAJA",AI12)))</formula>
    </cfRule>
    <cfRule type="containsText" dxfId="539" priority="23" operator="containsText" text="MEDIA">
      <formula>NOT(ISERROR(SEARCH("MEDIA",AI12)))</formula>
    </cfRule>
    <cfRule type="containsText" dxfId="538" priority="24" operator="containsText" text="ALTA">
      <formula>NOT(ISERROR(SEARCH("ALTA",AI12)))</formula>
    </cfRule>
  </conditionalFormatting>
  <conditionalFormatting sqref="AI8:AK11">
    <cfRule type="containsText" dxfId="537" priority="27" operator="containsText" text="ALTA">
      <formula>NOT(ISERROR(SEARCH("ALTA",AI8)))</formula>
    </cfRule>
  </conditionalFormatting>
  <conditionalFormatting sqref="AK5:AK7">
    <cfRule type="containsText" dxfId="536" priority="29" operator="containsText" text="BAJA">
      <formula>NOT(ISERROR(SEARCH("BAJA",AK5)))</formula>
    </cfRule>
    <cfRule type="containsText" dxfId="535" priority="30" operator="containsText" text="MEDIA">
      <formula>NOT(ISERROR(SEARCH("MEDIA",AK5)))</formula>
    </cfRule>
    <cfRule type="containsText" dxfId="534" priority="31" operator="containsText" text="ALTA">
      <formula>NOT(ISERROR(SEARCH("ALTA",AK5)))</formula>
    </cfRule>
  </conditionalFormatting>
  <conditionalFormatting sqref="AN4:AN8 AN10 AN12:AN16">
    <cfRule type="containsText" dxfId="533" priority="1" operator="containsText" text="Extremo">
      <formula>NOT(ISERROR(SEARCH("Extremo",AN4)))</formula>
    </cfRule>
    <cfRule type="containsText" dxfId="532" priority="2" operator="containsText" text="Alto">
      <formula>NOT(ISERROR(SEARCH("Alto",AN4)))</formula>
    </cfRule>
    <cfRule type="containsText" dxfId="531" priority="3" operator="containsText" text="Moderado">
      <formula>NOT(ISERROR(SEARCH("Moderado",AN4)))</formula>
    </cfRule>
    <cfRule type="containsText" dxfId="530" priority="4" operator="containsText" text="Bajo">
      <formula>NOT(ISERROR(SEARCH("Bajo",AN4)))</formula>
    </cfRule>
  </conditionalFormatting>
  <dataValidations count="4">
    <dataValidation type="list" allowBlank="1" showInputMessage="1" showErrorMessage="1" sqref="AO13:AO14">
      <formula1>INDIRECT("TRAT[TRATAMIENTO]")</formula1>
    </dataValidation>
    <dataValidation type="list" allowBlank="1" showInputMessage="1" showErrorMessage="1" sqref="A4:A16">
      <formula1>"SI,NO"</formula1>
    </dataValidation>
    <dataValidation type="list" allowBlank="1" showInputMessage="1" showErrorMessage="1" sqref="AI4:AI16">
      <formula1>"Confiable,No confiable"</formula1>
    </dataValidation>
    <dataValidation type="list" allowBlank="1" showInputMessage="1" showErrorMessage="1" sqref="AF4:AF16">
      <formula1>"Manual,Automático"</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12">
        <x14:dataValidation type="list" allowBlank="1" showInputMessage="1" showErrorMessage="1">
          <x14:formula1>
            <xm:f>Listas!$M$2:$M$15</xm:f>
          </x14:formula1>
          <xm:sqref>B4:B16</xm:sqref>
        </x14:dataValidation>
        <x14:dataValidation type="list" allowBlank="1" showInputMessage="1" showErrorMessage="1">
          <x14:formula1>
            <xm:f>Listas!$G$2:$G$13</xm:f>
          </x14:formula1>
          <xm:sqref>C4:C16</xm:sqref>
        </x14:dataValidation>
        <x14:dataValidation type="list" allowBlank="1" showInputMessage="1" showErrorMessage="1">
          <x14:formula1>
            <xm:f>Listas!$B$2:$B$7</xm:f>
          </x14:formula1>
          <xm:sqref>D4:D16</xm:sqref>
        </x14:dataValidation>
        <x14:dataValidation type="list" allowBlank="1" showInputMessage="1" showErrorMessage="1">
          <x14:formula1>
            <xm:f>Listas!$C$2:$C$9</xm:f>
          </x14:formula1>
          <xm:sqref>E4:E16</xm:sqref>
        </x14:dataValidation>
        <x14:dataValidation type="list" allowBlank="1" showInputMessage="1" showErrorMessage="1">
          <x14:formula1>
            <xm:f>Listas!$Q$2:$Q$8</xm:f>
          </x14:formula1>
          <xm:sqref>J4:J16</xm:sqref>
        </x14:dataValidation>
        <x14:dataValidation type="list" allowBlank="1" showInputMessage="1" showErrorMessage="1">
          <x14:formula1>
            <xm:f>Listas!$N$2:$N$7</xm:f>
          </x14:formula1>
          <xm:sqref>M4:M16</xm:sqref>
        </x14:dataValidation>
        <x14:dataValidation type="list" allowBlank="1" showInputMessage="1" showErrorMessage="1">
          <x14:formula1>
            <xm:f>Listas!$O$2:$O$7</xm:f>
          </x14:formula1>
          <xm:sqref>O4:O16</xm:sqref>
        </x14:dataValidation>
        <x14:dataValidation type="list" allowBlank="1" showInputMessage="1" showErrorMessage="1">
          <x14:formula1>
            <xm:f>Listas!$P$2:$P$7</xm:f>
          </x14:formula1>
          <xm:sqref>Q4:Q16</xm:sqref>
        </x14:dataValidation>
        <x14:dataValidation type="list" allowBlank="1" showInputMessage="1" showErrorMessage="1">
          <x14:formula1>
            <xm:f>Listas!$K$2:$K$8</xm:f>
          </x14:formula1>
          <xm:sqref>S4:S16</xm:sqref>
        </x14:dataValidation>
        <x14:dataValidation type="list" allowBlank="1" showInputMessage="1" showErrorMessage="1">
          <x14:formula1>
            <xm:f>Listas!$L$2:$L$6</xm:f>
          </x14:formula1>
          <xm:sqref>T4:T16</xm:sqref>
        </x14:dataValidation>
        <x14:dataValidation type="list" allowBlank="1" showInputMessage="1" showErrorMessage="1">
          <x14:formula1>
            <xm:f>Listas!$F$2:$F$4</xm:f>
          </x14:formula1>
          <xm:sqref>AD4:AD16</xm:sqref>
        </x14:dataValidation>
        <x14:dataValidation type="list" allowBlank="1" showInputMessage="1" showErrorMessage="1">
          <x14:formula1>
            <xm:f>Listas!$H$2:$H$3</xm:f>
          </x14:formula1>
          <xm:sqref>AJ4:AJ16</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22</vt:i4>
      </vt:variant>
    </vt:vector>
  </HeadingPairs>
  <TitlesOfParts>
    <vt:vector size="22" baseType="lpstr">
      <vt:lpstr>Listas</vt:lpstr>
      <vt:lpstr>Control de cambios</vt:lpstr>
      <vt:lpstr>Ayudas diligenciamiento</vt:lpstr>
      <vt:lpstr>Inventario</vt:lpstr>
      <vt:lpstr>formulas</vt:lpstr>
      <vt:lpstr>Riesgos de Corrupción</vt:lpstr>
      <vt:lpstr>Planeacion y D Estratégico</vt:lpstr>
      <vt:lpstr>G. Comunicaciones</vt:lpstr>
      <vt:lpstr>Explotación JSA AP</vt:lpstr>
      <vt:lpstr>Explotación JSA DOPC</vt:lpstr>
      <vt:lpstr>Control, Ins y Fisca</vt:lpstr>
      <vt:lpstr>Recaudo</vt:lpstr>
      <vt:lpstr>Atención al cliente</vt:lpstr>
      <vt:lpstr>G. TH</vt:lpstr>
      <vt:lpstr>G. Financiera</vt:lpstr>
      <vt:lpstr>Gestión ByS</vt:lpstr>
      <vt:lpstr>G. Documental</vt:lpstr>
      <vt:lpstr>G. TIC</vt:lpstr>
      <vt:lpstr>G. Jurídica</vt:lpstr>
      <vt:lpstr>Evaluación Independiente G</vt:lpstr>
      <vt:lpstr>Control Disciplinario Interno</vt:lpstr>
      <vt:lpstr>Protección de Datos Personales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lll</dc:creator>
  <cp:lastModifiedBy>User</cp:lastModifiedBy>
  <dcterms:created xsi:type="dcterms:W3CDTF">2025-10-24T01:14:09Z</dcterms:created>
  <dcterms:modified xsi:type="dcterms:W3CDTF">2025-11-11T03:17:26Z</dcterms:modified>
</cp:coreProperties>
</file>